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jerem\OneDrive\Documents\"/>
    </mc:Choice>
  </mc:AlternateContent>
  <xr:revisionPtr revIDLastSave="0" documentId="8_{82486812-A275-4FAB-8EBF-C20C55BFC616}" xr6:coauthVersionLast="47" xr6:coauthVersionMax="47" xr10:uidLastSave="{00000000-0000-0000-0000-000000000000}"/>
  <bookViews>
    <workbookView xWindow="-120" yWindow="-120" windowWidth="29040" windowHeight="15840" activeTab="5" xr2:uid="{49DB2990-1732-6E49-BF15-177640B12BC3}"/>
  </bookViews>
  <sheets>
    <sheet name="Goal " sheetId="1" r:id="rId1"/>
    <sheet name="BalSheet-Current" sheetId="2" r:id="rId2"/>
    <sheet name="BalSheet-Future" sheetId="9" r:id="rId3"/>
    <sheet name="ActualCashFlows" sheetId="4" r:id="rId4"/>
    <sheet name="1-MonthBudget" sheetId="5" r:id="rId5"/>
    <sheet name="12-MonthBudget" sheetId="6" r:id="rId6"/>
    <sheet name="WhatIf#1" sheetId="7" r:id="rId7"/>
    <sheet name="WhatIf#2"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P87" i="8" l="1"/>
  <c r="H19" i="6"/>
  <c r="G87" i="8"/>
  <c r="G90" i="8" s="1"/>
  <c r="H87" i="8"/>
  <c r="I87" i="8"/>
  <c r="J87" i="8"/>
  <c r="K87" i="8"/>
  <c r="L87" i="8"/>
  <c r="M87" i="8"/>
  <c r="N87" i="8"/>
  <c r="O87" i="8"/>
  <c r="P87" i="8"/>
  <c r="P90" i="8" s="1"/>
  <c r="Q87" i="8"/>
  <c r="R87" i="8"/>
  <c r="S87" i="8"/>
  <c r="T87" i="8"/>
  <c r="U87" i="8"/>
  <c r="V87" i="8"/>
  <c r="W87" i="8"/>
  <c r="X87" i="8"/>
  <c r="X90" i="8" s="1"/>
  <c r="Y87" i="8"/>
  <c r="Z87" i="8"/>
  <c r="AA87" i="8"/>
  <c r="AA90" i="8" s="1"/>
  <c r="AA91" i="8" s="1"/>
  <c r="AB87" i="8"/>
  <c r="AC87" i="8"/>
  <c r="AD87" i="8"/>
  <c r="AE87" i="8"/>
  <c r="AF87" i="8"/>
  <c r="AG87" i="8"/>
  <c r="AH87" i="8"/>
  <c r="AI87" i="8"/>
  <c r="AJ87" i="8"/>
  <c r="AK87" i="8"/>
  <c r="AL87" i="8"/>
  <c r="AM87" i="8"/>
  <c r="AN87" i="8"/>
  <c r="AO87" i="8"/>
  <c r="AP87" i="8"/>
  <c r="AQ87" i="8"/>
  <c r="AR87" i="8"/>
  <c r="AS87" i="8"/>
  <c r="AT87" i="8"/>
  <c r="AU87" i="8"/>
  <c r="AV87" i="8"/>
  <c r="AW87" i="8"/>
  <c r="AX87" i="8"/>
  <c r="AX90" i="8" s="1"/>
  <c r="AY87" i="8"/>
  <c r="AZ87" i="8"/>
  <c r="BA87" i="8"/>
  <c r="BB87" i="8"/>
  <c r="BC87" i="8"/>
  <c r="BD87" i="8"/>
  <c r="BE87" i="8"/>
  <c r="BF87" i="8"/>
  <c r="BG87" i="8"/>
  <c r="BH87" i="8"/>
  <c r="BI87" i="8"/>
  <c r="BJ87" i="8"/>
  <c r="BK87" i="8"/>
  <c r="BL87" i="8"/>
  <c r="BM87" i="8"/>
  <c r="BN87" i="8"/>
  <c r="BO87" i="8"/>
  <c r="F87" i="8"/>
  <c r="F89" i="8" s="1"/>
  <c r="G89" i="8" s="1"/>
  <c r="H89" i="8" s="1"/>
  <c r="I89" i="8" s="1"/>
  <c r="J89" i="8" s="1"/>
  <c r="K89" i="8" s="1"/>
  <c r="L89" i="8" s="1"/>
  <c r="G88" i="7"/>
  <c r="H88" i="7"/>
  <c r="I88" i="7"/>
  <c r="J88" i="7"/>
  <c r="K88" i="7"/>
  <c r="L88" i="7"/>
  <c r="M88" i="7"/>
  <c r="M91" i="7" s="1"/>
  <c r="N88" i="7"/>
  <c r="O88" i="7"/>
  <c r="P88" i="7"/>
  <c r="Q88" i="7"/>
  <c r="R88" i="7"/>
  <c r="S88" i="7"/>
  <c r="T88" i="7"/>
  <c r="U88" i="7"/>
  <c r="U91" i="7" s="1"/>
  <c r="V88" i="7"/>
  <c r="W88" i="7"/>
  <c r="X88" i="7"/>
  <c r="Y88" i="7"/>
  <c r="Z88" i="7"/>
  <c r="AA88" i="7"/>
  <c r="AB88" i="7"/>
  <c r="AC88" i="7"/>
  <c r="AC91" i="7" s="1"/>
  <c r="AD88" i="7"/>
  <c r="AE88" i="7"/>
  <c r="AF88" i="7"/>
  <c r="AG88" i="7"/>
  <c r="AH88" i="7"/>
  <c r="AI88" i="7"/>
  <c r="AJ88" i="7"/>
  <c r="AK88" i="7"/>
  <c r="AK91" i="7" s="1"/>
  <c r="AL88" i="7"/>
  <c r="AM88" i="7"/>
  <c r="AN88" i="7"/>
  <c r="AO88" i="7"/>
  <c r="AP88" i="7"/>
  <c r="AQ88" i="7"/>
  <c r="AR88" i="7"/>
  <c r="AS88" i="7"/>
  <c r="AS91" i="7" s="1"/>
  <c r="AT88" i="7"/>
  <c r="AU88" i="7"/>
  <c r="AV88" i="7"/>
  <c r="AW88" i="7"/>
  <c r="AX88" i="7"/>
  <c r="AY88" i="7"/>
  <c r="AZ88" i="7"/>
  <c r="BA88" i="7"/>
  <c r="BB88" i="7"/>
  <c r="BC88" i="7"/>
  <c r="BD88" i="7"/>
  <c r="BE88" i="7"/>
  <c r="BF88" i="7"/>
  <c r="BG88" i="7"/>
  <c r="BH88" i="7"/>
  <c r="BI88" i="7"/>
  <c r="BI91" i="7" s="1"/>
  <c r="BJ88" i="7"/>
  <c r="BK88" i="7"/>
  <c r="BL88" i="7"/>
  <c r="BM88" i="7"/>
  <c r="BN88" i="7"/>
  <c r="BO88" i="7"/>
  <c r="F88" i="7"/>
  <c r="J20" i="5"/>
  <c r="I20" i="5"/>
  <c r="F26" i="4"/>
  <c r="G26" i="4"/>
  <c r="H26" i="4"/>
  <c r="I26" i="4"/>
  <c r="J26" i="4"/>
  <c r="K26" i="4"/>
  <c r="L26" i="4"/>
  <c r="M26" i="4"/>
  <c r="N26" i="4"/>
  <c r="O26" i="4"/>
  <c r="P26" i="4"/>
  <c r="Q26" i="4"/>
  <c r="R26" i="4"/>
  <c r="S26" i="4"/>
  <c r="T26" i="4"/>
  <c r="U26" i="4"/>
  <c r="V26" i="4"/>
  <c r="W26" i="4"/>
  <c r="X26" i="4"/>
  <c r="Y26" i="4"/>
  <c r="Z26" i="4"/>
  <c r="AA26" i="4"/>
  <c r="AB26" i="4"/>
  <c r="AC26" i="4"/>
  <c r="AD26" i="4"/>
  <c r="AE26" i="4"/>
  <c r="AF26" i="4"/>
  <c r="AG26" i="4"/>
  <c r="AH26" i="4"/>
  <c r="AI26" i="4"/>
  <c r="AJ26" i="4"/>
  <c r="AK26" i="4"/>
  <c r="AL26" i="4"/>
  <c r="AM26" i="4"/>
  <c r="AN26" i="4"/>
  <c r="AO26" i="4"/>
  <c r="AP26" i="4"/>
  <c r="AQ26" i="4"/>
  <c r="AR26" i="4"/>
  <c r="AS26" i="4"/>
  <c r="AT26" i="4"/>
  <c r="AU26" i="4"/>
  <c r="AV26" i="4"/>
  <c r="AW26" i="4"/>
  <c r="AX26" i="4"/>
  <c r="AY26" i="4"/>
  <c r="AZ26" i="4"/>
  <c r="BA26" i="4"/>
  <c r="BB26" i="4"/>
  <c r="BC26" i="4"/>
  <c r="BD26" i="4"/>
  <c r="BE26" i="4"/>
  <c r="BF26" i="4"/>
  <c r="BG26" i="4"/>
  <c r="BH26" i="4"/>
  <c r="BI26" i="4"/>
  <c r="BJ26" i="4"/>
  <c r="BK26" i="4"/>
  <c r="BL26" i="4"/>
  <c r="BM26" i="4"/>
  <c r="BN26" i="4"/>
  <c r="E26" i="4"/>
  <c r="BO26" i="4" s="1"/>
  <c r="AG90" i="8"/>
  <c r="BO88" i="8"/>
  <c r="BN88" i="8"/>
  <c r="BN90" i="8" s="1"/>
  <c r="BN91" i="8" s="1"/>
  <c r="BM88" i="8"/>
  <c r="BM90" i="8" s="1"/>
  <c r="BL88" i="8"/>
  <c r="BL90" i="8" s="1"/>
  <c r="BK88" i="8"/>
  <c r="BJ88" i="8"/>
  <c r="BI88" i="8"/>
  <c r="BH88" i="8"/>
  <c r="BG88" i="8"/>
  <c r="BF88" i="8"/>
  <c r="BF90" i="8" s="1"/>
  <c r="BE88" i="8"/>
  <c r="BE90" i="8" s="1"/>
  <c r="BD88" i="8"/>
  <c r="BD90" i="8" s="1"/>
  <c r="BC88" i="8"/>
  <c r="BB88" i="8"/>
  <c r="BA88" i="8"/>
  <c r="AZ88" i="8"/>
  <c r="AY88" i="8"/>
  <c r="AX88" i="8"/>
  <c r="AW88" i="8"/>
  <c r="AW90" i="8" s="1"/>
  <c r="AV88" i="8"/>
  <c r="AV90" i="8" s="1"/>
  <c r="AU88" i="8"/>
  <c r="AT88" i="8"/>
  <c r="AS88" i="8"/>
  <c r="AR88" i="8"/>
  <c r="AQ88" i="8"/>
  <c r="AP88" i="8"/>
  <c r="AO88" i="8"/>
  <c r="AO90" i="8" s="1"/>
  <c r="AN88" i="8"/>
  <c r="AN90" i="8" s="1"/>
  <c r="AM88" i="8"/>
  <c r="AL88" i="8"/>
  <c r="AK88" i="8"/>
  <c r="AJ88" i="8"/>
  <c r="AI88" i="8"/>
  <c r="AH88" i="8"/>
  <c r="AG88" i="8"/>
  <c r="AF88" i="8"/>
  <c r="AF90" i="8" s="1"/>
  <c r="AE88" i="8"/>
  <c r="AD88" i="8"/>
  <c r="AC88" i="8"/>
  <c r="AB88" i="8"/>
  <c r="AA88" i="8"/>
  <c r="Z88" i="8"/>
  <c r="Z90" i="8" s="1"/>
  <c r="Z91" i="8" s="1"/>
  <c r="Y88" i="8"/>
  <c r="Y90" i="8" s="1"/>
  <c r="X88" i="8"/>
  <c r="W88" i="8"/>
  <c r="V88" i="8"/>
  <c r="U88" i="8"/>
  <c r="T88" i="8"/>
  <c r="S88" i="8"/>
  <c r="R88" i="8"/>
  <c r="R90" i="8" s="1"/>
  <c r="R91" i="8" s="1"/>
  <c r="Q88" i="8"/>
  <c r="Q90" i="8" s="1"/>
  <c r="P88" i="8"/>
  <c r="O88" i="8"/>
  <c r="N88" i="8"/>
  <c r="M88" i="8"/>
  <c r="L88" i="8"/>
  <c r="K88" i="8"/>
  <c r="J88" i="8"/>
  <c r="I88" i="8"/>
  <c r="H88" i="8"/>
  <c r="H90" i="8" s="1"/>
  <c r="G88" i="8"/>
  <c r="F88" i="8"/>
  <c r="BK90" i="8"/>
  <c r="BC90" i="8"/>
  <c r="AY90" i="8"/>
  <c r="AY91" i="8" s="1"/>
  <c r="AU90" i="8"/>
  <c r="AQ90" i="8"/>
  <c r="AQ91" i="8" s="1"/>
  <c r="AP90" i="8"/>
  <c r="AP91" i="8" s="1"/>
  <c r="AM90" i="8"/>
  <c r="AI90" i="8"/>
  <c r="AI91" i="8" s="1"/>
  <c r="AH90" i="8"/>
  <c r="AH91" i="8" s="1"/>
  <c r="AE90" i="8"/>
  <c r="W90" i="8"/>
  <c r="S90" i="8"/>
  <c r="S91" i="8" s="1"/>
  <c r="O90" i="8"/>
  <c r="K90" i="8"/>
  <c r="K91" i="8" s="1"/>
  <c r="J90" i="8"/>
  <c r="J91" i="8" s="1"/>
  <c r="BO70" i="8"/>
  <c r="BN70" i="8"/>
  <c r="BM70" i="8"/>
  <c r="BL70" i="8"/>
  <c r="BK70" i="8"/>
  <c r="BJ70" i="8"/>
  <c r="BI70" i="8"/>
  <c r="BH70" i="8"/>
  <c r="BG70" i="8"/>
  <c r="BF70" i="8"/>
  <c r="BE70" i="8"/>
  <c r="BD70" i="8"/>
  <c r="BC70" i="8"/>
  <c r="BB70" i="8"/>
  <c r="BA70" i="8"/>
  <c r="AZ70" i="8"/>
  <c r="AY70" i="8"/>
  <c r="AX70" i="8"/>
  <c r="AW70" i="8"/>
  <c r="AV70" i="8"/>
  <c r="AU70" i="8"/>
  <c r="AT70" i="8"/>
  <c r="AS70" i="8"/>
  <c r="AR70" i="8"/>
  <c r="AQ70" i="8"/>
  <c r="AP70" i="8"/>
  <c r="AO70" i="8"/>
  <c r="AN70" i="8"/>
  <c r="AM70" i="8"/>
  <c r="AL70" i="8"/>
  <c r="AK70" i="8"/>
  <c r="AJ70" i="8"/>
  <c r="AI70" i="8"/>
  <c r="AH70" i="8"/>
  <c r="AG70" i="8"/>
  <c r="AF70" i="8"/>
  <c r="AE70" i="8"/>
  <c r="AD70" i="8"/>
  <c r="AC70" i="8"/>
  <c r="AB70" i="8"/>
  <c r="AA70" i="8"/>
  <c r="Z70" i="8"/>
  <c r="Y70" i="8"/>
  <c r="X70" i="8"/>
  <c r="W70" i="8"/>
  <c r="V70" i="8"/>
  <c r="U70" i="8"/>
  <c r="T70" i="8"/>
  <c r="S70" i="8"/>
  <c r="R70" i="8"/>
  <c r="Q70" i="8"/>
  <c r="P70" i="8"/>
  <c r="O70" i="8"/>
  <c r="N70" i="8"/>
  <c r="M70" i="8"/>
  <c r="L70" i="8"/>
  <c r="K70" i="8"/>
  <c r="J70" i="8"/>
  <c r="I70" i="8"/>
  <c r="H70" i="8"/>
  <c r="G70" i="8"/>
  <c r="F70" i="8"/>
  <c r="G57" i="8"/>
  <c r="G45" i="8"/>
  <c r="G58" i="8" s="1"/>
  <c r="J43" i="8"/>
  <c r="J44" i="8" s="1"/>
  <c r="H27" i="8"/>
  <c r="H33" i="8" s="1"/>
  <c r="G27" i="8"/>
  <c r="G33" i="8" s="1"/>
  <c r="H19" i="8"/>
  <c r="G19" i="8"/>
  <c r="BO89" i="7"/>
  <c r="BN89" i="7"/>
  <c r="BN91" i="7" s="1"/>
  <c r="BM89" i="7"/>
  <c r="BM91" i="7" s="1"/>
  <c r="BL89" i="7"/>
  <c r="BL91" i="7" s="1"/>
  <c r="BK89" i="7"/>
  <c r="BJ89" i="7"/>
  <c r="BI89" i="7"/>
  <c r="BH89" i="7"/>
  <c r="BG89" i="7"/>
  <c r="BF89" i="7"/>
  <c r="BF91" i="7" s="1"/>
  <c r="BE89" i="7"/>
  <c r="BE91" i="7" s="1"/>
  <c r="BD89" i="7"/>
  <c r="BD91" i="7" s="1"/>
  <c r="BC89" i="7"/>
  <c r="BB89" i="7"/>
  <c r="BA89" i="7"/>
  <c r="AZ89" i="7"/>
  <c r="AY89" i="7"/>
  <c r="AX89" i="7"/>
  <c r="AX91" i="7" s="1"/>
  <c r="AW89" i="7"/>
  <c r="AW91" i="7" s="1"/>
  <c r="AV89" i="7"/>
  <c r="AV91" i="7" s="1"/>
  <c r="AU89" i="7"/>
  <c r="AT89" i="7"/>
  <c r="AS89" i="7"/>
  <c r="AR89" i="7"/>
  <c r="AQ89" i="7"/>
  <c r="AP89" i="7"/>
  <c r="AP91" i="7" s="1"/>
  <c r="AO89" i="7"/>
  <c r="AO91" i="7" s="1"/>
  <c r="AN89" i="7"/>
  <c r="AM89" i="7"/>
  <c r="AL89" i="7"/>
  <c r="AK89" i="7"/>
  <c r="AJ89" i="7"/>
  <c r="AI89" i="7"/>
  <c r="AH89" i="7"/>
  <c r="AH91" i="7" s="1"/>
  <c r="AG89" i="7"/>
  <c r="AG91" i="7" s="1"/>
  <c r="AF89" i="7"/>
  <c r="AF91" i="7" s="1"/>
  <c r="AE89" i="7"/>
  <c r="AD89" i="7"/>
  <c r="AC89" i="7"/>
  <c r="AB89" i="7"/>
  <c r="AA89" i="7"/>
  <c r="Z89" i="7"/>
  <c r="Z91" i="7" s="1"/>
  <c r="Y89" i="7"/>
  <c r="Y91" i="7" s="1"/>
  <c r="X89" i="7"/>
  <c r="X91" i="7" s="1"/>
  <c r="W89" i="7"/>
  <c r="V89" i="7"/>
  <c r="U89" i="7"/>
  <c r="T89" i="7"/>
  <c r="S89" i="7"/>
  <c r="R89" i="7"/>
  <c r="R91" i="7" s="1"/>
  <c r="Q89" i="7"/>
  <c r="Q91" i="7" s="1"/>
  <c r="P89" i="7"/>
  <c r="P91" i="7" s="1"/>
  <c r="O89" i="7"/>
  <c r="N89" i="7"/>
  <c r="M89" i="7"/>
  <c r="L89" i="7"/>
  <c r="K89" i="7"/>
  <c r="J89" i="7"/>
  <c r="J91" i="7" s="1"/>
  <c r="I89" i="7"/>
  <c r="I91" i="7" s="1"/>
  <c r="H89" i="7"/>
  <c r="H91" i="7" s="1"/>
  <c r="G89" i="7"/>
  <c r="F89" i="7"/>
  <c r="F91" i="7" s="1"/>
  <c r="BO71" i="7"/>
  <c r="BN71" i="7"/>
  <c r="BM71" i="7"/>
  <c r="BL71" i="7"/>
  <c r="BK71" i="7"/>
  <c r="BJ71" i="7"/>
  <c r="BI71" i="7"/>
  <c r="BH71" i="7"/>
  <c r="BG71" i="7"/>
  <c r="BF71" i="7"/>
  <c r="BE71" i="7"/>
  <c r="BD71" i="7"/>
  <c r="BC71" i="7"/>
  <c r="BB71" i="7"/>
  <c r="BA71" i="7"/>
  <c r="AZ71" i="7"/>
  <c r="AY71" i="7"/>
  <c r="AX71" i="7"/>
  <c r="AW71" i="7"/>
  <c r="AV71" i="7"/>
  <c r="AU71" i="7"/>
  <c r="AT71" i="7"/>
  <c r="AS71" i="7"/>
  <c r="AR71" i="7"/>
  <c r="AQ71" i="7"/>
  <c r="AP71" i="7"/>
  <c r="AO71" i="7"/>
  <c r="AN71" i="7"/>
  <c r="AM71" i="7"/>
  <c r="AL71" i="7"/>
  <c r="AK71" i="7"/>
  <c r="AJ71" i="7"/>
  <c r="AI71" i="7"/>
  <c r="AH71" i="7"/>
  <c r="AG71" i="7"/>
  <c r="AF71" i="7"/>
  <c r="AE71" i="7"/>
  <c r="AD71" i="7"/>
  <c r="AC71" i="7"/>
  <c r="AB71" i="7"/>
  <c r="AA71" i="7"/>
  <c r="Z71" i="7"/>
  <c r="Y71" i="7"/>
  <c r="X71" i="7"/>
  <c r="W71" i="7"/>
  <c r="V71" i="7"/>
  <c r="U71" i="7"/>
  <c r="T71" i="7"/>
  <c r="S71" i="7"/>
  <c r="R71" i="7"/>
  <c r="Q71" i="7"/>
  <c r="P71" i="7"/>
  <c r="O71" i="7"/>
  <c r="N71" i="7"/>
  <c r="M71" i="7"/>
  <c r="L71" i="7"/>
  <c r="K71" i="7"/>
  <c r="J71" i="7"/>
  <c r="I71" i="7"/>
  <c r="H71" i="7"/>
  <c r="G71" i="7"/>
  <c r="F71" i="7"/>
  <c r="G58" i="7"/>
  <c r="G46" i="7"/>
  <c r="G59" i="7" s="1"/>
  <c r="J44" i="7"/>
  <c r="J45" i="7" s="1"/>
  <c r="K33" i="7"/>
  <c r="K26" i="7"/>
  <c r="K18" i="7"/>
  <c r="H28" i="7"/>
  <c r="H34" i="7" s="1"/>
  <c r="G28" i="7"/>
  <c r="G34" i="7" s="1"/>
  <c r="H20" i="7"/>
  <c r="G20" i="7"/>
  <c r="I8" i="6"/>
  <c r="I9" i="6"/>
  <c r="I10" i="6"/>
  <c r="I13" i="6"/>
  <c r="I14" i="6"/>
  <c r="I15" i="6"/>
  <c r="I16" i="6"/>
  <c r="I17" i="6"/>
  <c r="I18" i="6"/>
  <c r="I19" i="6"/>
  <c r="I20" i="6"/>
  <c r="I21" i="6"/>
  <c r="I22" i="6"/>
  <c r="I23" i="6"/>
  <c r="I24" i="6"/>
  <c r="I7" i="6"/>
  <c r="H25" i="6"/>
  <c r="I25" i="6" s="1"/>
  <c r="H11" i="6"/>
  <c r="I11" i="6" s="1"/>
  <c r="BJ91" i="7" l="1"/>
  <c r="BP88" i="7"/>
  <c r="K91" i="7"/>
  <c r="S91" i="7"/>
  <c r="AA91" i="7"/>
  <c r="AI91" i="7"/>
  <c r="AQ91" i="7"/>
  <c r="AQ92" i="7" s="1"/>
  <c r="AY91" i="7"/>
  <c r="AY92" i="7" s="1"/>
  <c r="BO91" i="7"/>
  <c r="BB91" i="7"/>
  <c r="BB92" i="7" s="1"/>
  <c r="AT91" i="7"/>
  <c r="AL91" i="7"/>
  <c r="AD91" i="7"/>
  <c r="AD92" i="7" s="1"/>
  <c r="V91" i="7"/>
  <c r="V92" i="7" s="1"/>
  <c r="I90" i="8"/>
  <c r="I91" i="8" s="1"/>
  <c r="BO90" i="8"/>
  <c r="BO91" i="8" s="1"/>
  <c r="BG90" i="8"/>
  <c r="BG91" i="8" s="1"/>
  <c r="H91" i="8"/>
  <c r="P91" i="8"/>
  <c r="AN91" i="8"/>
  <c r="AV91" i="8"/>
  <c r="BJ90" i="8"/>
  <c r="BB90" i="8"/>
  <c r="AT90" i="8"/>
  <c r="AL90" i="8"/>
  <c r="AD90" i="8"/>
  <c r="V90" i="8"/>
  <c r="V91" i="8" s="1"/>
  <c r="N90" i="8"/>
  <c r="N91" i="8" s="1"/>
  <c r="X91" i="8"/>
  <c r="M89" i="8"/>
  <c r="N89" i="8" s="1"/>
  <c r="O89" i="8" s="1"/>
  <c r="P89" i="8" s="1"/>
  <c r="Q89" i="8" s="1"/>
  <c r="R89" i="8" s="1"/>
  <c r="S89" i="8" s="1"/>
  <c r="T89" i="8" s="1"/>
  <c r="U89" i="8" s="1"/>
  <c r="V89" i="8" s="1"/>
  <c r="W89" i="8" s="1"/>
  <c r="X89" i="8" s="1"/>
  <c r="Y89" i="8" s="1"/>
  <c r="Z89" i="8" s="1"/>
  <c r="AA89" i="8" s="1"/>
  <c r="AB89" i="8" s="1"/>
  <c r="AC89" i="8" s="1"/>
  <c r="AD89" i="8" s="1"/>
  <c r="AE89" i="8" s="1"/>
  <c r="AF89" i="8" s="1"/>
  <c r="AG89" i="8" s="1"/>
  <c r="AH89" i="8" s="1"/>
  <c r="AI89" i="8" s="1"/>
  <c r="AJ89" i="8" s="1"/>
  <c r="AK89" i="8" s="1"/>
  <c r="AL89" i="8" s="1"/>
  <c r="AM89" i="8" s="1"/>
  <c r="AN89" i="8" s="1"/>
  <c r="AO89" i="8" s="1"/>
  <c r="AP89" i="8" s="1"/>
  <c r="AQ89" i="8" s="1"/>
  <c r="AR89" i="8" s="1"/>
  <c r="AS89" i="8" s="1"/>
  <c r="AT89" i="8" s="1"/>
  <c r="AU89" i="8" s="1"/>
  <c r="AV89" i="8" s="1"/>
  <c r="AW89" i="8" s="1"/>
  <c r="AX89" i="8" s="1"/>
  <c r="AY89" i="8" s="1"/>
  <c r="AZ89" i="8" s="1"/>
  <c r="BA89" i="8" s="1"/>
  <c r="BB89" i="8" s="1"/>
  <c r="BC89" i="8" s="1"/>
  <c r="BD89" i="8" s="1"/>
  <c r="BE89" i="8" s="1"/>
  <c r="BF89" i="8" s="1"/>
  <c r="BG89" i="8" s="1"/>
  <c r="BH89" i="8" s="1"/>
  <c r="BI89" i="8" s="1"/>
  <c r="BJ89" i="8" s="1"/>
  <c r="BK89" i="8" s="1"/>
  <c r="BL89" i="8" s="1"/>
  <c r="BM89" i="8" s="1"/>
  <c r="BN89" i="8" s="1"/>
  <c r="BO89" i="8" s="1"/>
  <c r="BA91" i="7"/>
  <c r="BG91" i="7"/>
  <c r="BG92" i="7" s="1"/>
  <c r="N91" i="7"/>
  <c r="Q91" i="8"/>
  <c r="AW91" i="8"/>
  <c r="L90" i="8"/>
  <c r="L91" i="8" s="1"/>
  <c r="T90" i="8"/>
  <c r="T91" i="8" s="1"/>
  <c r="AB90" i="8"/>
  <c r="AB91" i="8" s="1"/>
  <c r="AJ90" i="8"/>
  <c r="AJ91" i="8" s="1"/>
  <c r="AR90" i="8"/>
  <c r="AR91" i="8" s="1"/>
  <c r="AZ90" i="8"/>
  <c r="AZ91" i="8" s="1"/>
  <c r="BH90" i="8"/>
  <c r="BL91" i="8"/>
  <c r="Y91" i="8"/>
  <c r="BM91" i="8"/>
  <c r="M90" i="8"/>
  <c r="M91" i="8" s="1"/>
  <c r="U90" i="8"/>
  <c r="U91" i="8" s="1"/>
  <c r="AC90" i="8"/>
  <c r="AK90" i="8"/>
  <c r="AK91" i="8" s="1"/>
  <c r="AS90" i="8"/>
  <c r="AS91" i="8" s="1"/>
  <c r="BA90" i="8"/>
  <c r="BA91" i="8" s="1"/>
  <c r="BI90" i="8"/>
  <c r="BI91" i="8" s="1"/>
  <c r="AG91" i="8"/>
  <c r="BE91" i="8"/>
  <c r="AF91" i="8"/>
  <c r="AO91" i="8"/>
  <c r="F90" i="8"/>
  <c r="F92" i="8" s="1"/>
  <c r="G65" i="8" s="1"/>
  <c r="G92" i="8" s="1"/>
  <c r="H65" i="8" s="1"/>
  <c r="H92" i="8" s="1"/>
  <c r="I65" i="8" s="1"/>
  <c r="BD91" i="8"/>
  <c r="BF91" i="8"/>
  <c r="AX91" i="8"/>
  <c r="BH91" i="8"/>
  <c r="AC91" i="8"/>
  <c r="AD91" i="8"/>
  <c r="AL91" i="8"/>
  <c r="AT91" i="8"/>
  <c r="BB91" i="8"/>
  <c r="BJ91" i="8"/>
  <c r="G91" i="8"/>
  <c r="O91" i="8"/>
  <c r="W91" i="8"/>
  <c r="AE91" i="8"/>
  <c r="AM91" i="8"/>
  <c r="AU91" i="8"/>
  <c r="BC91" i="8"/>
  <c r="BK91" i="8"/>
  <c r="F93" i="7"/>
  <c r="G66" i="7" s="1"/>
  <c r="J46" i="8"/>
  <c r="G34" i="8"/>
  <c r="H34" i="8"/>
  <c r="L91" i="7"/>
  <c r="L92" i="7" s="1"/>
  <c r="T91" i="7"/>
  <c r="T92" i="7" s="1"/>
  <c r="AB91" i="7"/>
  <c r="AB92" i="7" s="1"/>
  <c r="AJ91" i="7"/>
  <c r="AJ92" i="7" s="1"/>
  <c r="AR91" i="7"/>
  <c r="AR92" i="7" s="1"/>
  <c r="AZ91" i="7"/>
  <c r="AZ92" i="7" s="1"/>
  <c r="BH91" i="7"/>
  <c r="BH92" i="7" s="1"/>
  <c r="J47" i="7"/>
  <c r="G91" i="7"/>
  <c r="G92" i="7" s="1"/>
  <c r="O91" i="7"/>
  <c r="O92" i="7" s="1"/>
  <c r="W91" i="7"/>
  <c r="W92" i="7" s="1"/>
  <c r="AE91" i="7"/>
  <c r="AE92" i="7" s="1"/>
  <c r="AM91" i="7"/>
  <c r="AM92" i="7" s="1"/>
  <c r="AU91" i="7"/>
  <c r="AU92" i="7" s="1"/>
  <c r="BC91" i="7"/>
  <c r="BC92" i="7" s="1"/>
  <c r="BK91" i="7"/>
  <c r="BK92" i="7" s="1"/>
  <c r="H92" i="7"/>
  <c r="X92" i="7"/>
  <c r="P92" i="7"/>
  <c r="AF92" i="7"/>
  <c r="AV92" i="7"/>
  <c r="BD92" i="7"/>
  <c r="BL92" i="7"/>
  <c r="J92" i="7"/>
  <c r="R92" i="7"/>
  <c r="Z92" i="7"/>
  <c r="AH92" i="7"/>
  <c r="AP92" i="7"/>
  <c r="AX92" i="7"/>
  <c r="BF92" i="7"/>
  <c r="BN92" i="7"/>
  <c r="Y92" i="7"/>
  <c r="AG92" i="7"/>
  <c r="AO92" i="7"/>
  <c r="AW92" i="7"/>
  <c r="BE92" i="7"/>
  <c r="BM92" i="7"/>
  <c r="K92" i="7"/>
  <c r="S92" i="7"/>
  <c r="AA92" i="7"/>
  <c r="AI92" i="7"/>
  <c r="N92" i="7"/>
  <c r="AL92" i="7"/>
  <c r="AT92" i="7"/>
  <c r="BJ92" i="7"/>
  <c r="AN91" i="7"/>
  <c r="AN92" i="7" s="1"/>
  <c r="F90" i="7"/>
  <c r="G90" i="7" s="1"/>
  <c r="H90" i="7" s="1"/>
  <c r="I90" i="7" s="1"/>
  <c r="J90" i="7" s="1"/>
  <c r="K90" i="7" s="1"/>
  <c r="L90" i="7" s="1"/>
  <c r="M90" i="7" s="1"/>
  <c r="N90" i="7" s="1"/>
  <c r="O90" i="7" s="1"/>
  <c r="P90" i="7" s="1"/>
  <c r="Q90" i="7" s="1"/>
  <c r="R90" i="7" s="1"/>
  <c r="S90" i="7" s="1"/>
  <c r="T90" i="7" s="1"/>
  <c r="U90" i="7" s="1"/>
  <c r="V90" i="7" s="1"/>
  <c r="W90" i="7" s="1"/>
  <c r="X90" i="7" s="1"/>
  <c r="Y90" i="7" s="1"/>
  <c r="Z90" i="7" s="1"/>
  <c r="AA90" i="7" s="1"/>
  <c r="AB90" i="7" s="1"/>
  <c r="AC90" i="7" s="1"/>
  <c r="AD90" i="7" s="1"/>
  <c r="AE90" i="7" s="1"/>
  <c r="AF90" i="7" s="1"/>
  <c r="AG90" i="7" s="1"/>
  <c r="AH90" i="7" s="1"/>
  <c r="AI90" i="7" s="1"/>
  <c r="AJ90" i="7" s="1"/>
  <c r="AK90" i="7" s="1"/>
  <c r="AL90" i="7" s="1"/>
  <c r="AM90" i="7" s="1"/>
  <c r="AN90" i="7" s="1"/>
  <c r="AO90" i="7" s="1"/>
  <c r="AP90" i="7" s="1"/>
  <c r="AQ90" i="7" s="1"/>
  <c r="AR90" i="7" s="1"/>
  <c r="AS90" i="7" s="1"/>
  <c r="AT90" i="7" s="1"/>
  <c r="AU90" i="7" s="1"/>
  <c r="AV90" i="7" s="1"/>
  <c r="AW90" i="7" s="1"/>
  <c r="AX90" i="7" s="1"/>
  <c r="AY90" i="7" s="1"/>
  <c r="AZ90" i="7" s="1"/>
  <c r="BA90" i="7" s="1"/>
  <c r="BB90" i="7" s="1"/>
  <c r="BC90" i="7" s="1"/>
  <c r="BD90" i="7" s="1"/>
  <c r="BE90" i="7" s="1"/>
  <c r="BF90" i="7" s="1"/>
  <c r="BG90" i="7" s="1"/>
  <c r="BH90" i="7" s="1"/>
  <c r="BI90" i="7" s="1"/>
  <c r="BJ90" i="7" s="1"/>
  <c r="BK90" i="7" s="1"/>
  <c r="BL90" i="7" s="1"/>
  <c r="BM90" i="7" s="1"/>
  <c r="BN90" i="7" s="1"/>
  <c r="BO90" i="7" s="1"/>
  <c r="F92" i="7"/>
  <c r="I92" i="7"/>
  <c r="Q92" i="7"/>
  <c r="BO92" i="7"/>
  <c r="M92" i="7"/>
  <c r="U92" i="7"/>
  <c r="AC92" i="7"/>
  <c r="AK92" i="7"/>
  <c r="AS92" i="7"/>
  <c r="BA92" i="7"/>
  <c r="BI92" i="7"/>
  <c r="G35" i="7"/>
  <c r="H35" i="7"/>
  <c r="H26" i="6"/>
  <c r="I26" i="6" s="1"/>
  <c r="G93" i="7" l="1"/>
  <c r="H66" i="7" s="1"/>
  <c r="H93" i="7" s="1"/>
  <c r="I66" i="7" s="1"/>
  <c r="I93" i="7" s="1"/>
  <c r="J66" i="7" s="1"/>
  <c r="J93" i="7" s="1"/>
  <c r="K66" i="7" s="1"/>
  <c r="K93" i="7" s="1"/>
  <c r="L66" i="7" s="1"/>
  <c r="L93" i="7" s="1"/>
  <c r="M66" i="7" s="1"/>
  <c r="M93" i="7" s="1"/>
  <c r="N66" i="7" s="1"/>
  <c r="N93" i="7" s="1"/>
  <c r="O66" i="7" s="1"/>
  <c r="O93" i="7" s="1"/>
  <c r="P66" i="7" s="1"/>
  <c r="P93" i="7" s="1"/>
  <c r="Q66" i="7" s="1"/>
  <c r="Q93" i="7" s="1"/>
  <c r="R66" i="7" s="1"/>
  <c r="R93" i="7" s="1"/>
  <c r="S66" i="7" s="1"/>
  <c r="S93" i="7" s="1"/>
  <c r="T66" i="7" s="1"/>
  <c r="T93" i="7" s="1"/>
  <c r="U66" i="7" s="1"/>
  <c r="U93" i="7" s="1"/>
  <c r="V66" i="7" s="1"/>
  <c r="V93" i="7" s="1"/>
  <c r="W66" i="7" s="1"/>
  <c r="W93" i="7" s="1"/>
  <c r="X66" i="7" s="1"/>
  <c r="X93" i="7" s="1"/>
  <c r="Y66" i="7" s="1"/>
  <c r="Y93" i="7" s="1"/>
  <c r="Z66" i="7" s="1"/>
  <c r="Z93" i="7" s="1"/>
  <c r="AA66" i="7" s="1"/>
  <c r="AA93" i="7" s="1"/>
  <c r="AB66" i="7" s="1"/>
  <c r="AB93" i="7" s="1"/>
  <c r="AC66" i="7" s="1"/>
  <c r="AC93" i="7" s="1"/>
  <c r="AD66" i="7" s="1"/>
  <c r="AD93" i="7" s="1"/>
  <c r="AE66" i="7" s="1"/>
  <c r="AE93" i="7" s="1"/>
  <c r="AF66" i="7" s="1"/>
  <c r="AF93" i="7" s="1"/>
  <c r="AG66" i="7" s="1"/>
  <c r="AG93" i="7" s="1"/>
  <c r="AH66" i="7" s="1"/>
  <c r="AH93" i="7" s="1"/>
  <c r="AI66" i="7" s="1"/>
  <c r="AI93" i="7" s="1"/>
  <c r="AJ66" i="7" s="1"/>
  <c r="AJ93" i="7" s="1"/>
  <c r="AK66" i="7" s="1"/>
  <c r="AK93" i="7" s="1"/>
  <c r="AL66" i="7" s="1"/>
  <c r="AL93" i="7" s="1"/>
  <c r="AM66" i="7" s="1"/>
  <c r="AM93" i="7" s="1"/>
  <c r="AN66" i="7" s="1"/>
  <c r="AN93" i="7" s="1"/>
  <c r="AO66" i="7" s="1"/>
  <c r="AO93" i="7" s="1"/>
  <c r="AP66" i="7" s="1"/>
  <c r="AP93" i="7" s="1"/>
  <c r="AQ66" i="7" s="1"/>
  <c r="AQ93" i="7" s="1"/>
  <c r="AR66" i="7" s="1"/>
  <c r="AR93" i="7" s="1"/>
  <c r="AS66" i="7" s="1"/>
  <c r="AS93" i="7" s="1"/>
  <c r="AT66" i="7" s="1"/>
  <c r="AT93" i="7" s="1"/>
  <c r="AU66" i="7" s="1"/>
  <c r="AU93" i="7" s="1"/>
  <c r="AV66" i="7" s="1"/>
  <c r="AV93" i="7" s="1"/>
  <c r="AW66" i="7" s="1"/>
  <c r="AW93" i="7" s="1"/>
  <c r="AX66" i="7" s="1"/>
  <c r="AX93" i="7" s="1"/>
  <c r="AY66" i="7" s="1"/>
  <c r="AY93" i="7" s="1"/>
  <c r="AZ66" i="7" s="1"/>
  <c r="AZ93" i="7" s="1"/>
  <c r="BA66" i="7" s="1"/>
  <c r="BA93" i="7" s="1"/>
  <c r="BB66" i="7" s="1"/>
  <c r="BB93" i="7" s="1"/>
  <c r="BC66" i="7" s="1"/>
  <c r="BC93" i="7" s="1"/>
  <c r="BD66" i="7" s="1"/>
  <c r="BD93" i="7" s="1"/>
  <c r="BE66" i="7" s="1"/>
  <c r="BE93" i="7" s="1"/>
  <c r="BF66" i="7" s="1"/>
  <c r="BF93" i="7" s="1"/>
  <c r="BG66" i="7" s="1"/>
  <c r="BG93" i="7" s="1"/>
  <c r="BH66" i="7" s="1"/>
  <c r="BH93" i="7" s="1"/>
  <c r="BI66" i="7" s="1"/>
  <c r="BI93" i="7" s="1"/>
  <c r="BJ66" i="7" s="1"/>
  <c r="BJ93" i="7" s="1"/>
  <c r="BK66" i="7" s="1"/>
  <c r="BK93" i="7" s="1"/>
  <c r="BL66" i="7" s="1"/>
  <c r="BL93" i="7" s="1"/>
  <c r="BM66" i="7" s="1"/>
  <c r="BM93" i="7" s="1"/>
  <c r="BN66" i="7" s="1"/>
  <c r="BN93" i="7" s="1"/>
  <c r="BO66" i="7" s="1"/>
  <c r="BO93" i="7" s="1"/>
  <c r="I92" i="8"/>
  <c r="J65" i="8" s="1"/>
  <c r="J92" i="8" s="1"/>
  <c r="K65" i="8" s="1"/>
  <c r="K92" i="8" s="1"/>
  <c r="L65" i="8" s="1"/>
  <c r="L92" i="8" s="1"/>
  <c r="M65" i="8" s="1"/>
  <c r="M92" i="8" s="1"/>
  <c r="N65" i="8" s="1"/>
  <c r="N92" i="8" s="1"/>
  <c r="O65" i="8" s="1"/>
  <c r="O92" i="8" s="1"/>
  <c r="P65" i="8" s="1"/>
  <c r="P92" i="8" s="1"/>
  <c r="Q65" i="8" s="1"/>
  <c r="Q92" i="8" s="1"/>
  <c r="R65" i="8" s="1"/>
  <c r="R92" i="8" s="1"/>
  <c r="S65" i="8" s="1"/>
  <c r="S92" i="8" s="1"/>
  <c r="T65" i="8" s="1"/>
  <c r="T92" i="8" s="1"/>
  <c r="U65" i="8" s="1"/>
  <c r="U92" i="8" s="1"/>
  <c r="V65" i="8" s="1"/>
  <c r="V92" i="8" s="1"/>
  <c r="W65" i="8" s="1"/>
  <c r="W92" i="8" s="1"/>
  <c r="X65" i="8" s="1"/>
  <c r="X92" i="8" s="1"/>
  <c r="Y65" i="8" s="1"/>
  <c r="Y92" i="8" s="1"/>
  <c r="Z65" i="8" s="1"/>
  <c r="Z92" i="8" s="1"/>
  <c r="AA65" i="8" s="1"/>
  <c r="AA92" i="8" s="1"/>
  <c r="AB65" i="8" s="1"/>
  <c r="AB92" i="8" s="1"/>
  <c r="AC65" i="8" s="1"/>
  <c r="AC92" i="8" s="1"/>
  <c r="AD65" i="8" s="1"/>
  <c r="AD92" i="8" s="1"/>
  <c r="AE65" i="8" s="1"/>
  <c r="AE92" i="8" s="1"/>
  <c r="AF65" i="8" s="1"/>
  <c r="AF92" i="8" s="1"/>
  <c r="AG65" i="8" s="1"/>
  <c r="AG92" i="8" s="1"/>
  <c r="AH65" i="8" s="1"/>
  <c r="AH92" i="8" s="1"/>
  <c r="AI65" i="8" s="1"/>
  <c r="AI92" i="8" s="1"/>
  <c r="AJ65" i="8" s="1"/>
  <c r="AJ92" i="8" s="1"/>
  <c r="AK65" i="8" s="1"/>
  <c r="AK92" i="8" s="1"/>
  <c r="AL65" i="8" s="1"/>
  <c r="AL92" i="8" s="1"/>
  <c r="AM65" i="8" s="1"/>
  <c r="AM92" i="8" s="1"/>
  <c r="AN65" i="8" s="1"/>
  <c r="AN92" i="8" s="1"/>
  <c r="AO65" i="8" s="1"/>
  <c r="AO92" i="8" s="1"/>
  <c r="AP65" i="8" s="1"/>
  <c r="AP92" i="8" s="1"/>
  <c r="AQ65" i="8" s="1"/>
  <c r="AQ92" i="8" s="1"/>
  <c r="AR65" i="8" s="1"/>
  <c r="AR92" i="8" s="1"/>
  <c r="AS65" i="8" s="1"/>
  <c r="AS92" i="8" s="1"/>
  <c r="AT65" i="8" s="1"/>
  <c r="AT92" i="8" s="1"/>
  <c r="AU65" i="8" s="1"/>
  <c r="AU92" i="8" s="1"/>
  <c r="AV65" i="8" s="1"/>
  <c r="AV92" i="8" s="1"/>
  <c r="AW65" i="8" s="1"/>
  <c r="AW92" i="8" s="1"/>
  <c r="AX65" i="8" s="1"/>
  <c r="AX92" i="8" s="1"/>
  <c r="AY65" i="8" s="1"/>
  <c r="AY92" i="8" s="1"/>
  <c r="AZ65" i="8" s="1"/>
  <c r="AZ92" i="8" s="1"/>
  <c r="BA65" i="8" s="1"/>
  <c r="BA92" i="8" s="1"/>
  <c r="BB65" i="8" s="1"/>
  <c r="BB92" i="8" s="1"/>
  <c r="BC65" i="8" s="1"/>
  <c r="BC92" i="8" s="1"/>
  <c r="BD65" i="8" s="1"/>
  <c r="BD92" i="8" s="1"/>
  <c r="BE65" i="8" s="1"/>
  <c r="BE92" i="8" s="1"/>
  <c r="BF65" i="8" s="1"/>
  <c r="BF92" i="8" s="1"/>
  <c r="BG65" i="8" s="1"/>
  <c r="BG92" i="8" s="1"/>
  <c r="BH65" i="8" s="1"/>
  <c r="BH92" i="8" s="1"/>
  <c r="BI65" i="8" s="1"/>
  <c r="BI92" i="8" s="1"/>
  <c r="BJ65" i="8" s="1"/>
  <c r="BJ92" i="8" s="1"/>
  <c r="BK65" i="8" s="1"/>
  <c r="BK92" i="8" s="1"/>
  <c r="BL65" i="8" s="1"/>
  <c r="BL92" i="8" s="1"/>
  <c r="BM65" i="8" s="1"/>
  <c r="BM92" i="8" s="1"/>
  <c r="BN65" i="8" s="1"/>
  <c r="BN92" i="8" s="1"/>
  <c r="BO65" i="8" s="1"/>
  <c r="BO92" i="8" s="1"/>
  <c r="F91" i="8"/>
  <c r="G25" i="6" l="1"/>
  <c r="G11" i="6"/>
  <c r="J26" i="5"/>
  <c r="I26" i="5"/>
  <c r="BO7" i="4"/>
  <c r="E27" i="4"/>
  <c r="E31" i="4" s="1"/>
  <c r="F11" i="9"/>
  <c r="I9" i="9"/>
  <c r="I10" i="9" s="1"/>
  <c r="E22" i="2"/>
  <c r="F22" i="2" s="1"/>
  <c r="E20" i="2"/>
  <c r="E18" i="2"/>
  <c r="E16" i="2"/>
  <c r="E14" i="2"/>
  <c r="Y28" i="4"/>
  <c r="BN28" i="4"/>
  <c r="F27" i="4"/>
  <c r="F28" i="4" s="1"/>
  <c r="G27" i="4"/>
  <c r="G28" i="4" s="1"/>
  <c r="H27" i="4"/>
  <c r="H28" i="4" s="1"/>
  <c r="I27" i="4"/>
  <c r="I28" i="4" s="1"/>
  <c r="J27" i="4"/>
  <c r="J28" i="4" s="1"/>
  <c r="K27" i="4"/>
  <c r="K28" i="4" s="1"/>
  <c r="L27" i="4"/>
  <c r="M27" i="4"/>
  <c r="M28" i="4" s="1"/>
  <c r="N27" i="4"/>
  <c r="N28" i="4" s="1"/>
  <c r="O27" i="4"/>
  <c r="O28" i="4" s="1"/>
  <c r="P27" i="4"/>
  <c r="P28" i="4" s="1"/>
  <c r="Q27" i="4"/>
  <c r="Q28" i="4" s="1"/>
  <c r="R27" i="4"/>
  <c r="R28" i="4" s="1"/>
  <c r="S27" i="4"/>
  <c r="S28" i="4" s="1"/>
  <c r="T27" i="4"/>
  <c r="T28" i="4" s="1"/>
  <c r="U27" i="4"/>
  <c r="U28" i="4" s="1"/>
  <c r="V27" i="4"/>
  <c r="V28" i="4" s="1"/>
  <c r="W27" i="4"/>
  <c r="W28" i="4" s="1"/>
  <c r="X27" i="4"/>
  <c r="X28" i="4" s="1"/>
  <c r="Y27" i="4"/>
  <c r="Z27" i="4"/>
  <c r="Z28" i="4" s="1"/>
  <c r="AA27" i="4"/>
  <c r="AA28" i="4" s="1"/>
  <c r="AB27" i="4"/>
  <c r="AB28" i="4" s="1"/>
  <c r="AC27" i="4"/>
  <c r="AC28" i="4" s="1"/>
  <c r="AD27" i="4"/>
  <c r="AD28" i="4" s="1"/>
  <c r="AE27" i="4"/>
  <c r="AE28" i="4" s="1"/>
  <c r="AF27" i="4"/>
  <c r="AF28" i="4" s="1"/>
  <c r="AG27" i="4"/>
  <c r="AG28" i="4" s="1"/>
  <c r="AH27" i="4"/>
  <c r="AH28" i="4" s="1"/>
  <c r="AI27" i="4"/>
  <c r="AI28" i="4" s="1"/>
  <c r="AJ27" i="4"/>
  <c r="AJ28" i="4" s="1"/>
  <c r="AK27" i="4"/>
  <c r="AK28" i="4" s="1"/>
  <c r="AL27" i="4"/>
  <c r="AL28" i="4" s="1"/>
  <c r="AM27" i="4"/>
  <c r="AM28" i="4" s="1"/>
  <c r="AN27" i="4"/>
  <c r="AN28" i="4" s="1"/>
  <c r="AO27" i="4"/>
  <c r="AO28" i="4" s="1"/>
  <c r="AP27" i="4"/>
  <c r="AP28" i="4" s="1"/>
  <c r="AQ27" i="4"/>
  <c r="AQ28" i="4" s="1"/>
  <c r="AR27" i="4"/>
  <c r="AR28" i="4" s="1"/>
  <c r="AS27" i="4"/>
  <c r="AS28" i="4" s="1"/>
  <c r="AT27" i="4"/>
  <c r="AT28" i="4" s="1"/>
  <c r="AU27" i="4"/>
  <c r="AU28" i="4" s="1"/>
  <c r="AV27" i="4"/>
  <c r="AV28" i="4" s="1"/>
  <c r="AW27" i="4"/>
  <c r="AW28" i="4" s="1"/>
  <c r="AX27" i="4"/>
  <c r="AX28" i="4" s="1"/>
  <c r="AY27" i="4"/>
  <c r="AY28" i="4" s="1"/>
  <c r="AZ27" i="4"/>
  <c r="AZ28" i="4" s="1"/>
  <c r="BA27" i="4"/>
  <c r="BA28" i="4" s="1"/>
  <c r="BB27" i="4"/>
  <c r="BB28" i="4" s="1"/>
  <c r="BC27" i="4"/>
  <c r="BC28" i="4" s="1"/>
  <c r="BD27" i="4"/>
  <c r="BD28" i="4" s="1"/>
  <c r="BE27" i="4"/>
  <c r="BE28" i="4" s="1"/>
  <c r="BF27" i="4"/>
  <c r="BF28" i="4" s="1"/>
  <c r="BG27" i="4"/>
  <c r="BG28" i="4" s="1"/>
  <c r="BH27" i="4"/>
  <c r="BH28" i="4" s="1"/>
  <c r="BI27" i="4"/>
  <c r="BI28" i="4" s="1"/>
  <c r="BJ27" i="4"/>
  <c r="BJ28" i="4" s="1"/>
  <c r="BK27" i="4"/>
  <c r="BK28" i="4" s="1"/>
  <c r="BL27" i="4"/>
  <c r="BL28" i="4" s="1"/>
  <c r="BM27" i="4"/>
  <c r="BM28" i="4" s="1"/>
  <c r="BN27"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BB9" i="4"/>
  <c r="BC9" i="4"/>
  <c r="BD9" i="4"/>
  <c r="BE9" i="4"/>
  <c r="BF9" i="4"/>
  <c r="BG9" i="4"/>
  <c r="BH9" i="4"/>
  <c r="BI9" i="4"/>
  <c r="BJ9" i="4"/>
  <c r="BK9" i="4"/>
  <c r="BL9" i="4"/>
  <c r="BM9" i="4"/>
  <c r="BN9" i="4"/>
  <c r="E9" i="4"/>
  <c r="Q9" i="4"/>
  <c r="R9" i="4"/>
  <c r="S9" i="4"/>
  <c r="F11" i="2"/>
  <c r="F20" i="2"/>
  <c r="F18" i="2"/>
  <c r="I9" i="2"/>
  <c r="I10" i="2" s="1"/>
  <c r="J11" i="5"/>
  <c r="I11" i="5"/>
  <c r="J27" i="5" l="1"/>
  <c r="Y29" i="4"/>
  <c r="BH29" i="4"/>
  <c r="AZ29" i="4"/>
  <c r="AR29" i="4"/>
  <c r="AJ29" i="4"/>
  <c r="AB29" i="4"/>
  <c r="T29" i="4"/>
  <c r="AW29" i="4"/>
  <c r="AG29" i="4"/>
  <c r="BJ29" i="4"/>
  <c r="BB29" i="4"/>
  <c r="AT29" i="4"/>
  <c r="AL29" i="4"/>
  <c r="AD29" i="4"/>
  <c r="V29" i="4"/>
  <c r="AO29" i="4"/>
  <c r="BK29" i="4"/>
  <c r="BC29" i="4"/>
  <c r="AU29" i="4"/>
  <c r="AM29" i="4"/>
  <c r="AE29" i="4"/>
  <c r="W29" i="4"/>
  <c r="BI29" i="4"/>
  <c r="BA29" i="4"/>
  <c r="AS29" i="4"/>
  <c r="AK29" i="4"/>
  <c r="AC29" i="4"/>
  <c r="U29" i="4"/>
  <c r="R29" i="4"/>
  <c r="Q29" i="4"/>
  <c r="BM29" i="4"/>
  <c r="BG29" i="4"/>
  <c r="AI29" i="4"/>
  <c r="BE29" i="4"/>
  <c r="S29" i="4"/>
  <c r="BF29" i="4"/>
  <c r="AP29" i="4"/>
  <c r="AH29" i="4"/>
  <c r="X29" i="4"/>
  <c r="BL29" i="4"/>
  <c r="BD29" i="4"/>
  <c r="AF29" i="4"/>
  <c r="AN29" i="4"/>
  <c r="AY29" i="4"/>
  <c r="AQ29" i="4"/>
  <c r="AA29" i="4"/>
  <c r="AV29" i="4"/>
  <c r="BN29" i="4"/>
  <c r="AX29" i="4"/>
  <c r="Z29" i="4"/>
  <c r="G26" i="6"/>
  <c r="I27" i="5"/>
  <c r="F31" i="4"/>
  <c r="G31" i="4" s="1"/>
  <c r="H31" i="4" s="1"/>
  <c r="I31" i="4" s="1"/>
  <c r="J31" i="4" s="1"/>
  <c r="K31" i="4" s="1"/>
  <c r="L31" i="4" s="1"/>
  <c r="M31" i="4" s="1"/>
  <c r="N31" i="4" s="1"/>
  <c r="O31" i="4" s="1"/>
  <c r="P31" i="4" s="1"/>
  <c r="Q31" i="4" s="1"/>
  <c r="R31" i="4" s="1"/>
  <c r="S31" i="4" s="1"/>
  <c r="T31" i="4" s="1"/>
  <c r="U31" i="4" s="1"/>
  <c r="V31" i="4" s="1"/>
  <c r="W31" i="4" s="1"/>
  <c r="X31" i="4" s="1"/>
  <c r="Y31" i="4" s="1"/>
  <c r="Z31" i="4" s="1"/>
  <c r="AA31" i="4" s="1"/>
  <c r="AB31" i="4" s="1"/>
  <c r="AC31" i="4" s="1"/>
  <c r="AD31" i="4" s="1"/>
  <c r="AE31" i="4" s="1"/>
  <c r="AF31" i="4" s="1"/>
  <c r="AG31" i="4" s="1"/>
  <c r="AH31" i="4" s="1"/>
  <c r="AI31" i="4" s="1"/>
  <c r="AJ31" i="4" s="1"/>
  <c r="AK31" i="4" s="1"/>
  <c r="AL31" i="4" s="1"/>
  <c r="AM31" i="4" s="1"/>
  <c r="AN31" i="4" s="1"/>
  <c r="AO31" i="4" s="1"/>
  <c r="AP31" i="4" s="1"/>
  <c r="AQ31" i="4" s="1"/>
  <c r="AR31" i="4" s="1"/>
  <c r="AS31" i="4" s="1"/>
  <c r="AT31" i="4" s="1"/>
  <c r="AU31" i="4" s="1"/>
  <c r="AV31" i="4" s="1"/>
  <c r="AW31" i="4" s="1"/>
  <c r="AX31" i="4" s="1"/>
  <c r="AY31" i="4" s="1"/>
  <c r="AZ31" i="4" s="1"/>
  <c r="BA31" i="4" s="1"/>
  <c r="BB31" i="4" s="1"/>
  <c r="BC31" i="4" s="1"/>
  <c r="BD31" i="4" s="1"/>
  <c r="BE31" i="4" s="1"/>
  <c r="BF31" i="4" s="1"/>
  <c r="BG31" i="4" s="1"/>
  <c r="BH31" i="4" s="1"/>
  <c r="BI31" i="4" s="1"/>
  <c r="BJ31" i="4" s="1"/>
  <c r="BK31" i="4" s="1"/>
  <c r="BL31" i="4" s="1"/>
  <c r="BM31" i="4" s="1"/>
  <c r="BN31" i="4" s="1"/>
  <c r="L28" i="4"/>
  <c r="F23" i="9"/>
  <c r="F24" i="9" s="1"/>
  <c r="I12" i="9" s="1"/>
  <c r="E28" i="4"/>
  <c r="F16" i="2" l="1"/>
  <c r="F14" i="2"/>
  <c r="F23" i="2" s="1"/>
  <c r="F24" i="2" s="1"/>
  <c r="I12" i="2" s="1"/>
  <c r="F9" i="4" l="1"/>
  <c r="F29" i="4" s="1"/>
  <c r="G9" i="4"/>
  <c r="G29" i="4" s="1"/>
  <c r="H9" i="4"/>
  <c r="H29" i="4" s="1"/>
  <c r="I9" i="4"/>
  <c r="I29" i="4" s="1"/>
  <c r="J9" i="4"/>
  <c r="J29" i="4" s="1"/>
  <c r="K9" i="4"/>
  <c r="K29" i="4" s="1"/>
  <c r="L9" i="4"/>
  <c r="L29" i="4" s="1"/>
  <c r="M9" i="4"/>
  <c r="M29" i="4" s="1"/>
  <c r="N9" i="4"/>
  <c r="N29" i="4" s="1"/>
  <c r="O9" i="4"/>
  <c r="O29" i="4" s="1"/>
  <c r="P9" i="4"/>
  <c r="P29" i="4" s="1"/>
  <c r="E30" i="4" l="1"/>
  <c r="E29" i="4"/>
  <c r="F4" i="4" l="1"/>
  <c r="F30" i="4" l="1"/>
  <c r="G4" i="4" s="1"/>
  <c r="G30" i="4" s="1"/>
  <c r="H4" i="4" s="1"/>
  <c r="H30" i="4" s="1"/>
  <c r="I4" i="4" s="1"/>
  <c r="I30" i="4" s="1"/>
  <c r="J4" i="4" l="1"/>
  <c r="J30" i="4" s="1"/>
  <c r="K4" i="4" l="1"/>
  <c r="K30" i="4" l="1"/>
  <c r="L4" i="4" s="1"/>
  <c r="L30" i="4" l="1"/>
  <c r="M4" i="4" s="1"/>
  <c r="M30" i="4" s="1"/>
  <c r="N4" i="4" s="1"/>
  <c r="N30" i="4" s="1"/>
  <c r="O4" i="4" s="1"/>
  <c r="O30" i="4" s="1"/>
  <c r="P4" i="4" l="1"/>
  <c r="P30" i="4" l="1"/>
  <c r="Q4" i="4" s="1"/>
  <c r="Q30" i="4" l="1"/>
  <c r="R4" i="4" s="1"/>
  <c r="R30" i="4" l="1"/>
  <c r="S4" i="4" s="1"/>
  <c r="S30" i="4" l="1"/>
  <c r="T4" i="4" s="1"/>
  <c r="T30" i="4" l="1"/>
  <c r="U4" i="4" s="1"/>
  <c r="U30" i="4" l="1"/>
  <c r="V4" i="4" s="1"/>
  <c r="V30" i="4" l="1"/>
  <c r="W4" i="4" s="1"/>
  <c r="W30" i="4" l="1"/>
  <c r="X4" i="4" s="1"/>
  <c r="X30" i="4" l="1"/>
  <c r="Y4" i="4" s="1"/>
  <c r="Y30" i="4" l="1"/>
  <c r="Z4" i="4" s="1"/>
  <c r="Z30" i="4" l="1"/>
  <c r="AA4" i="4" s="1"/>
  <c r="AA30" i="4" l="1"/>
  <c r="AB4" i="4" s="1"/>
  <c r="AB30" i="4" l="1"/>
  <c r="AC4" i="4" s="1"/>
  <c r="AC30" i="4" l="1"/>
  <c r="AD4" i="4" s="1"/>
  <c r="AD30" i="4" l="1"/>
  <c r="AE4" i="4" s="1"/>
  <c r="AE30" i="4" l="1"/>
  <c r="AF4" i="4" s="1"/>
  <c r="AF30" i="4" l="1"/>
  <c r="AG4" i="4" s="1"/>
  <c r="AG30" i="4" l="1"/>
  <c r="AH4" i="4" s="1"/>
  <c r="AH30" i="4" l="1"/>
  <c r="AI4" i="4" s="1"/>
  <c r="AI30" i="4" l="1"/>
  <c r="AJ4" i="4" s="1"/>
  <c r="AJ30" i="4" l="1"/>
  <c r="AK4" i="4" s="1"/>
  <c r="AK30" i="4" l="1"/>
  <c r="AL4" i="4" s="1"/>
  <c r="AL30" i="4" l="1"/>
  <c r="AM4" i="4" s="1"/>
  <c r="AM30" i="4" l="1"/>
  <c r="AN4" i="4" s="1"/>
  <c r="AN30" i="4" l="1"/>
  <c r="AO4" i="4" s="1"/>
  <c r="AO30" i="4" l="1"/>
  <c r="AP4" i="4" s="1"/>
  <c r="AP30" i="4" l="1"/>
  <c r="AQ4" i="4" s="1"/>
  <c r="AQ30" i="4" l="1"/>
  <c r="AR4" i="4" s="1"/>
  <c r="AR30" i="4" l="1"/>
  <c r="AS4" i="4" s="1"/>
  <c r="AS30" i="4" l="1"/>
  <c r="AT4" i="4" s="1"/>
  <c r="AT30" i="4" l="1"/>
  <c r="AU4" i="4" s="1"/>
  <c r="AU30" i="4" l="1"/>
  <c r="AV4" i="4" s="1"/>
  <c r="AV30" i="4" l="1"/>
  <c r="AW4" i="4" s="1"/>
  <c r="AW30" i="4" l="1"/>
  <c r="AX4" i="4" s="1"/>
  <c r="AX30" i="4" l="1"/>
  <c r="AY4" i="4" s="1"/>
  <c r="AY30" i="4" l="1"/>
  <c r="AZ4" i="4" s="1"/>
  <c r="AZ30" i="4" l="1"/>
  <c r="BA4" i="4" s="1"/>
  <c r="BA30" i="4" l="1"/>
  <c r="BB4" i="4" s="1"/>
  <c r="BB30" i="4" l="1"/>
  <c r="BC4" i="4" s="1"/>
  <c r="BC30" i="4" l="1"/>
  <c r="BD4" i="4" s="1"/>
  <c r="BD30" i="4" l="1"/>
  <c r="BE4" i="4" s="1"/>
  <c r="BE30" i="4" l="1"/>
  <c r="BF4" i="4" s="1"/>
  <c r="BF30" i="4" l="1"/>
  <c r="BG4" i="4" s="1"/>
  <c r="BG30" i="4" l="1"/>
  <c r="BH4" i="4" s="1"/>
  <c r="BH30" i="4" l="1"/>
  <c r="BI4" i="4" s="1"/>
  <c r="BI30" i="4" l="1"/>
  <c r="BJ4" i="4" s="1"/>
  <c r="BJ30" i="4" l="1"/>
  <c r="BK4" i="4" s="1"/>
  <c r="BK30" i="4" l="1"/>
  <c r="BL4" i="4" s="1"/>
  <c r="BL30" i="4" l="1"/>
  <c r="BM4" i="4" s="1"/>
  <c r="BM30" i="4" l="1"/>
  <c r="BN4" i="4" s="1"/>
  <c r="BN30" i="4" s="1"/>
</calcChain>
</file>

<file path=xl/sharedStrings.xml><?xml version="1.0" encoding="utf-8"?>
<sst xmlns="http://schemas.openxmlformats.org/spreadsheetml/2006/main" count="343" uniqueCount="119">
  <si>
    <t xml:space="preserve">Cash </t>
  </si>
  <si>
    <t xml:space="preserve">Savings </t>
  </si>
  <si>
    <t xml:space="preserve">Starting Balance </t>
  </si>
  <si>
    <t xml:space="preserve">Outflows </t>
  </si>
  <si>
    <t xml:space="preserve">Total Outflows </t>
  </si>
  <si>
    <t xml:space="preserve">Net Cash flow </t>
  </si>
  <si>
    <t xml:space="preserve">Closing Balance </t>
  </si>
  <si>
    <t xml:space="preserve">Total Inflows </t>
  </si>
  <si>
    <r>
      <rPr>
        <b/>
        <sz val="12"/>
        <color theme="1"/>
        <rFont val="Calibri Light (Headings)"/>
      </rPr>
      <t>Inflows</t>
    </r>
    <r>
      <rPr>
        <sz val="12"/>
        <color theme="1"/>
        <rFont val="Calibri Light (Headings)"/>
      </rPr>
      <t xml:space="preserve"> </t>
    </r>
  </si>
  <si>
    <t xml:space="preserve">Allowance from parents  </t>
  </si>
  <si>
    <t xml:space="preserve">CERB from gov't </t>
  </si>
  <si>
    <t xml:space="preserve">Net income </t>
  </si>
  <si>
    <t xml:space="preserve">Food </t>
  </si>
  <si>
    <t xml:space="preserve">Education </t>
  </si>
  <si>
    <t xml:space="preserve">Groceries </t>
  </si>
  <si>
    <t>Transportation</t>
  </si>
  <si>
    <t xml:space="preserve">Clothing </t>
  </si>
  <si>
    <t>Personal</t>
  </si>
  <si>
    <t xml:space="preserve">Recration/Entertainment </t>
  </si>
  <si>
    <t xml:space="preserve">Night life/movies/concerts </t>
  </si>
  <si>
    <t xml:space="preserve">Gym membership </t>
  </si>
  <si>
    <t xml:space="preserve">Books </t>
  </si>
  <si>
    <t xml:space="preserve">Tuition </t>
  </si>
  <si>
    <t xml:space="preserve">Matthew Luong </t>
  </si>
  <si>
    <t xml:space="preserve">Personal Balance Sheet </t>
  </si>
  <si>
    <t xml:space="preserve">Savings Account </t>
  </si>
  <si>
    <t xml:space="preserve">Car </t>
  </si>
  <si>
    <t xml:space="preserve">Current Assets </t>
  </si>
  <si>
    <t xml:space="preserve">Funko Pop Collection </t>
  </si>
  <si>
    <t xml:space="preserve">Bike </t>
  </si>
  <si>
    <t xml:space="preserve">Total Current Assets </t>
  </si>
  <si>
    <t>Fixed Asset</t>
  </si>
  <si>
    <t xml:space="preserve">Less Accum. Depreciation </t>
  </si>
  <si>
    <t xml:space="preserve">Less Accum.  Depreciation </t>
  </si>
  <si>
    <t>Laptop</t>
  </si>
  <si>
    <t xml:space="preserve">Total Fixed Assets </t>
  </si>
  <si>
    <t xml:space="preserve">Total Assets </t>
  </si>
  <si>
    <t xml:space="preserve">Liabilities </t>
  </si>
  <si>
    <t xml:space="preserve">Current Liabilities </t>
  </si>
  <si>
    <t xml:space="preserve">Student Loan </t>
  </si>
  <si>
    <t xml:space="preserve">Total Current Liabilities </t>
  </si>
  <si>
    <r>
      <rPr>
        <b/>
        <sz val="12"/>
        <color theme="1"/>
        <rFont val="Calibri"/>
        <family val="2"/>
        <scheme val="minor"/>
      </rPr>
      <t>Assets</t>
    </r>
    <r>
      <rPr>
        <sz val="12"/>
        <color theme="1"/>
        <rFont val="Calibri"/>
        <family val="2"/>
        <scheme val="minor"/>
      </rPr>
      <t xml:space="preserve"> </t>
    </r>
  </si>
  <si>
    <t xml:space="preserve">Total Liabilites </t>
  </si>
  <si>
    <t xml:space="preserve">Student Debt Loan </t>
  </si>
  <si>
    <t xml:space="preserve">Inflows </t>
  </si>
  <si>
    <r>
      <rPr>
        <b/>
        <sz val="12"/>
        <color theme="1"/>
        <rFont val="Calibri"/>
        <family val="2"/>
        <scheme val="minor"/>
      </rPr>
      <t xml:space="preserve">CERB from gov't </t>
    </r>
    <r>
      <rPr>
        <sz val="12"/>
        <color theme="1"/>
        <rFont val="Calibri"/>
        <family val="2"/>
        <scheme val="minor"/>
      </rPr>
      <t xml:space="preserve">is how much I got from the government when Covid-19 occurred. This lasted for 4 months and I applied back in April. </t>
    </r>
  </si>
  <si>
    <r>
      <rPr>
        <b/>
        <sz val="12"/>
        <color theme="1"/>
        <rFont val="Calibri"/>
        <family val="2"/>
        <scheme val="minor"/>
      </rPr>
      <t xml:space="preserve">Allowance from parents </t>
    </r>
    <r>
      <rPr>
        <sz val="12"/>
        <color theme="1"/>
        <rFont val="Calibri"/>
        <family val="2"/>
        <scheme val="minor"/>
      </rPr>
      <t>is how much is given from my parents to help pay for school and other living expenses.</t>
    </r>
  </si>
  <si>
    <r>
      <rPr>
        <b/>
        <sz val="12"/>
        <color theme="1"/>
        <rFont val="Calibri"/>
        <family val="2"/>
        <scheme val="minor"/>
      </rPr>
      <t>Starting balance</t>
    </r>
    <r>
      <rPr>
        <sz val="12"/>
        <color theme="1"/>
        <rFont val="Calibri"/>
        <family val="2"/>
        <scheme val="minor"/>
      </rPr>
      <t xml:space="preserve"> is my cash and chequing account. This balance is my spending money </t>
    </r>
  </si>
  <si>
    <r>
      <rPr>
        <b/>
        <sz val="12"/>
        <color theme="1"/>
        <rFont val="Calibri"/>
        <family val="2"/>
        <scheme val="minor"/>
      </rPr>
      <t>Groceries</t>
    </r>
    <r>
      <rPr>
        <sz val="12"/>
        <color theme="1"/>
        <rFont val="Calibri"/>
        <family val="2"/>
        <scheme val="minor"/>
      </rPr>
      <t xml:space="preserve"> would include how much I would spend at grocery stores to eat at home. With the pandemic I have been eating at home more often</t>
    </r>
  </si>
  <si>
    <r>
      <rPr>
        <b/>
        <sz val="12"/>
        <color theme="1"/>
        <rFont val="Calibri"/>
        <family val="2"/>
        <scheme val="minor"/>
      </rPr>
      <t xml:space="preserve">Gas and Maintenance </t>
    </r>
    <r>
      <rPr>
        <sz val="12"/>
        <color theme="1"/>
        <rFont val="Calibri"/>
        <family val="2"/>
        <scheme val="minor"/>
      </rPr>
      <t xml:space="preserve">includes my gas for the month and any regular check ups to maintain the vehicle </t>
    </r>
  </si>
  <si>
    <t xml:space="preserve">Eating Out </t>
  </si>
  <si>
    <t xml:space="preserve">Gas and Maintence </t>
  </si>
  <si>
    <t xml:space="preserve">Personal Care </t>
  </si>
  <si>
    <r>
      <rPr>
        <b/>
        <sz val="12"/>
        <color theme="1"/>
        <rFont val="Calibri"/>
        <family val="2"/>
        <scheme val="minor"/>
      </rPr>
      <t xml:space="preserve">Personal Care </t>
    </r>
    <r>
      <rPr>
        <sz val="12"/>
        <color theme="1"/>
        <rFont val="Calibri"/>
        <family val="2"/>
        <scheme val="minor"/>
      </rPr>
      <t xml:space="preserve">includes items such as soap, tooth paste, tooth brush, haircut, etc </t>
    </r>
  </si>
  <si>
    <r>
      <rPr>
        <b/>
        <sz val="12"/>
        <color theme="1"/>
        <rFont val="Calibri"/>
        <family val="2"/>
        <scheme val="minor"/>
      </rPr>
      <t>Clothing</t>
    </r>
    <r>
      <rPr>
        <sz val="12"/>
        <color theme="1"/>
        <rFont val="Calibri"/>
        <family val="2"/>
        <scheme val="minor"/>
      </rPr>
      <t xml:space="preserve"> is for my clothes for school and work. </t>
    </r>
  </si>
  <si>
    <r>
      <rPr>
        <b/>
        <sz val="12"/>
        <color theme="1"/>
        <rFont val="Calibri"/>
        <family val="2"/>
        <scheme val="minor"/>
      </rPr>
      <t>Night life/movies/concerts</t>
    </r>
    <r>
      <rPr>
        <sz val="12"/>
        <color theme="1"/>
        <rFont val="Calibri"/>
        <family val="2"/>
        <scheme val="minor"/>
      </rPr>
      <t xml:space="preserve"> is how much I spend when I go out with friends when I have extra free time </t>
    </r>
  </si>
  <si>
    <r>
      <rPr>
        <b/>
        <sz val="12"/>
        <color theme="1"/>
        <rFont val="Calibri"/>
        <family val="2"/>
        <scheme val="minor"/>
      </rPr>
      <t>Gym membership</t>
    </r>
    <r>
      <rPr>
        <sz val="12"/>
        <color theme="1"/>
        <rFont val="Calibri"/>
        <family val="2"/>
        <scheme val="minor"/>
      </rPr>
      <t xml:space="preserve"> is how much I pay at my local recreation centre </t>
    </r>
  </si>
  <si>
    <r>
      <rPr>
        <b/>
        <sz val="12"/>
        <color theme="1"/>
        <rFont val="Calibri"/>
        <family val="2"/>
        <scheme val="minor"/>
      </rPr>
      <t>Tuition</t>
    </r>
    <r>
      <rPr>
        <sz val="12"/>
        <color theme="1"/>
        <rFont val="Calibri"/>
        <family val="2"/>
        <scheme val="minor"/>
      </rPr>
      <t xml:space="preserve"> includes two full-time semester and one part-time semester. Usually spring and fall are full-time and in the summer is part-time.</t>
    </r>
  </si>
  <si>
    <r>
      <rPr>
        <b/>
        <sz val="12"/>
        <color theme="1"/>
        <rFont val="Calibri"/>
        <family val="2"/>
        <scheme val="minor"/>
      </rPr>
      <t>Books</t>
    </r>
    <r>
      <rPr>
        <sz val="12"/>
        <color theme="1"/>
        <rFont val="Calibri"/>
        <family val="2"/>
        <scheme val="minor"/>
      </rPr>
      <t xml:space="preserve"> includes all textbooks required for school </t>
    </r>
  </si>
  <si>
    <t>Balance (Net Worth)</t>
  </si>
  <si>
    <t>Matthew's Cash flow statement one year forecast 2020-2021</t>
  </si>
  <si>
    <t xml:space="preserve">Income </t>
  </si>
  <si>
    <t xml:space="preserve">Total income </t>
  </si>
  <si>
    <t xml:space="preserve">Expenses </t>
  </si>
  <si>
    <t xml:space="preserve">Recreation </t>
  </si>
  <si>
    <t xml:space="preserve">Textbook </t>
  </si>
  <si>
    <t xml:space="preserve">Entertainment </t>
  </si>
  <si>
    <t xml:space="preserve">Clothing/Shoes </t>
  </si>
  <si>
    <t xml:space="preserve">Eating out food </t>
  </si>
  <si>
    <t xml:space="preserve">Trips/Vacations </t>
  </si>
  <si>
    <t xml:space="preserve">Room furinishing </t>
  </si>
  <si>
    <t xml:space="preserve">Planned </t>
  </si>
  <si>
    <t xml:space="preserve">Actual </t>
  </si>
  <si>
    <t>Actual</t>
  </si>
  <si>
    <t>Money from parents</t>
  </si>
  <si>
    <t>Car expenses including fuel</t>
  </si>
  <si>
    <t xml:space="preserve">Room furnishing and decor </t>
  </si>
  <si>
    <t>Personal Savings</t>
  </si>
  <si>
    <t>Save for car</t>
  </si>
  <si>
    <t>x</t>
  </si>
  <si>
    <t xml:space="preserve">12 months </t>
  </si>
  <si>
    <t xml:space="preserve">5 years </t>
  </si>
  <si>
    <t xml:space="preserve">iPhone </t>
  </si>
  <si>
    <t>iPad</t>
  </si>
  <si>
    <t>Total Savings (personal&amp;car)</t>
  </si>
  <si>
    <t>the total amount incurred for student loan</t>
  </si>
  <si>
    <t xml:space="preserve">Total Expenses </t>
  </si>
  <si>
    <t xml:space="preserve">Net Cash Flows </t>
  </si>
  <si>
    <t>Student Loan</t>
  </si>
  <si>
    <t xml:space="preserve">Net income from work </t>
  </si>
  <si>
    <t>One-month budget for May 2020</t>
  </si>
  <si>
    <t>Typical month</t>
  </si>
  <si>
    <t>12-month budget</t>
  </si>
  <si>
    <t>Typical study month (Jan, May, &amp; Sept)</t>
  </si>
  <si>
    <t>1 year (typical month x12)</t>
  </si>
  <si>
    <t>1 year  (typical month x12)</t>
  </si>
  <si>
    <t>Savings for car</t>
  </si>
  <si>
    <t>Planned ($15/hr)</t>
  </si>
  <si>
    <t>Actual ($20/hr)</t>
  </si>
  <si>
    <t>New savings for car</t>
  </si>
  <si>
    <t>per year</t>
  </si>
  <si>
    <t xml:space="preserve">3 years </t>
  </si>
  <si>
    <t xml:space="preserve">Reached goal </t>
  </si>
  <si>
    <t xml:space="preserve">Initial plan for 5 years </t>
  </si>
  <si>
    <t xml:space="preserve"> Balance Sheet - Future</t>
  </si>
  <si>
    <t>Actual (with EI)</t>
  </si>
  <si>
    <t>Typical monthly budget in 2024</t>
  </si>
  <si>
    <t xml:space="preserve">FORECASTED CASH FLOWS </t>
  </si>
  <si>
    <t>FORECASTED CASH FLOWS</t>
  </si>
  <si>
    <t>Total savings for just car</t>
  </si>
  <si>
    <r>
      <rPr>
        <b/>
        <sz val="12"/>
        <color theme="1"/>
        <rFont val="Calibri"/>
        <family val="2"/>
        <scheme val="minor"/>
      </rPr>
      <t>Savings</t>
    </r>
    <r>
      <rPr>
        <sz val="12"/>
        <color theme="1"/>
        <rFont val="Calibri"/>
        <family val="2"/>
        <scheme val="minor"/>
      </rPr>
      <t xml:space="preserve">  there are two types. I separated the savings into 2. Save for car and personal savings for emergency. </t>
    </r>
  </si>
  <si>
    <t>Total Savings (Personal &amp; Car)</t>
  </si>
  <si>
    <t>Legend</t>
  </si>
  <si>
    <t>Income from employment</t>
  </si>
  <si>
    <r>
      <rPr>
        <b/>
        <sz val="12"/>
        <color theme="1"/>
        <rFont val="Calibri"/>
        <family val="2"/>
        <scheme val="minor"/>
      </rPr>
      <t>Income from employment</t>
    </r>
    <r>
      <rPr>
        <sz val="12"/>
        <color theme="1"/>
        <rFont val="Calibri"/>
        <family val="2"/>
        <scheme val="minor"/>
      </rPr>
      <t xml:space="preserve"> is how much I earn per paycheque.</t>
    </r>
  </si>
  <si>
    <r>
      <rPr>
        <b/>
        <sz val="12"/>
        <color theme="1"/>
        <rFont val="Calibri"/>
        <family val="2"/>
        <scheme val="minor"/>
      </rPr>
      <t xml:space="preserve">Student Loan </t>
    </r>
    <r>
      <rPr>
        <sz val="12"/>
        <color theme="1"/>
        <rFont val="Calibri"/>
        <family val="2"/>
        <scheme val="minor"/>
      </rPr>
      <t xml:space="preserve">is a loan I get to help pay for my tuition for the time being. </t>
    </r>
  </si>
  <si>
    <r>
      <rPr>
        <b/>
        <sz val="12"/>
        <color theme="1"/>
        <rFont val="Calibri"/>
        <family val="2"/>
        <scheme val="minor"/>
      </rPr>
      <t>Eating out</t>
    </r>
    <r>
      <rPr>
        <sz val="12"/>
        <color theme="1"/>
        <rFont val="Calibri"/>
        <family val="2"/>
        <scheme val="minor"/>
      </rPr>
      <t xml:space="preserve"> is the amount I would spend when I'm  with my friends or when I'm at work and school and I need to eat at the food court. </t>
    </r>
  </si>
  <si>
    <t xml:space="preserve">Name </t>
  </si>
  <si>
    <t xml:space="preserve">Student number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</si>
</sst>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_(&quot;$&quot;* #,##0.00_);_(&quot;$&quot;* \(#,##0.00\);_(&quot;$&quot;* &quot;-&quot;??_);_(@_)"/>
    <numFmt numFmtId="166" formatCode="[$-1009]mmmm\ d\,\ yyyy;@"/>
    <numFmt numFmtId="167" formatCode="_(&quot;$&quot;* #,##0_);_(&quot;$&quot;* \(#,##0\);_(&quot;$&quot;* &quot;-&quot;??_);_(@_)"/>
  </numFmts>
  <fonts count="23">
    <font>
      <sz val="12"/>
      <color theme="1"/>
      <name val="Calibri"/>
      <family val="2"/>
      <scheme val="minor"/>
    </font>
    <font>
      <sz val="12"/>
      <color theme="1"/>
      <name val="Calibri"/>
      <family val="2"/>
      <scheme val="minor"/>
    </font>
    <font>
      <b/>
      <sz val="12"/>
      <color theme="1"/>
      <name val="Calibri"/>
      <family val="2"/>
      <scheme val="minor"/>
    </font>
    <font>
      <sz val="12"/>
      <color theme="1"/>
      <name val="Calibri Light (Headings)"/>
    </font>
    <font>
      <sz val="16"/>
      <color theme="1"/>
      <name val="Calibri (Body)"/>
    </font>
    <font>
      <sz val="20"/>
      <color theme="4"/>
      <name val="Calibri (Body)"/>
    </font>
    <font>
      <sz val="8"/>
      <name val="Calibri"/>
      <family val="2"/>
      <scheme val="minor"/>
    </font>
    <font>
      <b/>
      <sz val="12"/>
      <color theme="1"/>
      <name val="Calibri Light (Headings)"/>
    </font>
    <font>
      <i/>
      <sz val="12"/>
      <color theme="1"/>
      <name val="Calibri"/>
      <family val="2"/>
      <scheme val="minor"/>
    </font>
    <font>
      <sz val="16"/>
      <color theme="1"/>
      <name val="Calibri"/>
      <family val="2"/>
      <scheme val="minor"/>
    </font>
    <font>
      <sz val="20"/>
      <color theme="1"/>
      <name val="Calibri"/>
      <family val="2"/>
      <scheme val="minor"/>
    </font>
    <font>
      <sz val="22"/>
      <color theme="1"/>
      <name val="Calibri"/>
      <family val="2"/>
      <scheme val="minor"/>
    </font>
    <font>
      <sz val="24"/>
      <color theme="1"/>
      <name val="Calibri"/>
      <family val="2"/>
      <scheme val="minor"/>
    </font>
    <font>
      <sz val="16"/>
      <color rgb="FF2D3B45"/>
      <name val="Helvetica Neue"/>
      <family val="2"/>
    </font>
    <font>
      <sz val="22"/>
      <color theme="4"/>
      <name val="Calibri Light (Headings)"/>
    </font>
    <font>
      <sz val="12"/>
      <color theme="1"/>
      <name val="Calibri (Body)"/>
    </font>
    <font>
      <sz val="12"/>
      <color rgb="FFFF0000"/>
      <name val="Calibri"/>
      <family val="2"/>
      <scheme val="minor"/>
    </font>
    <font>
      <b/>
      <u val="doubleAccounting"/>
      <sz val="12"/>
      <color theme="1"/>
      <name val="Calibri"/>
      <family val="2"/>
      <scheme val="minor"/>
    </font>
    <font>
      <i/>
      <sz val="12"/>
      <color theme="1"/>
      <name val="Calibri (Body)"/>
    </font>
    <font>
      <sz val="22"/>
      <color theme="1"/>
      <name val="Calibri (Body)"/>
    </font>
    <font>
      <sz val="12"/>
      <color rgb="FF00B050"/>
      <name val="Calibri"/>
      <family val="2"/>
      <scheme val="minor"/>
    </font>
    <font>
      <b/>
      <sz val="12"/>
      <color rgb="FF002060"/>
      <name val="Calibri"/>
      <family val="2"/>
      <scheme val="minor"/>
    </font>
    <font>
      <b/>
      <sz val="12"/>
      <color rgb="FF00B0F0"/>
      <name val="Calibri Light (Headings)"/>
    </font>
  </fonts>
  <fills count="21">
    <fill>
      <patternFill patternType="none"/>
    </fill>
    <fill>
      <patternFill patternType="gray125"/>
    </fill>
    <fill>
      <patternFill patternType="solid">
        <fgColor rgb="FFFF00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3" tint="0.39997558519241921"/>
        <bgColor indexed="64"/>
      </patternFill>
    </fill>
    <fill>
      <patternFill patternType="solid">
        <fgColor theme="7" tint="-0.249977111117893"/>
        <bgColor indexed="64"/>
      </patternFill>
    </fill>
    <fill>
      <patternFill patternType="solid">
        <fgColor theme="2"/>
        <bgColor indexed="64"/>
      </patternFill>
    </fill>
    <fill>
      <patternFill patternType="solid">
        <fgColor theme="9" tint="0.79998168889431442"/>
        <bgColor indexed="64"/>
      </patternFill>
    </fill>
  </fills>
  <borders count="40">
    <border>
      <left/>
      <right/>
      <top/>
      <bottom/>
      <diagonal/>
    </border>
    <border>
      <left/>
      <right/>
      <top/>
      <bottom style="thin">
        <color indexed="64"/>
      </bottom>
      <diagonal/>
    </border>
    <border>
      <left/>
      <right/>
      <top/>
      <bottom style="medium">
        <color indexed="64"/>
      </bottom>
      <diagonal/>
    </border>
    <border>
      <left/>
      <right/>
      <top/>
      <bottom style="double">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double">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top style="medium">
        <color indexed="64"/>
      </top>
      <bottom style="double">
        <color indexed="64"/>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double">
        <color indexed="64"/>
      </bottom>
      <diagonal/>
    </border>
  </borders>
  <cellStyleXfs count="2">
    <xf numFmtId="0" fontId="0" fillId="0" borderId="0"/>
    <xf numFmtId="165" fontId="1" fillId="0" borderId="0" applyFont="0" applyFill="0" applyBorder="0" applyAlignment="0" applyProtection="0"/>
  </cellStyleXfs>
  <cellXfs count="230">
    <xf numFmtId="0" fontId="0" fillId="0" borderId="0" xfId="0"/>
    <xf numFmtId="0" fontId="2" fillId="0" borderId="0" xfId="0" applyFont="1"/>
    <xf numFmtId="0" fontId="8" fillId="3" borderId="0" xfId="0" applyFont="1" applyFill="1"/>
    <xf numFmtId="0" fontId="0" fillId="0" borderId="0" xfId="0" applyAlignment="1">
      <alignment horizontal="left" vertical="top"/>
    </xf>
    <xf numFmtId="0" fontId="0" fillId="0" borderId="2" xfId="0" applyBorder="1"/>
    <xf numFmtId="0" fontId="5" fillId="0" borderId="0" xfId="0" applyFont="1"/>
    <xf numFmtId="0" fontId="13" fillId="0" borderId="0" xfId="0" applyFont="1"/>
    <xf numFmtId="0" fontId="13" fillId="0" borderId="0" xfId="0" applyFont="1" applyAlignment="1">
      <alignment horizontal="left"/>
    </xf>
    <xf numFmtId="17" fontId="2" fillId="5" borderId="0" xfId="0" applyNumberFormat="1" applyFont="1" applyFill="1" applyAlignment="1">
      <alignment horizontal="center"/>
    </xf>
    <xf numFmtId="0" fontId="18" fillId="3" borderId="0" xfId="0" applyFont="1" applyFill="1"/>
    <xf numFmtId="167" fontId="0" fillId="0" borderId="2" xfId="1" applyNumberFormat="1" applyFont="1" applyBorder="1"/>
    <xf numFmtId="167" fontId="2" fillId="0" borderId="0" xfId="1" applyNumberFormat="1" applyFont="1" applyBorder="1"/>
    <xf numFmtId="167" fontId="0" fillId="0" borderId="0" xfId="1" applyNumberFormat="1" applyFont="1" applyBorder="1"/>
    <xf numFmtId="167" fontId="0" fillId="6" borderId="0" xfId="1" applyNumberFormat="1" applyFont="1" applyFill="1" applyBorder="1"/>
    <xf numFmtId="0" fontId="0" fillId="10" borderId="0" xfId="0" applyFill="1"/>
    <xf numFmtId="0" fontId="0" fillId="3" borderId="6" xfId="0" applyFill="1" applyBorder="1"/>
    <xf numFmtId="0" fontId="0" fillId="3" borderId="0" xfId="0" applyFill="1"/>
    <xf numFmtId="0" fontId="0" fillId="0" borderId="14" xfId="0" applyBorder="1"/>
    <xf numFmtId="0" fontId="0" fillId="0" borderId="13" xfId="0" applyBorder="1"/>
    <xf numFmtId="0" fontId="0" fillId="3" borderId="13" xfId="0" applyFill="1" applyBorder="1"/>
    <xf numFmtId="0" fontId="0" fillId="0" borderId="17" xfId="0" applyBorder="1"/>
    <xf numFmtId="0" fontId="0" fillId="0" borderId="18" xfId="0" applyBorder="1"/>
    <xf numFmtId="0" fontId="0" fillId="0" borderId="12" xfId="0" applyBorder="1"/>
    <xf numFmtId="0" fontId="0" fillId="11" borderId="0" xfId="0" applyFill="1"/>
    <xf numFmtId="0" fontId="15" fillId="0" borderId="0" xfId="0" applyFont="1"/>
    <xf numFmtId="167" fontId="2" fillId="0" borderId="0" xfId="0" applyNumberFormat="1" applyFont="1"/>
    <xf numFmtId="0" fontId="2" fillId="0" borderId="2" xfId="0" applyFont="1" applyBorder="1"/>
    <xf numFmtId="0" fontId="2" fillId="11" borderId="0" xfId="0" applyFont="1" applyFill="1"/>
    <xf numFmtId="167" fontId="2" fillId="11" borderId="0" xfId="0" applyNumberFormat="1" applyFont="1" applyFill="1"/>
    <xf numFmtId="167" fontId="0" fillId="0" borderId="14" xfId="1" applyNumberFormat="1" applyFont="1" applyBorder="1"/>
    <xf numFmtId="167" fontId="0" fillId="0" borderId="18" xfId="1" applyNumberFormat="1" applyFont="1" applyBorder="1"/>
    <xf numFmtId="0" fontId="14" fillId="13" borderId="10" xfId="0" applyFont="1" applyFill="1" applyBorder="1" applyAlignment="1">
      <alignment horizontal="center" vertical="center"/>
    </xf>
    <xf numFmtId="0" fontId="11" fillId="13" borderId="11" xfId="0" applyFont="1" applyFill="1" applyBorder="1" applyAlignment="1">
      <alignment horizontal="center" vertical="center"/>
    </xf>
    <xf numFmtId="0" fontId="10" fillId="13" borderId="12" xfId="0" applyFont="1" applyFill="1" applyBorder="1" applyAlignment="1">
      <alignment horizontal="center"/>
    </xf>
    <xf numFmtId="0" fontId="11" fillId="13" borderId="13" xfId="0" applyFont="1" applyFill="1" applyBorder="1" applyAlignment="1">
      <alignment horizontal="center" vertical="center"/>
    </xf>
    <xf numFmtId="0" fontId="11" fillId="13" borderId="0" xfId="0" applyFont="1" applyFill="1" applyAlignment="1">
      <alignment horizontal="center" vertical="center"/>
    </xf>
    <xf numFmtId="0" fontId="10" fillId="13" borderId="14" xfId="0" applyFont="1" applyFill="1" applyBorder="1" applyAlignment="1">
      <alignment horizontal="center"/>
    </xf>
    <xf numFmtId="0" fontId="11" fillId="13" borderId="17" xfId="0" applyFont="1" applyFill="1" applyBorder="1" applyAlignment="1">
      <alignment horizontal="left" vertical="center"/>
    </xf>
    <xf numFmtId="0" fontId="11" fillId="13" borderId="2" xfId="0" applyFont="1" applyFill="1" applyBorder="1" applyAlignment="1">
      <alignment horizontal="center" vertical="center"/>
    </xf>
    <xf numFmtId="0" fontId="10" fillId="13" borderId="18" xfId="0" applyFont="1" applyFill="1" applyBorder="1" applyAlignment="1">
      <alignment horizontal="center"/>
    </xf>
    <xf numFmtId="167" fontId="0" fillId="0" borderId="0" xfId="1" applyNumberFormat="1" applyFont="1" applyFill="1" applyBorder="1"/>
    <xf numFmtId="0" fontId="0" fillId="3" borderId="14" xfId="0" applyFill="1" applyBorder="1"/>
    <xf numFmtId="0" fontId="0" fillId="3" borderId="2" xfId="0" applyFill="1" applyBorder="1"/>
    <xf numFmtId="0" fontId="0" fillId="3" borderId="18" xfId="0" applyFill="1" applyBorder="1"/>
    <xf numFmtId="167" fontId="0" fillId="3" borderId="0" xfId="1" applyNumberFormat="1" applyFont="1" applyFill="1" applyBorder="1"/>
    <xf numFmtId="167" fontId="0" fillId="3" borderId="2" xfId="1" applyNumberFormat="1" applyFont="1" applyFill="1" applyBorder="1"/>
    <xf numFmtId="0" fontId="2" fillId="10" borderId="13" xfId="0" applyFont="1" applyFill="1" applyBorder="1" applyAlignment="1">
      <alignment horizontal="left" vertical="center"/>
    </xf>
    <xf numFmtId="0" fontId="0" fillId="10" borderId="7" xfId="0" applyFill="1" applyBorder="1"/>
    <xf numFmtId="0" fontId="0" fillId="10" borderId="13" xfId="0" applyFill="1" applyBorder="1"/>
    <xf numFmtId="167" fontId="0" fillId="10" borderId="8" xfId="1" applyNumberFormat="1" applyFont="1" applyFill="1" applyBorder="1"/>
    <xf numFmtId="0" fontId="2" fillId="10" borderId="13" xfId="0" applyFont="1" applyFill="1" applyBorder="1" applyAlignment="1">
      <alignment horizontal="center"/>
    </xf>
    <xf numFmtId="167" fontId="0" fillId="10" borderId="0" xfId="1" applyNumberFormat="1" applyFont="1" applyFill="1" applyBorder="1"/>
    <xf numFmtId="0" fontId="2" fillId="10" borderId="13" xfId="0" applyFont="1" applyFill="1" applyBorder="1"/>
    <xf numFmtId="0" fontId="0" fillId="10" borderId="17" xfId="0" applyFill="1" applyBorder="1"/>
    <xf numFmtId="0" fontId="0" fillId="10" borderId="2" xfId="0" applyFill="1" applyBorder="1"/>
    <xf numFmtId="167" fontId="0" fillId="10" borderId="0" xfId="0" applyNumberFormat="1" applyFill="1"/>
    <xf numFmtId="0" fontId="0" fillId="10" borderId="5" xfId="0" applyFill="1" applyBorder="1"/>
    <xf numFmtId="0" fontId="2" fillId="3" borderId="4" xfId="0" applyFont="1" applyFill="1" applyBorder="1" applyAlignment="1">
      <alignment horizontal="left" vertical="center"/>
    </xf>
    <xf numFmtId="0" fontId="0" fillId="3" borderId="5" xfId="0" applyFill="1" applyBorder="1"/>
    <xf numFmtId="0" fontId="0" fillId="3" borderId="29" xfId="0" applyFill="1" applyBorder="1"/>
    <xf numFmtId="0" fontId="2" fillId="3" borderId="6" xfId="0" applyFont="1" applyFill="1" applyBorder="1"/>
    <xf numFmtId="0" fontId="0" fillId="3" borderId="30" xfId="0" applyFill="1" applyBorder="1"/>
    <xf numFmtId="17" fontId="2" fillId="15" borderId="0" xfId="0" applyNumberFormat="1" applyFont="1" applyFill="1" applyAlignment="1">
      <alignment horizontal="center"/>
    </xf>
    <xf numFmtId="17" fontId="2" fillId="16" borderId="0" xfId="0" applyNumberFormat="1" applyFont="1" applyFill="1" applyAlignment="1">
      <alignment horizontal="center"/>
    </xf>
    <xf numFmtId="167" fontId="0" fillId="11" borderId="0" xfId="1" applyNumberFormat="1" applyFont="1" applyFill="1" applyBorder="1"/>
    <xf numFmtId="0" fontId="15" fillId="11" borderId="2" xfId="0" applyFont="1" applyFill="1" applyBorder="1"/>
    <xf numFmtId="167" fontId="0" fillId="11" borderId="2" xfId="1" applyNumberFormat="1" applyFont="1" applyFill="1" applyBorder="1"/>
    <xf numFmtId="0" fontId="0" fillId="0" borderId="11" xfId="0" applyBorder="1"/>
    <xf numFmtId="17" fontId="2" fillId="16" borderId="14" xfId="0" applyNumberFormat="1" applyFont="1" applyFill="1" applyBorder="1" applyAlignment="1">
      <alignment horizontal="center"/>
    </xf>
    <xf numFmtId="0" fontId="7" fillId="0" borderId="13" xfId="0" applyFont="1" applyBorder="1"/>
    <xf numFmtId="167" fontId="2" fillId="0" borderId="14" xfId="1" applyNumberFormat="1" applyFont="1" applyBorder="1"/>
    <xf numFmtId="0" fontId="3" fillId="8" borderId="13" xfId="0" applyFont="1" applyFill="1" applyBorder="1"/>
    <xf numFmtId="167" fontId="0" fillId="6" borderId="14" xfId="1" applyNumberFormat="1" applyFont="1" applyFill="1" applyBorder="1"/>
    <xf numFmtId="0" fontId="7" fillId="9" borderId="13" xfId="0" applyFont="1" applyFill="1" applyBorder="1"/>
    <xf numFmtId="167" fontId="0" fillId="11" borderId="18" xfId="1" applyNumberFormat="1" applyFont="1" applyFill="1" applyBorder="1"/>
    <xf numFmtId="0" fontId="7" fillId="0" borderId="17" xfId="0" applyFont="1" applyBorder="1"/>
    <xf numFmtId="167" fontId="17" fillId="4" borderId="2" xfId="1" applyNumberFormat="1" applyFont="1" applyFill="1" applyBorder="1"/>
    <xf numFmtId="167" fontId="17" fillId="4" borderId="18" xfId="1" applyNumberFormat="1" applyFont="1" applyFill="1" applyBorder="1"/>
    <xf numFmtId="0" fontId="12" fillId="19" borderId="10" xfId="0" applyFont="1" applyFill="1" applyBorder="1"/>
    <xf numFmtId="0" fontId="0" fillId="19" borderId="11" xfId="0" applyFill="1" applyBorder="1"/>
    <xf numFmtId="0" fontId="0" fillId="19" borderId="12" xfId="0" applyFill="1" applyBorder="1"/>
    <xf numFmtId="0" fontId="0" fillId="19" borderId="0" xfId="0" applyFill="1"/>
    <xf numFmtId="17" fontId="2" fillId="2" borderId="0" xfId="0" applyNumberFormat="1" applyFont="1" applyFill="1" applyAlignment="1">
      <alignment horizontal="center"/>
    </xf>
    <xf numFmtId="17" fontId="2" fillId="17" borderId="0" xfId="0" applyNumberFormat="1" applyFont="1" applyFill="1" applyAlignment="1">
      <alignment horizontal="center"/>
    </xf>
    <xf numFmtId="17" fontId="2" fillId="18" borderId="0" xfId="0" applyNumberFormat="1" applyFont="1" applyFill="1" applyAlignment="1">
      <alignment horizontal="center"/>
    </xf>
    <xf numFmtId="167" fontId="0" fillId="11" borderId="14" xfId="1" applyNumberFormat="1" applyFont="1" applyFill="1" applyBorder="1"/>
    <xf numFmtId="167" fontId="0" fillId="0" borderId="5" xfId="1" applyNumberFormat="1" applyFont="1" applyBorder="1"/>
    <xf numFmtId="167" fontId="0" fillId="0" borderId="29" xfId="1" applyNumberFormat="1" applyFont="1" applyBorder="1"/>
    <xf numFmtId="0" fontId="18" fillId="3" borderId="4" xfId="0" applyFont="1" applyFill="1" applyBorder="1"/>
    <xf numFmtId="0" fontId="15" fillId="0" borderId="6" xfId="0" applyFont="1" applyBorder="1"/>
    <xf numFmtId="0" fontId="15" fillId="11" borderId="30" xfId="0" applyFont="1" applyFill="1" applyBorder="1"/>
    <xf numFmtId="167" fontId="0" fillId="10" borderId="8" xfId="0" applyNumberFormat="1" applyFill="1" applyBorder="1"/>
    <xf numFmtId="167" fontId="16" fillId="3" borderId="3" xfId="0" applyNumberFormat="1" applyFont="1" applyFill="1" applyBorder="1"/>
    <xf numFmtId="167" fontId="20" fillId="3" borderId="3" xfId="0" applyNumberFormat="1" applyFont="1" applyFill="1" applyBorder="1"/>
    <xf numFmtId="167" fontId="0" fillId="0" borderId="0" xfId="1" applyNumberFormat="1" applyFont="1" applyFill="1"/>
    <xf numFmtId="0" fontId="2" fillId="0" borderId="0" xfId="0" applyFont="1" applyAlignment="1">
      <alignment horizontal="right" vertical="center"/>
    </xf>
    <xf numFmtId="0" fontId="2" fillId="0" borderId="0" xfId="0" applyFont="1" applyAlignment="1">
      <alignment horizontal="right"/>
    </xf>
    <xf numFmtId="167" fontId="2" fillId="0" borderId="0" xfId="1" applyNumberFormat="1" applyFont="1" applyFill="1" applyBorder="1"/>
    <xf numFmtId="0" fontId="0" fillId="0" borderId="10" xfId="0" applyBorder="1"/>
    <xf numFmtId="0" fontId="2" fillId="8" borderId="13" xfId="0" applyFont="1" applyFill="1" applyBorder="1"/>
    <xf numFmtId="0" fontId="2" fillId="9" borderId="13" xfId="0" applyFont="1" applyFill="1" applyBorder="1"/>
    <xf numFmtId="0" fontId="2" fillId="12" borderId="13" xfId="0" applyFont="1" applyFill="1" applyBorder="1"/>
    <xf numFmtId="0" fontId="0" fillId="12" borderId="0" xfId="0" applyFill="1"/>
    <xf numFmtId="0" fontId="0" fillId="9" borderId="0" xfId="0" applyFill="1"/>
    <xf numFmtId="0" fontId="2" fillId="3" borderId="13" xfId="0" applyFont="1" applyFill="1" applyBorder="1"/>
    <xf numFmtId="0" fontId="2" fillId="3" borderId="17" xfId="0" applyFont="1" applyFill="1" applyBorder="1"/>
    <xf numFmtId="0" fontId="0" fillId="3" borderId="15" xfId="0" applyFill="1" applyBorder="1"/>
    <xf numFmtId="0" fontId="0" fillId="3" borderId="1" xfId="0" applyFill="1" applyBorder="1"/>
    <xf numFmtId="0" fontId="2" fillId="3" borderId="20" xfId="0" applyFont="1" applyFill="1" applyBorder="1"/>
    <xf numFmtId="0" fontId="0" fillId="3" borderId="3" xfId="0" applyFill="1" applyBorder="1"/>
    <xf numFmtId="0" fontId="0" fillId="9" borderId="0" xfId="0" applyFill="1" applyAlignment="1">
      <alignment horizontal="center"/>
    </xf>
    <xf numFmtId="0" fontId="0" fillId="9" borderId="14" xfId="0" applyFill="1" applyBorder="1" applyAlignment="1">
      <alignment horizontal="center"/>
    </xf>
    <xf numFmtId="0" fontId="0" fillId="12" borderId="14" xfId="0" applyFill="1" applyBorder="1" applyAlignment="1">
      <alignment horizontal="center"/>
    </xf>
    <xf numFmtId="0" fontId="0" fillId="12" borderId="0" xfId="0" applyFill="1" applyAlignment="1">
      <alignment horizontal="center"/>
    </xf>
    <xf numFmtId="167" fontId="0" fillId="3" borderId="0" xfId="1" applyNumberFormat="1" applyFont="1" applyFill="1" applyBorder="1" applyAlignment="1">
      <alignment horizontal="center" vertical="center"/>
    </xf>
    <xf numFmtId="167" fontId="0" fillId="3" borderId="0" xfId="1" applyNumberFormat="1" applyFont="1" applyFill="1" applyBorder="1" applyAlignment="1">
      <alignment horizontal="left"/>
    </xf>
    <xf numFmtId="167" fontId="0" fillId="3" borderId="14" xfId="1" applyNumberFormat="1" applyFont="1" applyFill="1" applyBorder="1" applyAlignment="1">
      <alignment horizontal="center" vertical="center"/>
    </xf>
    <xf numFmtId="167" fontId="0" fillId="3" borderId="1" xfId="1" applyNumberFormat="1" applyFont="1" applyFill="1" applyBorder="1" applyAlignment="1">
      <alignment horizontal="center" vertical="center"/>
    </xf>
    <xf numFmtId="167" fontId="0" fillId="3" borderId="16" xfId="1" applyNumberFormat="1" applyFont="1" applyFill="1" applyBorder="1" applyAlignment="1">
      <alignment horizontal="center" vertical="center"/>
    </xf>
    <xf numFmtId="167" fontId="0" fillId="3" borderId="3" xfId="1" applyNumberFormat="1" applyFont="1" applyFill="1" applyBorder="1" applyAlignment="1">
      <alignment horizontal="center" vertical="center"/>
    </xf>
    <xf numFmtId="167" fontId="0" fillId="3" borderId="21" xfId="1" applyNumberFormat="1" applyFont="1" applyFill="1" applyBorder="1" applyAlignment="1">
      <alignment horizontal="center" vertical="center"/>
    </xf>
    <xf numFmtId="167" fontId="0" fillId="10" borderId="0" xfId="1" applyNumberFormat="1" applyFont="1" applyFill="1" applyBorder="1" applyAlignment="1">
      <alignment horizontal="center" vertical="center"/>
    </xf>
    <xf numFmtId="167" fontId="0" fillId="10" borderId="14" xfId="1" applyNumberFormat="1" applyFont="1" applyFill="1" applyBorder="1" applyAlignment="1">
      <alignment horizontal="center" vertical="center"/>
    </xf>
    <xf numFmtId="0" fontId="0" fillId="10" borderId="14" xfId="0" applyFill="1" applyBorder="1"/>
    <xf numFmtId="0" fontId="0" fillId="10" borderId="15" xfId="0" applyFill="1" applyBorder="1"/>
    <xf numFmtId="0" fontId="0" fillId="10" borderId="1" xfId="0" applyFill="1" applyBorder="1"/>
    <xf numFmtId="167" fontId="0" fillId="10" borderId="1" xfId="1" applyNumberFormat="1" applyFont="1" applyFill="1" applyBorder="1" applyAlignment="1">
      <alignment horizontal="center" vertical="center"/>
    </xf>
    <xf numFmtId="167" fontId="0" fillId="10" borderId="16" xfId="1" applyNumberFormat="1" applyFont="1" applyFill="1" applyBorder="1" applyAlignment="1">
      <alignment horizontal="center" vertical="center"/>
    </xf>
    <xf numFmtId="0" fontId="19" fillId="20" borderId="10" xfId="0" applyFont="1" applyFill="1" applyBorder="1"/>
    <xf numFmtId="0" fontId="0" fillId="20" borderId="11" xfId="0" applyFill="1" applyBorder="1"/>
    <xf numFmtId="0" fontId="0" fillId="20" borderId="12" xfId="0" applyFill="1" applyBorder="1"/>
    <xf numFmtId="0" fontId="0" fillId="20" borderId="13" xfId="0" applyFill="1" applyBorder="1"/>
    <xf numFmtId="0" fontId="0" fillId="20" borderId="0" xfId="0" applyFill="1"/>
    <xf numFmtId="0" fontId="0" fillId="20" borderId="14" xfId="0" applyFill="1" applyBorder="1"/>
    <xf numFmtId="0" fontId="0" fillId="9" borderId="32" xfId="0" applyFill="1" applyBorder="1" applyAlignment="1">
      <alignment horizontal="center"/>
    </xf>
    <xf numFmtId="0" fontId="19" fillId="20" borderId="24" xfId="0" applyFont="1" applyFill="1" applyBorder="1"/>
    <xf numFmtId="0" fontId="0" fillId="20" borderId="34" xfId="0" applyFill="1" applyBorder="1"/>
    <xf numFmtId="0" fontId="11" fillId="7" borderId="9" xfId="0" applyFont="1" applyFill="1" applyBorder="1"/>
    <xf numFmtId="0" fontId="0" fillId="7" borderId="35" xfId="0" applyFill="1" applyBorder="1"/>
    <xf numFmtId="0" fontId="0" fillId="12" borderId="31" xfId="0" applyFill="1" applyBorder="1" applyAlignment="1">
      <alignment horizontal="center"/>
    </xf>
    <xf numFmtId="167" fontId="0" fillId="9" borderId="32" xfId="1" applyNumberFormat="1" applyFont="1" applyFill="1" applyBorder="1" applyAlignment="1">
      <alignment horizontal="center" vertical="center"/>
    </xf>
    <xf numFmtId="0" fontId="2" fillId="12" borderId="10" xfId="0" applyFont="1" applyFill="1" applyBorder="1"/>
    <xf numFmtId="0" fontId="0" fillId="12" borderId="11" xfId="0" applyFill="1" applyBorder="1"/>
    <xf numFmtId="0" fontId="0" fillId="12" borderId="23" xfId="0" applyFill="1" applyBorder="1"/>
    <xf numFmtId="0" fontId="0" fillId="9" borderId="7" xfId="0" applyFill="1" applyBorder="1"/>
    <xf numFmtId="0" fontId="0" fillId="3" borderId="7" xfId="0" applyFill="1" applyBorder="1"/>
    <xf numFmtId="0" fontId="0" fillId="3" borderId="8" xfId="0" applyFill="1" applyBorder="1"/>
    <xf numFmtId="167" fontId="0" fillId="10" borderId="0" xfId="1" applyNumberFormat="1" applyFont="1" applyFill="1" applyBorder="1" applyAlignment="1">
      <alignment horizontal="left" vertical="center" indent="4"/>
    </xf>
    <xf numFmtId="167" fontId="0" fillId="10" borderId="0" xfId="1" applyNumberFormat="1" applyFont="1" applyFill="1" applyBorder="1" applyAlignment="1">
      <alignment horizontal="left" vertical="center" indent="13"/>
    </xf>
    <xf numFmtId="167" fontId="0" fillId="10" borderId="2" xfId="1" applyNumberFormat="1" applyFont="1" applyFill="1" applyBorder="1" applyAlignment="1">
      <alignment horizontal="left" vertical="center" indent="13"/>
    </xf>
    <xf numFmtId="167" fontId="0" fillId="3" borderId="0" xfId="1" applyNumberFormat="1" applyFont="1" applyFill="1" applyBorder="1" applyAlignment="1">
      <alignment horizontal="left" vertical="center" indent="4"/>
    </xf>
    <xf numFmtId="167" fontId="0" fillId="3" borderId="0" xfId="1" applyNumberFormat="1" applyFont="1" applyFill="1" applyBorder="1" applyAlignment="1">
      <alignment horizontal="left" vertical="center" indent="13"/>
    </xf>
    <xf numFmtId="167" fontId="0" fillId="3" borderId="2" xfId="1" applyNumberFormat="1" applyFont="1" applyFill="1" applyBorder="1" applyAlignment="1">
      <alignment horizontal="left" vertical="center" indent="13"/>
    </xf>
    <xf numFmtId="167" fontId="0" fillId="3" borderId="22" xfId="1" applyNumberFormat="1" applyFont="1" applyFill="1" applyBorder="1" applyAlignment="1">
      <alignment horizontal="left" vertical="center" indent="13"/>
    </xf>
    <xf numFmtId="167" fontId="0" fillId="10" borderId="32" xfId="1" applyNumberFormat="1" applyFont="1" applyFill="1" applyBorder="1" applyAlignment="1">
      <alignment horizontal="left" vertical="center" indent="5"/>
    </xf>
    <xf numFmtId="167" fontId="0" fillId="10" borderId="33" xfId="1" applyNumberFormat="1" applyFont="1" applyFill="1" applyBorder="1" applyAlignment="1">
      <alignment horizontal="left" vertical="center" indent="5"/>
    </xf>
    <xf numFmtId="167" fontId="0" fillId="3" borderId="32" xfId="1" applyNumberFormat="1" applyFont="1" applyFill="1" applyBorder="1" applyAlignment="1">
      <alignment horizontal="left" vertical="center" indent="5"/>
    </xf>
    <xf numFmtId="167" fontId="0" fillId="3" borderId="33" xfId="1" applyNumberFormat="1" applyFont="1" applyFill="1" applyBorder="1" applyAlignment="1">
      <alignment horizontal="left" vertical="center" indent="5"/>
    </xf>
    <xf numFmtId="167" fontId="0" fillId="3" borderId="19" xfId="1" applyNumberFormat="1" applyFont="1" applyFill="1" applyBorder="1" applyAlignment="1">
      <alignment horizontal="left" vertical="center" indent="5"/>
    </xf>
    <xf numFmtId="167" fontId="0" fillId="10" borderId="32" xfId="1" applyNumberFormat="1" applyFont="1" applyFill="1" applyBorder="1" applyAlignment="1">
      <alignment horizontal="left" vertical="center" indent="13"/>
    </xf>
    <xf numFmtId="165" fontId="0" fillId="10" borderId="33" xfId="1" applyFont="1" applyFill="1" applyBorder="1" applyAlignment="1">
      <alignment horizontal="left" vertical="center" indent="13"/>
    </xf>
    <xf numFmtId="165" fontId="0" fillId="10" borderId="32" xfId="1" applyFont="1" applyFill="1" applyBorder="1" applyAlignment="1">
      <alignment horizontal="left" vertical="center" indent="13"/>
    </xf>
    <xf numFmtId="167" fontId="0" fillId="3" borderId="32" xfId="1" applyNumberFormat="1" applyFont="1" applyFill="1" applyBorder="1" applyAlignment="1">
      <alignment horizontal="left" vertical="center" indent="13"/>
    </xf>
    <xf numFmtId="167" fontId="0" fillId="3" borderId="33" xfId="1" applyNumberFormat="1" applyFont="1" applyFill="1" applyBorder="1" applyAlignment="1">
      <alignment horizontal="left" vertical="center" indent="13"/>
    </xf>
    <xf numFmtId="167" fontId="0" fillId="3" borderId="19" xfId="1" applyNumberFormat="1" applyFont="1" applyFill="1" applyBorder="1" applyAlignment="1">
      <alignment horizontal="left" vertical="center" indent="13"/>
    </xf>
    <xf numFmtId="0" fontId="0" fillId="11" borderId="13" xfId="0" applyFill="1" applyBorder="1"/>
    <xf numFmtId="167" fontId="0" fillId="11" borderId="0" xfId="1" applyNumberFormat="1" applyFont="1" applyFill="1" applyBorder="1" applyAlignment="1">
      <alignment horizontal="center" vertical="center"/>
    </xf>
    <xf numFmtId="167" fontId="0" fillId="11" borderId="14" xfId="1" applyNumberFormat="1" applyFont="1" applyFill="1" applyBorder="1" applyAlignment="1">
      <alignment horizontal="center" vertical="center"/>
    </xf>
    <xf numFmtId="167" fontId="0" fillId="10" borderId="0" xfId="1" applyNumberFormat="1" applyFont="1" applyFill="1" applyBorder="1" applyAlignment="1">
      <alignment horizontal="left" indent="2"/>
    </xf>
    <xf numFmtId="167" fontId="0" fillId="10" borderId="0" xfId="1" applyNumberFormat="1" applyFont="1" applyFill="1" applyBorder="1" applyAlignment="1">
      <alignment horizontal="left" indent="4"/>
    </xf>
    <xf numFmtId="167" fontId="0" fillId="10" borderId="0" xfId="1" applyNumberFormat="1" applyFont="1" applyFill="1" applyBorder="1" applyAlignment="1">
      <alignment horizontal="left" indent="9"/>
    </xf>
    <xf numFmtId="167" fontId="0" fillId="10" borderId="8" xfId="1" applyNumberFormat="1" applyFont="1" applyFill="1" applyBorder="1" applyAlignment="1">
      <alignment horizontal="left" indent="4"/>
    </xf>
    <xf numFmtId="167" fontId="0" fillId="10" borderId="8" xfId="1" applyNumberFormat="1" applyFont="1" applyFill="1" applyBorder="1" applyAlignment="1">
      <alignment horizontal="left" indent="9"/>
    </xf>
    <xf numFmtId="167" fontId="0" fillId="10" borderId="8" xfId="0" applyNumberFormat="1" applyFill="1" applyBorder="1" applyAlignment="1">
      <alignment horizontal="left" indent="4"/>
    </xf>
    <xf numFmtId="167" fontId="0" fillId="10" borderId="8" xfId="0" applyNumberFormat="1" applyFill="1" applyBorder="1" applyAlignment="1">
      <alignment horizontal="left" indent="9"/>
    </xf>
    <xf numFmtId="167" fontId="0" fillId="10" borderId="0" xfId="0" applyNumberFormat="1" applyFill="1" applyAlignment="1">
      <alignment horizontal="left" indent="4"/>
    </xf>
    <xf numFmtId="167" fontId="0" fillId="10" borderId="0" xfId="0" applyNumberFormat="1" applyFill="1" applyAlignment="1">
      <alignment horizontal="left" indent="9"/>
    </xf>
    <xf numFmtId="167" fontId="20" fillId="3" borderId="3" xfId="0" applyNumberFormat="1" applyFont="1" applyFill="1" applyBorder="1" applyAlignment="1">
      <alignment horizontal="left"/>
    </xf>
    <xf numFmtId="167" fontId="0" fillId="3" borderId="2" xfId="1" applyNumberFormat="1" applyFont="1" applyFill="1" applyBorder="1" applyAlignment="1">
      <alignment horizontal="left"/>
    </xf>
    <xf numFmtId="164" fontId="0" fillId="0" borderId="0" xfId="0" applyNumberFormat="1" applyAlignment="1">
      <alignment horizontal="right"/>
    </xf>
    <xf numFmtId="0" fontId="0" fillId="0" borderId="0" xfId="0" applyAlignment="1">
      <alignment horizontal="left" indent="6"/>
    </xf>
    <xf numFmtId="0" fontId="0" fillId="0" borderId="0" xfId="0" applyAlignment="1">
      <alignment horizontal="right"/>
    </xf>
    <xf numFmtId="164" fontId="0" fillId="0" borderId="0" xfId="0" applyNumberFormat="1"/>
    <xf numFmtId="167" fontId="16" fillId="3" borderId="3" xfId="0" applyNumberFormat="1" applyFont="1" applyFill="1" applyBorder="1" applyAlignment="1">
      <alignment horizontal="left"/>
    </xf>
    <xf numFmtId="167" fontId="0" fillId="11" borderId="0" xfId="1" applyNumberFormat="1" applyFont="1" applyFill="1" applyBorder="1" applyAlignment="1">
      <alignment horizontal="left" vertical="center" indent="4"/>
    </xf>
    <xf numFmtId="167" fontId="0" fillId="3" borderId="1" xfId="1" applyNumberFormat="1" applyFont="1" applyFill="1" applyBorder="1" applyAlignment="1">
      <alignment horizontal="left" vertical="center" indent="4"/>
    </xf>
    <xf numFmtId="0" fontId="0" fillId="20" borderId="36" xfId="0" applyFill="1" applyBorder="1"/>
    <xf numFmtId="0" fontId="0" fillId="12" borderId="37" xfId="0" applyFill="1" applyBorder="1" applyAlignment="1">
      <alignment horizontal="center"/>
    </xf>
    <xf numFmtId="167" fontId="0" fillId="10" borderId="37" xfId="1" applyNumberFormat="1" applyFont="1" applyFill="1" applyBorder="1" applyAlignment="1">
      <alignment horizontal="left" vertical="center" indent="3"/>
    </xf>
    <xf numFmtId="0" fontId="0" fillId="9" borderId="37" xfId="0" applyFill="1" applyBorder="1" applyAlignment="1">
      <alignment horizontal="center"/>
    </xf>
    <xf numFmtId="167" fontId="0" fillId="3" borderId="37" xfId="1" applyNumberFormat="1" applyFont="1" applyFill="1" applyBorder="1" applyAlignment="1">
      <alignment horizontal="left" vertical="center" indent="3"/>
    </xf>
    <xf numFmtId="167" fontId="0" fillId="11" borderId="37" xfId="1" applyNumberFormat="1" applyFont="1" applyFill="1" applyBorder="1" applyAlignment="1">
      <alignment horizontal="left" vertical="center" indent="3"/>
    </xf>
    <xf numFmtId="167" fontId="0" fillId="3" borderId="38" xfId="1" applyNumberFormat="1" applyFont="1" applyFill="1" applyBorder="1" applyAlignment="1">
      <alignment horizontal="left" vertical="center" indent="3"/>
    </xf>
    <xf numFmtId="17" fontId="2" fillId="5" borderId="11" xfId="0" applyNumberFormat="1" applyFont="1" applyFill="1" applyBorder="1" applyAlignment="1">
      <alignment horizontal="center"/>
    </xf>
    <xf numFmtId="17" fontId="2" fillId="15" borderId="11" xfId="0" applyNumberFormat="1" applyFont="1" applyFill="1" applyBorder="1" applyAlignment="1">
      <alignment horizontal="center"/>
    </xf>
    <xf numFmtId="17" fontId="2" fillId="2" borderId="11" xfId="0" applyNumberFormat="1" applyFont="1" applyFill="1" applyBorder="1" applyAlignment="1">
      <alignment horizontal="center"/>
    </xf>
    <xf numFmtId="17" fontId="2" fillId="17" borderId="11" xfId="0" applyNumberFormat="1" applyFont="1" applyFill="1" applyBorder="1" applyAlignment="1">
      <alignment horizontal="center"/>
    </xf>
    <xf numFmtId="17" fontId="2" fillId="18" borderId="11" xfId="0" applyNumberFormat="1" applyFont="1" applyFill="1" applyBorder="1" applyAlignment="1">
      <alignment horizontal="center"/>
    </xf>
    <xf numFmtId="17" fontId="2" fillId="16" borderId="11" xfId="0" applyNumberFormat="1" applyFont="1" applyFill="1" applyBorder="1" applyAlignment="1">
      <alignment horizontal="center"/>
    </xf>
    <xf numFmtId="17" fontId="2" fillId="16" borderId="12" xfId="0" applyNumberFormat="1" applyFont="1" applyFill="1" applyBorder="1" applyAlignment="1">
      <alignment horizontal="center"/>
    </xf>
    <xf numFmtId="0" fontId="21" fillId="0" borderId="10" xfId="0" applyFont="1" applyBorder="1"/>
    <xf numFmtId="0" fontId="21" fillId="0" borderId="11" xfId="0" applyFont="1" applyBorder="1"/>
    <xf numFmtId="167" fontId="16" fillId="3" borderId="39" xfId="1" applyNumberFormat="1" applyFont="1" applyFill="1" applyBorder="1" applyAlignment="1">
      <alignment horizontal="left" vertical="center" indent="3"/>
    </xf>
    <xf numFmtId="167" fontId="20" fillId="3" borderId="3" xfId="1" applyNumberFormat="1" applyFont="1" applyFill="1" applyBorder="1" applyAlignment="1">
      <alignment horizontal="left" vertical="center" indent="4"/>
    </xf>
    <xf numFmtId="0" fontId="0" fillId="11" borderId="17" xfId="0" applyFill="1" applyBorder="1"/>
    <xf numFmtId="0" fontId="22" fillId="0" borderId="0" xfId="0" applyFont="1"/>
    <xf numFmtId="164" fontId="0" fillId="19" borderId="0" xfId="0" applyNumberFormat="1" applyFill="1" applyAlignment="1">
      <alignment horizontal="right"/>
    </xf>
    <xf numFmtId="164" fontId="0" fillId="19" borderId="0" xfId="0" applyNumberFormat="1" applyFill="1"/>
    <xf numFmtId="0" fontId="0" fillId="19" borderId="2" xfId="0" applyFill="1" applyBorder="1" applyAlignment="1">
      <alignment horizontal="right"/>
    </xf>
    <xf numFmtId="0" fontId="0" fillId="19" borderId="2" xfId="0" applyFill="1" applyBorder="1"/>
    <xf numFmtId="0" fontId="0" fillId="19" borderId="10" xfId="0" applyFill="1" applyBorder="1"/>
    <xf numFmtId="0" fontId="0" fillId="19" borderId="13" xfId="0" applyFill="1" applyBorder="1"/>
    <xf numFmtId="0" fontId="0" fillId="19" borderId="14" xfId="0" applyFill="1" applyBorder="1"/>
    <xf numFmtId="0" fontId="0" fillId="19" borderId="17" xfId="0" applyFill="1" applyBorder="1" applyAlignment="1">
      <alignment horizontal="left" indent="6"/>
    </xf>
    <xf numFmtId="0" fontId="0" fillId="19" borderId="18" xfId="0" applyFill="1" applyBorder="1"/>
    <xf numFmtId="0" fontId="0" fillId="19" borderId="17" xfId="0" applyFill="1" applyBorder="1"/>
    <xf numFmtId="0" fontId="9" fillId="13" borderId="0" xfId="0" applyFont="1" applyFill="1" applyAlignment="1">
      <alignment horizontal="left" vertical="center" indent="5"/>
    </xf>
    <xf numFmtId="0" fontId="9" fillId="13" borderId="11" xfId="0" applyFont="1" applyFill="1" applyBorder="1" applyAlignment="1">
      <alignment horizontal="left" vertical="center" indent="8"/>
    </xf>
    <xf numFmtId="166" fontId="4" fillId="13" borderId="2" xfId="0" applyNumberFormat="1" applyFont="1" applyFill="1" applyBorder="1" applyAlignment="1">
      <alignment horizontal="left" vertical="center" indent="9"/>
    </xf>
    <xf numFmtId="0" fontId="2" fillId="9" borderId="26" xfId="0" applyFont="1" applyFill="1" applyBorder="1" applyAlignment="1">
      <alignment horizontal="center" vertical="center"/>
    </xf>
    <xf numFmtId="0" fontId="2" fillId="9" borderId="28" xfId="0" applyFont="1" applyFill="1" applyBorder="1" applyAlignment="1">
      <alignment horizontal="center" vertical="center"/>
    </xf>
    <xf numFmtId="0" fontId="0" fillId="14" borderId="25" xfId="0" applyFill="1" applyBorder="1" applyAlignment="1">
      <alignment horizontal="center"/>
    </xf>
    <xf numFmtId="0" fontId="0" fillId="14" borderId="26" xfId="0" applyFill="1" applyBorder="1" applyAlignment="1">
      <alignment horizontal="center"/>
    </xf>
    <xf numFmtId="0" fontId="0" fillId="14" borderId="27" xfId="0" applyFill="1" applyBorder="1" applyAlignment="1">
      <alignment horizontal="center"/>
    </xf>
    <xf numFmtId="0" fontId="9" fillId="13" borderId="11" xfId="0" applyFont="1" applyFill="1" applyBorder="1" applyAlignment="1">
      <alignment horizontal="left" vertical="center" indent="19"/>
    </xf>
    <xf numFmtId="0" fontId="9" fillId="13" borderId="0" xfId="0" applyFont="1" applyFill="1" applyAlignment="1">
      <alignment horizontal="left" vertical="center" indent="16"/>
    </xf>
    <xf numFmtId="166" fontId="4" fillId="13" borderId="2" xfId="0" applyNumberFormat="1" applyFont="1" applyFill="1" applyBorder="1" applyAlignment="1">
      <alignment horizontal="left" vertical="center" indent="19"/>
    </xf>
    <xf numFmtId="0" fontId="9" fillId="13" borderId="11" xfId="0" applyFont="1" applyFill="1" applyBorder="1" applyAlignment="1">
      <alignment horizontal="left" vertical="center" indent="12"/>
    </xf>
    <xf numFmtId="0" fontId="9" fillId="13" borderId="0" xfId="0" applyFont="1" applyFill="1" applyAlignment="1">
      <alignment horizontal="left" vertical="center" indent="9"/>
    </xf>
    <xf numFmtId="166" fontId="4" fillId="13" borderId="2" xfId="0" applyNumberFormat="1" applyFont="1" applyFill="1" applyBorder="1" applyAlignment="1">
      <alignment horizontal="left" vertical="center" indent="12"/>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1003300</xdr:colOff>
      <xdr:row>3</xdr:row>
      <xdr:rowOff>88900</xdr:rowOff>
    </xdr:from>
    <xdr:to>
      <xdr:col>8</xdr:col>
      <xdr:colOff>190500</xdr:colOff>
      <xdr:row>12</xdr:row>
      <xdr:rowOff>76200</xdr:rowOff>
    </xdr:to>
    <xdr:sp macro="" textlink="">
      <xdr:nvSpPr>
        <xdr:cNvPr id="2" name="TextBox 1">
          <a:extLst>
            <a:ext uri="{FF2B5EF4-FFF2-40B4-BE49-F238E27FC236}">
              <a16:creationId xmlns:a16="http://schemas.microsoft.com/office/drawing/2014/main" id="{649A9A33-9CA0-6344-B2E8-81E606387793}"/>
            </a:ext>
          </a:extLst>
        </xdr:cNvPr>
        <xdr:cNvSpPr txBox="1"/>
      </xdr:nvSpPr>
      <xdr:spPr>
        <a:xfrm>
          <a:off x="1003300" y="825500"/>
          <a:ext cx="6083300" cy="222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l"/>
          <a:r>
            <a:rPr lang="en-US" sz="1600" i="1"/>
            <a:t>-</a:t>
          </a:r>
          <a:r>
            <a:rPr lang="en-US" sz="1600" i="1" baseline="0"/>
            <a:t> </a:t>
          </a:r>
          <a:r>
            <a:rPr lang="en-US" sz="1600" i="1"/>
            <a:t>Save 25% of each paycheque for</a:t>
          </a:r>
          <a:r>
            <a:rPr lang="en-US" sz="1600" i="1" baseline="0"/>
            <a:t> 5</a:t>
          </a:r>
          <a:r>
            <a:rPr lang="en-US" sz="1600" i="1"/>
            <a:t> years in order to purchase a car for when I graduate university. On average I make about $1000 per paycheque, so I plan on buying a  car that costs about $12,000. This is achievable by putting </a:t>
          </a:r>
          <a:r>
            <a:rPr lang="en-US" sz="1600" i="1">
              <a:solidFill>
                <a:srgbClr val="FF0000"/>
              </a:solidFill>
            </a:rPr>
            <a:t>x</a:t>
          </a:r>
          <a:r>
            <a:rPr lang="en-US" sz="1600" i="1" baseline="0"/>
            <a:t> amount</a:t>
          </a:r>
          <a:r>
            <a:rPr lang="en-US" sz="1600" i="1"/>
            <a:t> a side per month.  </a:t>
          </a:r>
        </a:p>
      </xdr:txBody>
    </xdr:sp>
    <xdr:clientData/>
  </xdr:twoCellAnchor>
  <xdr:twoCellAnchor>
    <xdr:from>
      <xdr:col>0</xdr:col>
      <xdr:colOff>1003300</xdr:colOff>
      <xdr:row>1</xdr:row>
      <xdr:rowOff>88900</xdr:rowOff>
    </xdr:from>
    <xdr:to>
      <xdr:col>8</xdr:col>
      <xdr:colOff>177800</xdr:colOff>
      <xdr:row>3</xdr:row>
      <xdr:rowOff>63500</xdr:rowOff>
    </xdr:to>
    <xdr:sp macro="" textlink="">
      <xdr:nvSpPr>
        <xdr:cNvPr id="3" name="TextBox 2">
          <a:extLst>
            <a:ext uri="{FF2B5EF4-FFF2-40B4-BE49-F238E27FC236}">
              <a16:creationId xmlns:a16="http://schemas.microsoft.com/office/drawing/2014/main" id="{CDA81154-4C44-7E48-A2B5-3F8993B24A16}"/>
            </a:ext>
          </a:extLst>
        </xdr:cNvPr>
        <xdr:cNvSpPr txBox="1"/>
      </xdr:nvSpPr>
      <xdr:spPr>
        <a:xfrm>
          <a:off x="1003300" y="292100"/>
          <a:ext cx="6070600" cy="50800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u="sng"/>
            <a:t>Smart Goal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762000</xdr:colOff>
      <xdr:row>27</xdr:row>
      <xdr:rowOff>50800</xdr:rowOff>
    </xdr:from>
    <xdr:to>
      <xdr:col>9</xdr:col>
      <xdr:colOff>812800</xdr:colOff>
      <xdr:row>34</xdr:row>
      <xdr:rowOff>50800</xdr:rowOff>
    </xdr:to>
    <xdr:sp macro="" textlink="">
      <xdr:nvSpPr>
        <xdr:cNvPr id="2" name="TextBox 1">
          <a:extLst>
            <a:ext uri="{FF2B5EF4-FFF2-40B4-BE49-F238E27FC236}">
              <a16:creationId xmlns:a16="http://schemas.microsoft.com/office/drawing/2014/main" id="{E2BFB17A-0136-814C-A640-147D62823C48}"/>
            </a:ext>
          </a:extLst>
        </xdr:cNvPr>
        <xdr:cNvSpPr txBox="1"/>
      </xdr:nvSpPr>
      <xdr:spPr>
        <a:xfrm>
          <a:off x="1574800" y="5930900"/>
          <a:ext cx="6756400" cy="14224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Note: For my balance</a:t>
          </a:r>
          <a:r>
            <a:rPr lang="en-US" sz="1200" baseline="0"/>
            <a:t> sheet, I have my current assets  listed a cash and savings and my funko pop collection. The funko pop collection doesn't lose value but it could increase in value over time. For my fixed assets I have a older car, a bike, macbook pro, iphone 11, and an ipad. My assumption is that these fixed assets will depreciate over time at about 30% each year. (30% / 12 months =  2.5% each month).  For my liabilites, I currently live my parents so I dont have any other liabilites at the moment besides my student loans. It comes to about $15,000 because I've been at SFU for about 2 years. I do not intend on taking other liabilites for now. </a:t>
          </a:r>
          <a:endParaRPr lang="en-US"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800100</xdr:colOff>
      <xdr:row>27</xdr:row>
      <xdr:rowOff>63500</xdr:rowOff>
    </xdr:from>
    <xdr:to>
      <xdr:col>9</xdr:col>
      <xdr:colOff>800100</xdr:colOff>
      <xdr:row>41</xdr:row>
      <xdr:rowOff>190500</xdr:rowOff>
    </xdr:to>
    <xdr:sp macro="" textlink="">
      <xdr:nvSpPr>
        <xdr:cNvPr id="2" name="TextBox 1">
          <a:extLst>
            <a:ext uri="{FF2B5EF4-FFF2-40B4-BE49-F238E27FC236}">
              <a16:creationId xmlns:a16="http://schemas.microsoft.com/office/drawing/2014/main" id="{29927A90-23FB-C143-B21B-5559633AFAF4}"/>
            </a:ext>
          </a:extLst>
        </xdr:cNvPr>
        <xdr:cNvSpPr txBox="1"/>
      </xdr:nvSpPr>
      <xdr:spPr>
        <a:xfrm>
          <a:off x="1625600" y="6197600"/>
          <a:ext cx="6604000" cy="29718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Note: Future</a:t>
          </a:r>
          <a:r>
            <a:rPr lang="en-US" sz="1200" baseline="0"/>
            <a:t> balance sheet contains current assets of cash and my savings after 5 years.  I have made an  assumtion that i kept my funko pop collection and that in 5 years that the value have increased 25%.  For my fixed assets, I looked on the CRA website about depreciation and that the average accumulative depreciation of my items decrease 30% each year.  So for my calculations, ii just took the current value that it was from the previous balance sheet and subtracted 30%  for 5 years. For the liabilites portion, I've added the $31,000  which was calcualted from my actual cash flow that i was able to project to 5 years. So I have added that future that I will taking on to the previous amount of $15,000 . And I also planned on not taking any other liablites as stated in my previous balance sheet. However,  you can see my NEW net worth at the end is negative which is in brackets and in red font.</a:t>
          </a:r>
        </a:p>
        <a:p>
          <a:endParaRPr lang="en-US" sz="1200" baseline="0"/>
        </a:p>
        <a:p>
          <a:r>
            <a:rPr lang="en-US" sz="1200" baseline="0"/>
            <a:t> </a:t>
          </a:r>
        </a:p>
        <a:p>
          <a:r>
            <a:rPr lang="en-US" sz="1200" baseline="0"/>
            <a:t>Reference for depreciation:</a:t>
          </a:r>
        </a:p>
        <a:p>
          <a:r>
            <a:rPr lang="en-US" sz="1200" baseline="0"/>
            <a:t>https://www.canada.ca/en/revenue-agency/services/tax/businesses/topics/sole-proprietorships-partnerships/report-business-income-expenses/claiming-capital-cost-allowance/classes-depreciable-property.html</a:t>
          </a:r>
        </a:p>
        <a:p>
          <a:r>
            <a:rPr lang="en-US" sz="1200"/>
            <a:t>150120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1058332</xdr:colOff>
      <xdr:row>54</xdr:row>
      <xdr:rowOff>1</xdr:rowOff>
    </xdr:from>
    <xdr:to>
      <xdr:col>11</xdr:col>
      <xdr:colOff>14111</xdr:colOff>
      <xdr:row>59</xdr:row>
      <xdr:rowOff>127001</xdr:rowOff>
    </xdr:to>
    <xdr:sp macro="" textlink="">
      <xdr:nvSpPr>
        <xdr:cNvPr id="2" name="TextBox 1">
          <a:extLst>
            <a:ext uri="{FF2B5EF4-FFF2-40B4-BE49-F238E27FC236}">
              <a16:creationId xmlns:a16="http://schemas.microsoft.com/office/drawing/2014/main" id="{2415A0F9-890E-2F43-BD7C-0FD70E31A499}"/>
            </a:ext>
          </a:extLst>
        </xdr:cNvPr>
        <xdr:cNvSpPr txBox="1"/>
      </xdr:nvSpPr>
      <xdr:spPr>
        <a:xfrm>
          <a:off x="1890888" y="10992557"/>
          <a:ext cx="9764890" cy="1114777"/>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Note: I made a cash flow for 12 months but I continued</a:t>
          </a:r>
          <a:r>
            <a:rPr lang="en-US" sz="1200" baseline="0"/>
            <a:t> to June 2025 because I had to compute for the 5 years for my balance sheet - future. </a:t>
          </a:r>
          <a:endParaRPr lang="en-US" sz="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12700</xdr:colOff>
      <xdr:row>28</xdr:row>
      <xdr:rowOff>0</xdr:rowOff>
    </xdr:from>
    <xdr:to>
      <xdr:col>9</xdr:col>
      <xdr:colOff>812800</xdr:colOff>
      <xdr:row>31</xdr:row>
      <xdr:rowOff>190500</xdr:rowOff>
    </xdr:to>
    <xdr:sp macro="" textlink="">
      <xdr:nvSpPr>
        <xdr:cNvPr id="2" name="TextBox 1">
          <a:extLst>
            <a:ext uri="{FF2B5EF4-FFF2-40B4-BE49-F238E27FC236}">
              <a16:creationId xmlns:a16="http://schemas.microsoft.com/office/drawing/2014/main" id="{6C7B35BF-2077-1447-9B2E-8182312E2A62}"/>
            </a:ext>
          </a:extLst>
        </xdr:cNvPr>
        <xdr:cNvSpPr txBox="1"/>
      </xdr:nvSpPr>
      <xdr:spPr>
        <a:xfrm>
          <a:off x="4140200" y="5892800"/>
          <a:ext cx="4102100" cy="8001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one-month budet is not a typical monthly budget due to covid-19. As you can see,  I planned on spending more this month but with the new restrictions I can't go out as much </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26</xdr:row>
      <xdr:rowOff>38100</xdr:rowOff>
    </xdr:from>
    <xdr:to>
      <xdr:col>8</xdr:col>
      <xdr:colOff>2159000</xdr:colOff>
      <xdr:row>30</xdr:row>
      <xdr:rowOff>25400</xdr:rowOff>
    </xdr:to>
    <xdr:sp macro="" textlink="">
      <xdr:nvSpPr>
        <xdr:cNvPr id="2" name="TextBox 1">
          <a:extLst>
            <a:ext uri="{FF2B5EF4-FFF2-40B4-BE49-F238E27FC236}">
              <a16:creationId xmlns:a16="http://schemas.microsoft.com/office/drawing/2014/main" id="{4328752E-2764-7045-9ECB-3367F20CC826}"/>
            </a:ext>
          </a:extLst>
        </xdr:cNvPr>
        <xdr:cNvSpPr txBox="1"/>
      </xdr:nvSpPr>
      <xdr:spPr>
        <a:xfrm>
          <a:off x="2476500" y="5575300"/>
          <a:ext cx="8382000" cy="8001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On</a:t>
          </a:r>
          <a:r>
            <a:rPr lang="en-US" sz="1200" baseline="0"/>
            <a:t> the left hand side, I've displayed the irregular months of when i'm in school full-time. I don't pay for tuition every month as that is a once a term transaction. Therefore, Jan, May and Sept are the only months where I have a larger expense for tuition and textbooks. For the 12-month budget on the right hand side, I just calculated the outcome for a typical month and made another section for a 12 month period by multiplying it by 12. </a:t>
          </a:r>
          <a:endParaRPr lang="en-US" sz="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1790700</xdr:colOff>
      <xdr:row>1</xdr:row>
      <xdr:rowOff>50800</xdr:rowOff>
    </xdr:from>
    <xdr:to>
      <xdr:col>67</xdr:col>
      <xdr:colOff>139700</xdr:colOff>
      <xdr:row>13</xdr:row>
      <xdr:rowOff>38100</xdr:rowOff>
    </xdr:to>
    <xdr:sp macro="" textlink="">
      <xdr:nvSpPr>
        <xdr:cNvPr id="2" name="TextBox 1">
          <a:extLst>
            <a:ext uri="{FF2B5EF4-FFF2-40B4-BE49-F238E27FC236}">
              <a16:creationId xmlns:a16="http://schemas.microsoft.com/office/drawing/2014/main" id="{9DBB0969-38ED-2B4E-B961-585A74758C8C}"/>
            </a:ext>
          </a:extLst>
        </xdr:cNvPr>
        <xdr:cNvSpPr txBox="1"/>
      </xdr:nvSpPr>
      <xdr:spPr>
        <a:xfrm>
          <a:off x="3441700" y="254000"/>
          <a:ext cx="12890500" cy="24257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Base case:</a:t>
          </a:r>
          <a:r>
            <a:rPr lang="en-US" sz="1200" baseline="0"/>
            <a:t> To achieve smart goal as previously stated. </a:t>
          </a:r>
        </a:p>
        <a:p>
          <a:endParaRPr lang="en-US" sz="1200" baseline="0"/>
        </a:p>
        <a:p>
          <a:r>
            <a:rPr lang="en-US" sz="1200" baseline="0"/>
            <a:t>More positive "What if"  finanically scenario #1: In this more positive  scenario, lets say I imediately got a a new job that paid me $20/hr instead of my previous $15/hr job. In this case, I will be demonstrating how much sooner I will be able to achieve my smart goal. Previously i was doing three 7 hour shifts per week (21 hrs/wk). ($15*21 = $315.00). Which means $315* 4 weeks = $1260 before tax every month or about $1000 after deductions. </a:t>
          </a:r>
        </a:p>
        <a:p>
          <a:r>
            <a:rPr lang="en-US" sz="1200" baseline="0"/>
            <a:t>But with the new $20/hr I would get ($20.00*21 = $420) and $420*4 weeks = $1680 before tax or $1345 after deducations. So in my budget my "planned" would be how much i would make with my old wage and the actual would be how much i would make with my new wage. As you can see, previously i was saving $250 or 25% of my monthly income but with the new wage im saving $360. ($360 - $250 = $110) </a:t>
          </a:r>
        </a:p>
        <a:p>
          <a:endParaRPr lang="en-US" sz="1200" baseline="0"/>
        </a:p>
        <a:p>
          <a:r>
            <a:rPr lang="en-US" sz="1200" baseline="0"/>
            <a:t>With $110 more i am able to  reach my inital smart goal that was set for year 5 will now be achieved in  3 years instead.  At the bottom I took my previous cash flow and used the assumption that i will be making $1345 every single month which allowed me to get the numbers for my current assets. However, before I only took a small amount before into savings but after seeing that I have plenty of spending money (Cash), I would  probably increase the amount from 25% to 50% for my personal savings, that way I can build up my savings account quicker. </a:t>
          </a:r>
          <a:endParaRPr lang="en-US" sz="12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787400</xdr:colOff>
      <xdr:row>1</xdr:row>
      <xdr:rowOff>25400</xdr:rowOff>
    </xdr:from>
    <xdr:to>
      <xdr:col>52</xdr:col>
      <xdr:colOff>609600</xdr:colOff>
      <xdr:row>12</xdr:row>
      <xdr:rowOff>25400</xdr:rowOff>
    </xdr:to>
    <xdr:sp macro="" textlink="">
      <xdr:nvSpPr>
        <xdr:cNvPr id="2" name="TextBox 1">
          <a:extLst>
            <a:ext uri="{FF2B5EF4-FFF2-40B4-BE49-F238E27FC236}">
              <a16:creationId xmlns:a16="http://schemas.microsoft.com/office/drawing/2014/main" id="{C808A26E-B358-4347-A6BD-8ADC39E577F3}"/>
            </a:ext>
          </a:extLst>
        </xdr:cNvPr>
        <xdr:cNvSpPr txBox="1"/>
      </xdr:nvSpPr>
      <xdr:spPr>
        <a:xfrm>
          <a:off x="2438400" y="228600"/>
          <a:ext cx="12992100" cy="22352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t>Less positive "What if" financially scenario #2: My less positive scenario would be if I were to lose my current job  at the beginning of 2024 just before i reach my 2025  to achieve my smart goal. For instance, I would collect employment insurance for the maximum amount of time which is 52 weeks. By collecting employment insurance, that means I would receive only receive 55% of my weekly earnings. As previously calculated, I was making $1000 a month. My weekly earnings before would be $1000/4 = $250/week. If im collecting employment insurance, 55% of $250 equals $137.50. </a:t>
          </a:r>
        </a:p>
        <a:p>
          <a:r>
            <a:rPr lang="en-US" sz="1200" baseline="0"/>
            <a:t>$137.50/week x 4 weeks = $550 a month. By implementing the employment insurance income in 2024, I was still able to obtain my smart goal as my savings added up to $15,130. However in my typical monthy budget, my planned budget has a positive net cash flow of </a:t>
          </a:r>
          <a:r>
            <a:rPr lang="en-US" sz="1200" baseline="0">
              <a:solidFill>
                <a:srgbClr val="00B050"/>
              </a:solidFill>
            </a:rPr>
            <a:t>$15 </a:t>
          </a:r>
          <a:r>
            <a:rPr lang="en-US" sz="1200" baseline="0"/>
            <a:t>a month.  But with the projected loss of income in 2024, my net cash flow totalled negative of  </a:t>
          </a:r>
          <a:r>
            <a:rPr lang="en-US" sz="1200" baseline="0">
              <a:solidFill>
                <a:srgbClr val="FF0000"/>
              </a:solidFill>
            </a:rPr>
            <a:t>$323. </a:t>
          </a:r>
        </a:p>
        <a:p>
          <a:r>
            <a:rPr lang="en-US" sz="1200" baseline="0"/>
            <a:t>Comparing my previous future balance sheet with this one, I would have incurred a more negative net worth due to a shortage of work income. Before the  amount was </a:t>
          </a:r>
          <a:r>
            <a:rPr lang="en-US" sz="1200" baseline="0">
              <a:solidFill>
                <a:srgbClr val="FF0000"/>
              </a:solidFill>
            </a:rPr>
            <a:t>- $18,814 </a:t>
          </a:r>
          <a:r>
            <a:rPr lang="en-US" sz="1200" baseline="0"/>
            <a:t>and now it's </a:t>
          </a:r>
          <a:r>
            <a:rPr lang="en-US" sz="1200" baseline="0">
              <a:solidFill>
                <a:srgbClr val="FF0000"/>
              </a:solidFill>
            </a:rPr>
            <a:t>-$23,314</a:t>
          </a:r>
          <a:r>
            <a:rPr lang="en-US" sz="1200" baseline="0"/>
            <a:t>. </a:t>
          </a:r>
        </a:p>
        <a:p>
          <a:r>
            <a:rPr lang="en-US" sz="1200" baseline="0"/>
            <a:t>In terms of my cash flow, I used my cash flow to calculate how much savings i would accumulate which was $15,130. With the new calculations, I ended up with $13,250 in savings for the car with a loss of employment for a year. But in comparison to the inital plan with no job loss, I would have saved $14,375 initally. Even though I am still able to obtain my smart goal, I wouldn't have as much extra spending money for my vehicle such as gas expenses and repairs. </a:t>
          </a:r>
          <a:endParaRPr lang="en-US" sz="12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0F382-1BCD-F946-8BE0-1F416CEF690B}">
  <sheetPr>
    <tabColor theme="8"/>
  </sheetPr>
  <dimension ref="A2:S16"/>
  <sheetViews>
    <sheetView showGridLines="0" showRowColHeaders="0" topLeftCell="A2" zoomScaleNormal="100" workbookViewId="0">
      <selection activeCell="Q5" sqref="Q5"/>
    </sheetView>
  </sheetViews>
  <sheetFormatPr defaultColWidth="11" defaultRowHeight="15.75"/>
  <cols>
    <col min="1" max="1" width="14.625" customWidth="1"/>
  </cols>
  <sheetData>
    <row r="2" spans="1:19" ht="25.5">
      <c r="A2" s="5"/>
    </row>
    <row r="4" spans="1:19">
      <c r="A4" s="3"/>
      <c r="B4" s="3"/>
      <c r="C4" s="3"/>
      <c r="D4" s="3"/>
      <c r="E4" s="3"/>
      <c r="F4" s="3"/>
      <c r="G4" s="3"/>
      <c r="H4" s="3"/>
      <c r="I4" s="3"/>
      <c r="J4" s="3"/>
      <c r="K4" s="3"/>
      <c r="L4" s="3"/>
      <c r="M4" s="3"/>
      <c r="N4" s="3"/>
      <c r="O4" s="3"/>
      <c r="P4" s="3"/>
      <c r="Q4" s="3"/>
      <c r="R4" s="3"/>
      <c r="S4" s="3"/>
    </row>
    <row r="5" spans="1:19" ht="20.25">
      <c r="A5" s="6"/>
    </row>
    <row r="6" spans="1:19" ht="20.25">
      <c r="A6" s="6"/>
    </row>
    <row r="7" spans="1:19" ht="20.25">
      <c r="A7" s="7"/>
    </row>
    <row r="8" spans="1:19" ht="20.25">
      <c r="A8" s="6"/>
    </row>
    <row r="9" spans="1:19" ht="20.25">
      <c r="A9" s="6"/>
    </row>
    <row r="10" spans="1:19" ht="20.25">
      <c r="A10" s="6"/>
    </row>
    <row r="11" spans="1:19" ht="20.25">
      <c r="A11" s="6"/>
    </row>
    <row r="12" spans="1:19" ht="20.25">
      <c r="A12" s="6"/>
    </row>
    <row r="13" spans="1:19" ht="20.25">
      <c r="A13" s="6"/>
    </row>
    <row r="14" spans="1:19" ht="20.25">
      <c r="A14" s="6"/>
    </row>
    <row r="15" spans="1:19">
      <c r="A15" t="s">
        <v>117</v>
      </c>
      <c r="B15" t="s">
        <v>23</v>
      </c>
    </row>
    <row r="16" spans="1:19">
      <c r="A16" t="s">
        <v>118</v>
      </c>
      <c r="B16">
        <v>301339822</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BCCA3-B42D-7947-928A-90ED3D8731CC}">
  <sheetPr>
    <tabColor theme="9"/>
  </sheetPr>
  <dimension ref="C1:R27"/>
  <sheetViews>
    <sheetView showGridLines="0" workbookViewId="0">
      <selection activeCell="J39" sqref="J39"/>
    </sheetView>
  </sheetViews>
  <sheetFormatPr defaultColWidth="11" defaultRowHeight="15.75"/>
  <cols>
    <col min="1" max="1" width="10.625" customWidth="1"/>
    <col min="2" max="2" width="10.125" customWidth="1"/>
    <col min="3" max="5" width="11.5" bestFit="1" customWidth="1"/>
  </cols>
  <sheetData>
    <row r="1" spans="3:18" ht="20.100000000000001" customHeight="1"/>
    <row r="2" spans="3:18" ht="17.100000000000001" customHeight="1" thickBot="1"/>
    <row r="3" spans="3:18" ht="23.1" customHeight="1">
      <c r="C3" s="31"/>
      <c r="D3" s="32"/>
      <c r="E3" s="217" t="s">
        <v>23</v>
      </c>
      <c r="F3" s="217"/>
      <c r="G3" s="217"/>
      <c r="H3" s="217"/>
      <c r="I3" s="217"/>
      <c r="J3" s="33"/>
    </row>
    <row r="4" spans="3:18" ht="21.95" customHeight="1">
      <c r="C4" s="34"/>
      <c r="D4" s="35"/>
      <c r="E4" s="216" t="s">
        <v>24</v>
      </c>
      <c r="F4" s="216"/>
      <c r="G4" s="216"/>
      <c r="H4" s="216"/>
      <c r="I4" s="216"/>
      <c r="J4" s="36"/>
    </row>
    <row r="5" spans="3:18" ht="23.1" customHeight="1" thickBot="1">
      <c r="C5" s="37"/>
      <c r="D5" s="38"/>
      <c r="E5" s="218">
        <v>43952</v>
      </c>
      <c r="F5" s="218"/>
      <c r="G5" s="218"/>
      <c r="H5" s="218"/>
      <c r="I5" s="218"/>
      <c r="J5" s="39"/>
    </row>
    <row r="6" spans="3:18">
      <c r="C6" s="221" t="s">
        <v>41</v>
      </c>
      <c r="D6" s="222"/>
      <c r="E6" s="222"/>
      <c r="F6" s="223"/>
      <c r="G6" s="219" t="s">
        <v>37</v>
      </c>
      <c r="H6" s="219"/>
      <c r="I6" s="219"/>
      <c r="J6" s="220"/>
    </row>
    <row r="7" spans="3:18">
      <c r="C7" s="46" t="s">
        <v>27</v>
      </c>
      <c r="D7" s="14"/>
      <c r="E7" s="14"/>
      <c r="F7" s="56"/>
      <c r="G7" s="57" t="s">
        <v>38</v>
      </c>
      <c r="H7" s="58"/>
      <c r="I7" s="58"/>
      <c r="J7" s="59"/>
    </row>
    <row r="8" spans="3:18" ht="16.5" thickBot="1">
      <c r="C8" s="48" t="s">
        <v>0</v>
      </c>
      <c r="D8" s="14"/>
      <c r="E8" s="14"/>
      <c r="F8" s="51">
        <v>5000</v>
      </c>
      <c r="G8" s="15" t="s">
        <v>43</v>
      </c>
      <c r="H8" s="16"/>
      <c r="I8" s="45">
        <v>15000</v>
      </c>
      <c r="J8" s="41"/>
    </row>
    <row r="9" spans="3:18">
      <c r="C9" s="48" t="s">
        <v>25</v>
      </c>
      <c r="D9" s="14"/>
      <c r="E9" s="14"/>
      <c r="F9" s="51">
        <v>5000</v>
      </c>
      <c r="G9" s="15" t="s">
        <v>40</v>
      </c>
      <c r="H9" s="16"/>
      <c r="I9" s="44">
        <f>SUM(I8:I8)</f>
        <v>15000</v>
      </c>
      <c r="J9" s="41"/>
    </row>
    <row r="10" spans="3:18" ht="16.5" thickBot="1">
      <c r="C10" s="48" t="s">
        <v>28</v>
      </c>
      <c r="D10" s="14"/>
      <c r="E10" s="14"/>
      <c r="F10" s="49">
        <v>300</v>
      </c>
      <c r="G10" s="60" t="s">
        <v>42</v>
      </c>
      <c r="H10" s="16"/>
      <c r="I10" s="44">
        <f>I9</f>
        <v>15000</v>
      </c>
      <c r="J10" s="41"/>
    </row>
    <row r="11" spans="3:18">
      <c r="C11" s="48" t="s">
        <v>30</v>
      </c>
      <c r="D11" s="14"/>
      <c r="E11" s="14"/>
      <c r="F11" s="51">
        <f>SUM(F8:F10)</f>
        <v>10300</v>
      </c>
      <c r="G11" s="15"/>
      <c r="H11" s="16"/>
      <c r="I11" s="16"/>
      <c r="J11" s="41"/>
    </row>
    <row r="12" spans="3:18" ht="16.5" thickBot="1">
      <c r="C12" s="50" t="s">
        <v>31</v>
      </c>
      <c r="D12" s="14"/>
      <c r="E12" s="14"/>
      <c r="F12" s="14"/>
      <c r="G12" s="15" t="s">
        <v>59</v>
      </c>
      <c r="H12" s="16"/>
      <c r="I12" s="93">
        <f>F24-I10</f>
        <v>2612.5</v>
      </c>
      <c r="J12" s="41"/>
    </row>
    <row r="13" spans="3:18" ht="16.5" thickTop="1">
      <c r="C13" s="48" t="s">
        <v>26</v>
      </c>
      <c r="D13" s="14"/>
      <c r="E13" s="51">
        <v>3500</v>
      </c>
      <c r="F13" s="14"/>
      <c r="G13" s="15"/>
      <c r="H13" s="16"/>
      <c r="I13" s="16"/>
      <c r="J13" s="41"/>
      <c r="R13" s="40"/>
    </row>
    <row r="14" spans="3:18">
      <c r="C14" s="48" t="s">
        <v>33</v>
      </c>
      <c r="D14" s="14"/>
      <c r="E14" s="51">
        <f>E13*0.025</f>
        <v>87.5</v>
      </c>
      <c r="F14" s="51">
        <f>E13-E14</f>
        <v>3412.5</v>
      </c>
      <c r="G14" s="15"/>
      <c r="H14" s="16"/>
      <c r="I14" s="16"/>
      <c r="J14" s="41"/>
      <c r="R14" s="40"/>
    </row>
    <row r="15" spans="3:18">
      <c r="C15" s="48" t="s">
        <v>29</v>
      </c>
      <c r="D15" s="14"/>
      <c r="E15" s="51">
        <v>800</v>
      </c>
      <c r="F15" s="14"/>
      <c r="G15" s="15"/>
      <c r="H15" s="16"/>
      <c r="I15" s="16"/>
      <c r="J15" s="41"/>
      <c r="R15" s="40"/>
    </row>
    <row r="16" spans="3:18">
      <c r="C16" s="48" t="s">
        <v>32</v>
      </c>
      <c r="D16" s="14"/>
      <c r="E16" s="51">
        <f>E15*0.025</f>
        <v>20</v>
      </c>
      <c r="F16" s="51">
        <f>E15-E16</f>
        <v>780</v>
      </c>
      <c r="G16" s="15"/>
      <c r="H16" s="16"/>
      <c r="I16" s="16"/>
      <c r="J16" s="41"/>
    </row>
    <row r="17" spans="3:10">
      <c r="C17" s="48" t="s">
        <v>34</v>
      </c>
      <c r="D17" s="14"/>
      <c r="E17" s="51">
        <v>1200</v>
      </c>
      <c r="F17" s="14"/>
      <c r="G17" s="15"/>
      <c r="H17" s="16"/>
      <c r="I17" s="16"/>
      <c r="J17" s="41"/>
    </row>
    <row r="18" spans="3:10">
      <c r="C18" s="48" t="s">
        <v>32</v>
      </c>
      <c r="D18" s="14"/>
      <c r="E18" s="51">
        <f>E17*0.025</f>
        <v>30</v>
      </c>
      <c r="F18" s="55">
        <f>E17-E18</f>
        <v>1170</v>
      </c>
      <c r="G18" s="15"/>
      <c r="H18" s="16"/>
      <c r="I18" s="16"/>
      <c r="J18" s="41"/>
    </row>
    <row r="19" spans="3:10">
      <c r="C19" s="48" t="s">
        <v>82</v>
      </c>
      <c r="D19" s="14"/>
      <c r="E19" s="51">
        <v>1000</v>
      </c>
      <c r="F19" s="14"/>
      <c r="G19" s="15"/>
      <c r="H19" s="16"/>
      <c r="I19" s="16"/>
      <c r="J19" s="41"/>
    </row>
    <row r="20" spans="3:10">
      <c r="C20" s="48" t="s">
        <v>32</v>
      </c>
      <c r="D20" s="14"/>
      <c r="E20" s="51">
        <f>E19*0.025</f>
        <v>25</v>
      </c>
      <c r="F20" s="55">
        <f>E19-E20</f>
        <v>975</v>
      </c>
      <c r="G20" s="15"/>
      <c r="H20" s="16"/>
      <c r="I20" s="16"/>
      <c r="J20" s="41"/>
    </row>
    <row r="21" spans="3:10">
      <c r="C21" s="48" t="s">
        <v>83</v>
      </c>
      <c r="D21" s="14"/>
      <c r="E21" s="51">
        <v>1000</v>
      </c>
      <c r="F21" s="14"/>
      <c r="G21" s="15"/>
      <c r="H21" s="16"/>
      <c r="I21" s="16"/>
      <c r="J21" s="41"/>
    </row>
    <row r="22" spans="3:10" ht="16.5" thickBot="1">
      <c r="C22" s="48" t="s">
        <v>32</v>
      </c>
      <c r="D22" s="14"/>
      <c r="E22" s="51">
        <f>E21*0.025</f>
        <v>25</v>
      </c>
      <c r="F22" s="91">
        <f>E21-E22</f>
        <v>975</v>
      </c>
      <c r="G22" s="15"/>
      <c r="H22" s="16"/>
      <c r="I22" s="16"/>
      <c r="J22" s="41"/>
    </row>
    <row r="23" spans="3:10">
      <c r="C23" s="48" t="s">
        <v>35</v>
      </c>
      <c r="D23" s="14"/>
      <c r="E23" s="14"/>
      <c r="F23" s="51">
        <f>SUM(F14:F22)</f>
        <v>7312.5</v>
      </c>
      <c r="G23" s="15"/>
      <c r="H23" s="16"/>
      <c r="I23" s="16"/>
      <c r="J23" s="41"/>
    </row>
    <row r="24" spans="3:10">
      <c r="C24" s="52" t="s">
        <v>36</v>
      </c>
      <c r="D24" s="14"/>
      <c r="E24" s="14"/>
      <c r="F24" s="51">
        <f>F11+F23</f>
        <v>17612.5</v>
      </c>
      <c r="G24" s="15"/>
      <c r="H24" s="16"/>
      <c r="I24" s="16"/>
      <c r="J24" s="41"/>
    </row>
    <row r="25" spans="3:10">
      <c r="C25" s="48"/>
      <c r="D25" s="14"/>
      <c r="E25" s="14"/>
      <c r="F25" s="14"/>
      <c r="G25" s="15"/>
      <c r="H25" s="16"/>
      <c r="I25" s="16"/>
      <c r="J25" s="41"/>
    </row>
    <row r="26" spans="3:10">
      <c r="C26" s="48"/>
      <c r="D26" s="14"/>
      <c r="E26" s="14"/>
      <c r="F26" s="14"/>
      <c r="G26" s="15"/>
      <c r="H26" s="16"/>
      <c r="I26" s="16"/>
      <c r="J26" s="41"/>
    </row>
    <row r="27" spans="3:10" ht="16.5" thickBot="1">
      <c r="C27" s="53"/>
      <c r="D27" s="54"/>
      <c r="E27" s="54"/>
      <c r="F27" s="54"/>
      <c r="G27" s="61"/>
      <c r="H27" s="42"/>
      <c r="I27" s="42"/>
      <c r="J27" s="43"/>
    </row>
  </sheetData>
  <mergeCells count="5">
    <mergeCell ref="E4:I4"/>
    <mergeCell ref="E3:I3"/>
    <mergeCell ref="E5:I5"/>
    <mergeCell ref="G6:J6"/>
    <mergeCell ref="C6:F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4D66F-F771-0349-952A-DF34B0D03373}">
  <sheetPr>
    <tabColor theme="3" tint="-0.499984740745262"/>
  </sheetPr>
  <dimension ref="C2:J27"/>
  <sheetViews>
    <sheetView showGridLines="0" workbookViewId="0">
      <selection activeCell="F9" sqref="F9"/>
    </sheetView>
  </sheetViews>
  <sheetFormatPr defaultColWidth="11" defaultRowHeight="15.75"/>
  <sheetData>
    <row r="2" spans="3:10" ht="16.5" thickBot="1"/>
    <row r="3" spans="3:10" ht="28.5">
      <c r="C3" s="31"/>
      <c r="D3" s="32"/>
      <c r="E3" s="217" t="s">
        <v>23</v>
      </c>
      <c r="F3" s="217"/>
      <c r="G3" s="217"/>
      <c r="H3" s="217"/>
      <c r="I3" s="217"/>
      <c r="J3" s="33"/>
    </row>
    <row r="4" spans="3:10" ht="28.5">
      <c r="C4" s="34"/>
      <c r="D4" s="35"/>
      <c r="E4" s="216" t="s">
        <v>24</v>
      </c>
      <c r="F4" s="216"/>
      <c r="G4" s="216"/>
      <c r="H4" s="216"/>
      <c r="I4" s="216"/>
      <c r="J4" s="36"/>
    </row>
    <row r="5" spans="3:10" ht="29.25" thickBot="1">
      <c r="C5" s="37"/>
      <c r="D5" s="38"/>
      <c r="E5" s="218">
        <v>45809</v>
      </c>
      <c r="F5" s="218"/>
      <c r="G5" s="218"/>
      <c r="H5" s="218"/>
      <c r="I5" s="218"/>
      <c r="J5" s="39"/>
    </row>
    <row r="6" spans="3:10">
      <c r="C6" s="221" t="s">
        <v>41</v>
      </c>
      <c r="D6" s="222"/>
      <c r="E6" s="222"/>
      <c r="F6" s="223"/>
      <c r="G6" s="219" t="s">
        <v>37</v>
      </c>
      <c r="H6" s="219"/>
      <c r="I6" s="219"/>
      <c r="J6" s="220"/>
    </row>
    <row r="7" spans="3:10" ht="18.95" customHeight="1">
      <c r="C7" s="46" t="s">
        <v>27</v>
      </c>
      <c r="D7" s="14"/>
      <c r="E7" s="14"/>
      <c r="F7" s="56"/>
      <c r="G7" s="57" t="s">
        <v>38</v>
      </c>
      <c r="H7" s="58"/>
      <c r="I7" s="58"/>
      <c r="J7" s="59"/>
    </row>
    <row r="8" spans="3:10" ht="18" customHeight="1" thickBot="1">
      <c r="C8" s="48" t="s">
        <v>0</v>
      </c>
      <c r="D8" s="14"/>
      <c r="E8" s="14"/>
      <c r="F8" s="51">
        <v>9535</v>
      </c>
      <c r="G8" s="15" t="s">
        <v>43</v>
      </c>
      <c r="H8" s="16"/>
      <c r="I8" s="45">
        <v>46000</v>
      </c>
      <c r="J8" s="41"/>
    </row>
    <row r="9" spans="3:10" ht="18" customHeight="1">
      <c r="C9" s="48" t="s">
        <v>25</v>
      </c>
      <c r="D9" s="14"/>
      <c r="E9" s="14"/>
      <c r="F9" s="51">
        <v>16255</v>
      </c>
      <c r="G9" s="15" t="s">
        <v>40</v>
      </c>
      <c r="H9" s="16"/>
      <c r="I9" s="44">
        <f>SUM(I8:I8)</f>
        <v>46000</v>
      </c>
      <c r="J9" s="41"/>
    </row>
    <row r="10" spans="3:10" ht="16.5" thickBot="1">
      <c r="C10" s="48" t="s">
        <v>28</v>
      </c>
      <c r="D10" s="14"/>
      <c r="E10" s="14"/>
      <c r="F10" s="49">
        <v>375</v>
      </c>
      <c r="G10" s="60" t="s">
        <v>42</v>
      </c>
      <c r="H10" s="16"/>
      <c r="I10" s="44">
        <f>I9</f>
        <v>46000</v>
      </c>
      <c r="J10" s="41"/>
    </row>
    <row r="11" spans="3:10">
      <c r="C11" s="48" t="s">
        <v>30</v>
      </c>
      <c r="D11" s="14"/>
      <c r="E11" s="14"/>
      <c r="F11" s="51">
        <f>SUM(F8:F10)</f>
        <v>26165</v>
      </c>
      <c r="G11" s="15"/>
      <c r="H11" s="16"/>
      <c r="I11" s="16"/>
      <c r="J11" s="41"/>
    </row>
    <row r="12" spans="3:10" ht="15" customHeight="1" thickBot="1">
      <c r="C12" s="50" t="s">
        <v>31</v>
      </c>
      <c r="D12" s="14"/>
      <c r="E12" s="14"/>
      <c r="F12" s="14"/>
      <c r="G12" s="15" t="s">
        <v>59</v>
      </c>
      <c r="H12" s="16"/>
      <c r="I12" s="92">
        <f>F24-I10</f>
        <v>-18574</v>
      </c>
      <c r="J12" s="41"/>
    </row>
    <row r="13" spans="3:10" ht="15" customHeight="1" thickTop="1">
      <c r="C13" s="48" t="s">
        <v>26</v>
      </c>
      <c r="D13" s="14"/>
      <c r="E13" s="51">
        <v>3500</v>
      </c>
      <c r="F13" s="14"/>
      <c r="G13" s="15"/>
      <c r="H13" s="16"/>
      <c r="I13" s="16"/>
      <c r="J13" s="41"/>
    </row>
    <row r="14" spans="3:10" ht="18" customHeight="1">
      <c r="C14" s="48" t="s">
        <v>33</v>
      </c>
      <c r="D14" s="14"/>
      <c r="E14" s="51">
        <v>2911</v>
      </c>
      <c r="F14" s="51">
        <v>589</v>
      </c>
      <c r="G14" s="15"/>
      <c r="H14" s="16"/>
      <c r="I14" s="16"/>
      <c r="J14" s="41"/>
    </row>
    <row r="15" spans="3:10">
      <c r="C15" s="48" t="s">
        <v>29</v>
      </c>
      <c r="D15" s="14"/>
      <c r="E15" s="51">
        <v>800</v>
      </c>
      <c r="F15" s="14"/>
      <c r="G15" s="15"/>
      <c r="H15" s="16"/>
      <c r="I15" s="16"/>
      <c r="J15" s="41"/>
    </row>
    <row r="16" spans="3:10">
      <c r="C16" s="48" t="s">
        <v>32</v>
      </c>
      <c r="D16" s="14"/>
      <c r="E16" s="51">
        <v>666</v>
      </c>
      <c r="F16" s="51">
        <v>134</v>
      </c>
      <c r="G16" s="15"/>
      <c r="H16" s="16"/>
      <c r="I16" s="16"/>
      <c r="J16" s="41"/>
    </row>
    <row r="17" spans="3:10">
      <c r="C17" s="48" t="s">
        <v>34</v>
      </c>
      <c r="D17" s="14"/>
      <c r="E17" s="51">
        <v>1200</v>
      </c>
      <c r="F17" s="14"/>
      <c r="G17" s="15"/>
      <c r="H17" s="16"/>
      <c r="I17" s="16"/>
      <c r="J17" s="41"/>
    </row>
    <row r="18" spans="3:10">
      <c r="C18" s="48" t="s">
        <v>32</v>
      </c>
      <c r="D18" s="14"/>
      <c r="E18" s="51">
        <v>998</v>
      </c>
      <c r="F18" s="55">
        <v>202</v>
      </c>
      <c r="G18" s="15"/>
      <c r="H18" s="16"/>
      <c r="I18" s="16"/>
      <c r="J18" s="41"/>
    </row>
    <row r="19" spans="3:10">
      <c r="C19" s="48" t="s">
        <v>82</v>
      </c>
      <c r="D19" s="14"/>
      <c r="E19" s="51">
        <v>1000</v>
      </c>
      <c r="F19" s="14"/>
      <c r="G19" s="15"/>
      <c r="H19" s="16"/>
      <c r="I19" s="16"/>
      <c r="J19" s="41"/>
    </row>
    <row r="20" spans="3:10">
      <c r="C20" s="48" t="s">
        <v>32</v>
      </c>
      <c r="D20" s="14"/>
      <c r="E20" s="51">
        <v>832</v>
      </c>
      <c r="F20" s="55">
        <v>168</v>
      </c>
      <c r="G20" s="15"/>
      <c r="H20" s="16"/>
      <c r="I20" s="16"/>
      <c r="J20" s="41"/>
    </row>
    <row r="21" spans="3:10">
      <c r="C21" s="48" t="s">
        <v>83</v>
      </c>
      <c r="D21" s="14"/>
      <c r="E21" s="51">
        <v>1000</v>
      </c>
      <c r="F21" s="14"/>
      <c r="G21" s="15"/>
      <c r="H21" s="16"/>
      <c r="I21" s="16"/>
      <c r="J21" s="41"/>
    </row>
    <row r="22" spans="3:10" ht="16.5" thickBot="1">
      <c r="C22" s="48" t="s">
        <v>32</v>
      </c>
      <c r="D22" s="14"/>
      <c r="E22" s="51">
        <v>832</v>
      </c>
      <c r="F22" s="91">
        <v>168</v>
      </c>
      <c r="G22" s="15"/>
      <c r="H22" s="16"/>
      <c r="I22" s="16"/>
      <c r="J22" s="41"/>
    </row>
    <row r="23" spans="3:10">
      <c r="C23" s="48" t="s">
        <v>35</v>
      </c>
      <c r="D23" s="14"/>
      <c r="E23" s="14"/>
      <c r="F23" s="51">
        <f>SUM(F14:F22)</f>
        <v>1261</v>
      </c>
      <c r="G23" s="15"/>
      <c r="H23" s="16"/>
      <c r="I23" s="16"/>
      <c r="J23" s="41"/>
    </row>
    <row r="24" spans="3:10">
      <c r="C24" s="52" t="s">
        <v>36</v>
      </c>
      <c r="D24" s="14"/>
      <c r="E24" s="14"/>
      <c r="F24" s="51">
        <f>F11+F23</f>
        <v>27426</v>
      </c>
      <c r="G24" s="15"/>
      <c r="H24" s="16"/>
      <c r="I24" s="16"/>
      <c r="J24" s="41"/>
    </row>
    <row r="25" spans="3:10">
      <c r="C25" s="48"/>
      <c r="D25" s="14"/>
      <c r="E25" s="14"/>
      <c r="F25" s="14"/>
      <c r="G25" s="15"/>
      <c r="H25" s="16"/>
      <c r="I25" s="16"/>
      <c r="J25" s="41"/>
    </row>
    <row r="26" spans="3:10">
      <c r="C26" s="48"/>
      <c r="D26" s="14"/>
      <c r="E26" s="14"/>
      <c r="F26" s="14"/>
      <c r="G26" s="15"/>
      <c r="H26" s="16"/>
      <c r="I26" s="16"/>
      <c r="J26" s="41"/>
    </row>
    <row r="27" spans="3:10" ht="16.5" thickBot="1">
      <c r="C27" s="53"/>
      <c r="D27" s="54"/>
      <c r="E27" s="54"/>
      <c r="F27" s="54"/>
      <c r="G27" s="61"/>
      <c r="H27" s="42"/>
      <c r="I27" s="42"/>
      <c r="J27" s="43"/>
    </row>
  </sheetData>
  <mergeCells count="5">
    <mergeCell ref="E3:I3"/>
    <mergeCell ref="E4:I4"/>
    <mergeCell ref="E5:I5"/>
    <mergeCell ref="C6:F6"/>
    <mergeCell ref="G6:J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F8EE4-953F-DC4C-9C6D-618C3C13EEFA}">
  <sheetPr>
    <tabColor rgb="FF00B050"/>
  </sheetPr>
  <dimension ref="B1:CL53"/>
  <sheetViews>
    <sheetView showGridLines="0" topLeftCell="A32" zoomScale="90" zoomScaleNormal="90" workbookViewId="0">
      <selection activeCell="C48" sqref="C48"/>
    </sheetView>
  </sheetViews>
  <sheetFormatPr defaultColWidth="11" defaultRowHeight="15.75"/>
  <cols>
    <col min="2" max="2" width="14.5" customWidth="1"/>
    <col min="3" max="3" width="22.875" customWidth="1"/>
    <col min="4" max="4" width="24.875" customWidth="1"/>
    <col min="5" max="5" width="11" bestFit="1" customWidth="1"/>
    <col min="6" max="16" width="11.5" bestFit="1" customWidth="1"/>
    <col min="17" max="17" width="0" hidden="1" customWidth="1"/>
    <col min="18" max="18" width="13.875" hidden="1" customWidth="1"/>
    <col min="19" max="19" width="11.5" hidden="1" customWidth="1"/>
    <col min="20" max="24" width="0" hidden="1" customWidth="1"/>
    <col min="25" max="65" width="10.875" hidden="1" customWidth="1"/>
  </cols>
  <sheetData>
    <row r="1" spans="3:90" ht="16.5" thickBot="1"/>
    <row r="2" spans="3:90" ht="31.5">
      <c r="C2" s="78" t="s">
        <v>60</v>
      </c>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80"/>
    </row>
    <row r="3" spans="3:90" s="1" customFormat="1">
      <c r="C3" s="18"/>
      <c r="D3"/>
      <c r="E3" s="8">
        <v>43952</v>
      </c>
      <c r="F3" s="8">
        <v>43983</v>
      </c>
      <c r="G3" s="8">
        <v>44013</v>
      </c>
      <c r="H3" s="8">
        <v>44044</v>
      </c>
      <c r="I3" s="8">
        <v>44075</v>
      </c>
      <c r="J3" s="8">
        <v>44105</v>
      </c>
      <c r="K3" s="8">
        <v>44136</v>
      </c>
      <c r="L3" s="8">
        <v>44166</v>
      </c>
      <c r="M3" s="62">
        <v>44197</v>
      </c>
      <c r="N3" s="62">
        <v>44228</v>
      </c>
      <c r="O3" s="62">
        <v>44256</v>
      </c>
      <c r="P3" s="62">
        <v>44287</v>
      </c>
      <c r="Q3" s="62">
        <v>44317</v>
      </c>
      <c r="R3" s="62">
        <v>44348</v>
      </c>
      <c r="S3" s="62">
        <v>44378</v>
      </c>
      <c r="T3" s="62">
        <v>44409</v>
      </c>
      <c r="U3" s="62">
        <v>44440</v>
      </c>
      <c r="V3" s="62">
        <v>44470</v>
      </c>
      <c r="W3" s="62">
        <v>44501</v>
      </c>
      <c r="X3" s="62">
        <v>44531</v>
      </c>
      <c r="Y3" s="82">
        <v>44562</v>
      </c>
      <c r="Z3" s="82">
        <v>44593</v>
      </c>
      <c r="AA3" s="82">
        <v>44621</v>
      </c>
      <c r="AB3" s="82">
        <v>44652</v>
      </c>
      <c r="AC3" s="82">
        <v>44682</v>
      </c>
      <c r="AD3" s="82">
        <v>44713</v>
      </c>
      <c r="AE3" s="82">
        <v>44743</v>
      </c>
      <c r="AF3" s="82">
        <v>44774</v>
      </c>
      <c r="AG3" s="82">
        <v>44805</v>
      </c>
      <c r="AH3" s="82">
        <v>44835</v>
      </c>
      <c r="AI3" s="82">
        <v>44866</v>
      </c>
      <c r="AJ3" s="82">
        <v>44896</v>
      </c>
      <c r="AK3" s="83">
        <v>44927</v>
      </c>
      <c r="AL3" s="83">
        <v>44958</v>
      </c>
      <c r="AM3" s="83">
        <v>44986</v>
      </c>
      <c r="AN3" s="83">
        <v>45017</v>
      </c>
      <c r="AO3" s="83">
        <v>45047</v>
      </c>
      <c r="AP3" s="83">
        <v>45078</v>
      </c>
      <c r="AQ3" s="83">
        <v>45108</v>
      </c>
      <c r="AR3" s="83">
        <v>45139</v>
      </c>
      <c r="AS3" s="83">
        <v>45170</v>
      </c>
      <c r="AT3" s="83">
        <v>45200</v>
      </c>
      <c r="AU3" s="83">
        <v>45231</v>
      </c>
      <c r="AV3" s="83">
        <v>45261</v>
      </c>
      <c r="AW3" s="84">
        <v>45292</v>
      </c>
      <c r="AX3" s="84">
        <v>45323</v>
      </c>
      <c r="AY3" s="84">
        <v>45352</v>
      </c>
      <c r="AZ3" s="84">
        <v>45383</v>
      </c>
      <c r="BA3" s="84">
        <v>45413</v>
      </c>
      <c r="BB3" s="84">
        <v>45444</v>
      </c>
      <c r="BC3" s="84">
        <v>45474</v>
      </c>
      <c r="BD3" s="84">
        <v>45505</v>
      </c>
      <c r="BE3" s="84">
        <v>45536</v>
      </c>
      <c r="BF3" s="84">
        <v>45566</v>
      </c>
      <c r="BG3" s="84">
        <v>45597</v>
      </c>
      <c r="BH3" s="84">
        <v>45627</v>
      </c>
      <c r="BI3" s="63">
        <v>45658</v>
      </c>
      <c r="BJ3" s="63">
        <v>45689</v>
      </c>
      <c r="BK3" s="63">
        <v>45717</v>
      </c>
      <c r="BL3" s="63">
        <v>45748</v>
      </c>
      <c r="BM3" s="63">
        <v>45778</v>
      </c>
      <c r="BN3" s="68">
        <v>45809</v>
      </c>
    </row>
    <row r="4" spans="3:90">
      <c r="C4" s="69" t="s">
        <v>2</v>
      </c>
      <c r="D4" s="1"/>
      <c r="E4" s="11">
        <v>5000</v>
      </c>
      <c r="F4" s="11">
        <f>+E30</f>
        <v>6280</v>
      </c>
      <c r="G4" s="11">
        <f t="shared" ref="G4:P4" si="0">+F30</f>
        <v>8080</v>
      </c>
      <c r="H4" s="11">
        <f t="shared" si="0"/>
        <v>10480</v>
      </c>
      <c r="I4" s="11">
        <f t="shared" si="0"/>
        <v>10495</v>
      </c>
      <c r="J4" s="11">
        <f t="shared" si="0"/>
        <v>9790</v>
      </c>
      <c r="K4" s="11">
        <f t="shared" si="0"/>
        <v>9985</v>
      </c>
      <c r="L4" s="11">
        <f t="shared" si="0"/>
        <v>10180</v>
      </c>
      <c r="M4" s="11">
        <f t="shared" si="0"/>
        <v>9925</v>
      </c>
      <c r="N4" s="11">
        <f t="shared" si="0"/>
        <v>9220</v>
      </c>
      <c r="O4" s="11">
        <f t="shared" si="0"/>
        <v>9415</v>
      </c>
      <c r="P4" s="11">
        <f t="shared" si="0"/>
        <v>9610</v>
      </c>
      <c r="Q4" s="11">
        <f t="shared" ref="Q4" si="1">+P30</f>
        <v>9580</v>
      </c>
      <c r="R4" s="11">
        <f t="shared" ref="R4" si="2">+Q30</f>
        <v>9675</v>
      </c>
      <c r="S4" s="11">
        <f t="shared" ref="S4" si="3">+R30</f>
        <v>9870</v>
      </c>
      <c r="T4" s="11">
        <f t="shared" ref="T4" si="4">+S30</f>
        <v>10065</v>
      </c>
      <c r="U4" s="11">
        <f t="shared" ref="U4" si="5">+T30</f>
        <v>10035</v>
      </c>
      <c r="V4" s="11">
        <f t="shared" ref="V4" si="6">+U30</f>
        <v>9430</v>
      </c>
      <c r="W4" s="11">
        <f t="shared" ref="W4" si="7">+V30</f>
        <v>9625</v>
      </c>
      <c r="X4" s="11">
        <f t="shared" ref="X4" si="8">+W30</f>
        <v>9820</v>
      </c>
      <c r="Y4" s="11">
        <f t="shared" ref="Y4" si="9">+X30</f>
        <v>9790</v>
      </c>
      <c r="Z4" s="11">
        <f t="shared" ref="Z4" si="10">+Y30</f>
        <v>9185</v>
      </c>
      <c r="AA4" s="11">
        <f t="shared" ref="AA4" si="11">+Z30</f>
        <v>9380</v>
      </c>
      <c r="AB4" s="11">
        <f t="shared" ref="AB4" si="12">+AA30</f>
        <v>9575</v>
      </c>
      <c r="AC4" s="11">
        <f t="shared" ref="AC4" si="13">+AB30</f>
        <v>9545</v>
      </c>
      <c r="AD4" s="11">
        <f t="shared" ref="AD4" si="14">+AC30</f>
        <v>9640</v>
      </c>
      <c r="AE4" s="11">
        <f t="shared" ref="AE4" si="15">+AD30</f>
        <v>9835</v>
      </c>
      <c r="AF4" s="11">
        <f t="shared" ref="AF4" si="16">+AE30</f>
        <v>10030</v>
      </c>
      <c r="AG4" s="11">
        <f t="shared" ref="AG4" si="17">+AF30</f>
        <v>10000</v>
      </c>
      <c r="AH4" s="11">
        <f t="shared" ref="AH4" si="18">+AG30</f>
        <v>9395</v>
      </c>
      <c r="AI4" s="11">
        <f t="shared" ref="AI4" si="19">+AH30</f>
        <v>9590</v>
      </c>
      <c r="AJ4" s="11">
        <f t="shared" ref="AJ4" si="20">+AI30</f>
        <v>9785</v>
      </c>
      <c r="AK4" s="11">
        <f t="shared" ref="AK4" si="21">+AJ30</f>
        <v>9755</v>
      </c>
      <c r="AL4" s="11">
        <f t="shared" ref="AL4" si="22">+AK30</f>
        <v>9150</v>
      </c>
      <c r="AM4" s="11">
        <f t="shared" ref="AM4" si="23">+AL30</f>
        <v>9345</v>
      </c>
      <c r="AN4" s="11">
        <f t="shared" ref="AN4" si="24">+AM30</f>
        <v>9540</v>
      </c>
      <c r="AO4" s="11">
        <f t="shared" ref="AO4" si="25">+AN30</f>
        <v>9510</v>
      </c>
      <c r="AP4" s="11">
        <f t="shared" ref="AP4" si="26">+AO30</f>
        <v>9605</v>
      </c>
      <c r="AQ4" s="11">
        <f t="shared" ref="AQ4" si="27">+AP30</f>
        <v>9800</v>
      </c>
      <c r="AR4" s="11">
        <f t="shared" ref="AR4" si="28">+AQ30</f>
        <v>9995</v>
      </c>
      <c r="AS4" s="11">
        <f t="shared" ref="AS4" si="29">+AR30</f>
        <v>9965</v>
      </c>
      <c r="AT4" s="11">
        <f t="shared" ref="AT4" si="30">+AS30</f>
        <v>9360</v>
      </c>
      <c r="AU4" s="11">
        <f t="shared" ref="AU4" si="31">+AT30</f>
        <v>9555</v>
      </c>
      <c r="AV4" s="11">
        <f t="shared" ref="AV4" si="32">+AU30</f>
        <v>9750</v>
      </c>
      <c r="AW4" s="11">
        <f t="shared" ref="AW4" si="33">+AV30</f>
        <v>9720</v>
      </c>
      <c r="AX4" s="11">
        <f t="shared" ref="AX4" si="34">+AW30</f>
        <v>9115</v>
      </c>
      <c r="AY4" s="11">
        <f t="shared" ref="AY4" si="35">+AX30</f>
        <v>9310</v>
      </c>
      <c r="AZ4" s="11">
        <f t="shared" ref="AZ4" si="36">+AY30</f>
        <v>9505</v>
      </c>
      <c r="BA4" s="11">
        <f t="shared" ref="BA4" si="37">+AZ30</f>
        <v>9475</v>
      </c>
      <c r="BB4" s="11">
        <f t="shared" ref="BB4" si="38">+BA30</f>
        <v>9570</v>
      </c>
      <c r="BC4" s="11">
        <f t="shared" ref="BC4" si="39">+BB30</f>
        <v>9765</v>
      </c>
      <c r="BD4" s="11">
        <f t="shared" ref="BD4" si="40">+BC30</f>
        <v>9960</v>
      </c>
      <c r="BE4" s="11">
        <f t="shared" ref="BE4" si="41">+BD30</f>
        <v>9930</v>
      </c>
      <c r="BF4" s="11">
        <f t="shared" ref="BF4" si="42">+BE30</f>
        <v>9325</v>
      </c>
      <c r="BG4" s="11">
        <f t="shared" ref="BG4" si="43">+BF30</f>
        <v>9520</v>
      </c>
      <c r="BH4" s="11">
        <f t="shared" ref="BH4" si="44">+BG30</f>
        <v>9715</v>
      </c>
      <c r="BI4" s="11">
        <f t="shared" ref="BI4" si="45">+BH30</f>
        <v>9685</v>
      </c>
      <c r="BJ4" s="11">
        <f t="shared" ref="BJ4" si="46">+BI30</f>
        <v>9080</v>
      </c>
      <c r="BK4" s="11">
        <f t="shared" ref="BK4" si="47">+BJ30</f>
        <v>9275</v>
      </c>
      <c r="BL4" s="11">
        <f t="shared" ref="BL4" si="48">+BK30</f>
        <v>9470</v>
      </c>
      <c r="BM4" s="11">
        <f t="shared" ref="BM4" si="49">+BL30</f>
        <v>9440</v>
      </c>
      <c r="BN4" s="70">
        <f t="shared" ref="BN4" si="50">+BM30</f>
        <v>9535</v>
      </c>
      <c r="BO4" s="11"/>
      <c r="BP4" s="11"/>
      <c r="BQ4" s="11"/>
      <c r="BR4" s="11"/>
      <c r="BS4" s="11"/>
      <c r="BT4" s="11"/>
      <c r="BU4" s="11"/>
      <c r="BV4" s="11"/>
      <c r="BW4" s="11"/>
      <c r="BX4" s="11"/>
      <c r="BY4" s="11"/>
      <c r="BZ4" s="11"/>
      <c r="CA4" s="11"/>
      <c r="CB4" s="11"/>
      <c r="CC4" s="11"/>
      <c r="CD4" s="11"/>
      <c r="CE4" s="11"/>
      <c r="CF4" s="11"/>
      <c r="CG4" s="11"/>
      <c r="CH4" s="11"/>
      <c r="CI4" s="11"/>
      <c r="CJ4" s="11"/>
      <c r="CK4" s="11"/>
      <c r="CL4" s="11"/>
    </row>
    <row r="5" spans="3:90">
      <c r="C5" s="71" t="s">
        <v>8</v>
      </c>
      <c r="D5" t="s">
        <v>113</v>
      </c>
      <c r="E5" s="12">
        <v>1000</v>
      </c>
      <c r="F5" s="12">
        <v>1000</v>
      </c>
      <c r="G5" s="12">
        <v>1000</v>
      </c>
      <c r="H5" s="12">
        <v>700</v>
      </c>
      <c r="I5" s="12">
        <v>1000</v>
      </c>
      <c r="J5" s="12">
        <v>1000</v>
      </c>
      <c r="K5" s="12">
        <v>1000</v>
      </c>
      <c r="L5" s="12">
        <v>700</v>
      </c>
      <c r="M5" s="12">
        <v>1000</v>
      </c>
      <c r="N5" s="12">
        <v>1000</v>
      </c>
      <c r="O5" s="12">
        <v>1000</v>
      </c>
      <c r="P5" s="12">
        <v>700</v>
      </c>
      <c r="Q5" s="12">
        <v>1000</v>
      </c>
      <c r="R5" s="12">
        <v>1000</v>
      </c>
      <c r="S5" s="12">
        <v>1000</v>
      </c>
      <c r="T5" s="12">
        <v>700</v>
      </c>
      <c r="U5" s="12">
        <v>1000</v>
      </c>
      <c r="V5" s="12">
        <v>1000</v>
      </c>
      <c r="W5" s="12">
        <v>1000</v>
      </c>
      <c r="X5" s="12">
        <v>700</v>
      </c>
      <c r="Y5" s="12">
        <v>1000</v>
      </c>
      <c r="Z5" s="12">
        <v>1000</v>
      </c>
      <c r="AA5" s="12">
        <v>1000</v>
      </c>
      <c r="AB5" s="12">
        <v>700</v>
      </c>
      <c r="AC5" s="12">
        <v>1000</v>
      </c>
      <c r="AD5" s="12">
        <v>1000</v>
      </c>
      <c r="AE5" s="12">
        <v>1000</v>
      </c>
      <c r="AF5" s="12">
        <v>700</v>
      </c>
      <c r="AG5" s="12">
        <v>1000</v>
      </c>
      <c r="AH5" s="12">
        <v>1000</v>
      </c>
      <c r="AI5" s="12">
        <v>1000</v>
      </c>
      <c r="AJ5" s="12">
        <v>700</v>
      </c>
      <c r="AK5" s="12">
        <v>1000</v>
      </c>
      <c r="AL5" s="12">
        <v>1000</v>
      </c>
      <c r="AM5" s="12">
        <v>1000</v>
      </c>
      <c r="AN5" s="12">
        <v>700</v>
      </c>
      <c r="AO5" s="12">
        <v>1000</v>
      </c>
      <c r="AP5" s="12">
        <v>1000</v>
      </c>
      <c r="AQ5" s="12">
        <v>1000</v>
      </c>
      <c r="AR5" s="12">
        <v>700</v>
      </c>
      <c r="AS5" s="12">
        <v>1000</v>
      </c>
      <c r="AT5" s="12">
        <v>1000</v>
      </c>
      <c r="AU5" s="12">
        <v>1000</v>
      </c>
      <c r="AV5" s="12">
        <v>700</v>
      </c>
      <c r="AW5" s="12">
        <v>1000</v>
      </c>
      <c r="AX5" s="12">
        <v>1000</v>
      </c>
      <c r="AY5" s="12">
        <v>1000</v>
      </c>
      <c r="AZ5" s="12">
        <v>700</v>
      </c>
      <c r="BA5" s="12">
        <v>1000</v>
      </c>
      <c r="BB5" s="12">
        <v>1000</v>
      </c>
      <c r="BC5" s="12">
        <v>1000</v>
      </c>
      <c r="BD5" s="12">
        <v>700</v>
      </c>
      <c r="BE5" s="12">
        <v>1000</v>
      </c>
      <c r="BF5" s="12">
        <v>1000</v>
      </c>
      <c r="BG5" s="12">
        <v>1000</v>
      </c>
      <c r="BH5" s="12">
        <v>700</v>
      </c>
      <c r="BI5" s="12">
        <v>1000</v>
      </c>
      <c r="BJ5" s="12">
        <v>1000</v>
      </c>
      <c r="BK5" s="12">
        <v>1000</v>
      </c>
      <c r="BL5" s="12">
        <v>700</v>
      </c>
      <c r="BM5" s="12">
        <v>1000</v>
      </c>
      <c r="BN5" s="29">
        <v>1000</v>
      </c>
    </row>
    <row r="6" spans="3:90">
      <c r="C6" s="18"/>
      <c r="D6" t="s">
        <v>9</v>
      </c>
      <c r="E6" s="12">
        <v>200</v>
      </c>
      <c r="F6" s="12">
        <v>200</v>
      </c>
      <c r="G6" s="12">
        <v>200</v>
      </c>
      <c r="H6" s="12">
        <v>200</v>
      </c>
      <c r="I6" s="12">
        <v>200</v>
      </c>
      <c r="J6" s="12">
        <v>200</v>
      </c>
      <c r="K6" s="12">
        <v>200</v>
      </c>
      <c r="L6" s="12">
        <v>200</v>
      </c>
      <c r="M6" s="12">
        <v>200</v>
      </c>
      <c r="N6" s="12">
        <v>200</v>
      </c>
      <c r="O6" s="12">
        <v>200</v>
      </c>
      <c r="P6" s="12">
        <v>200</v>
      </c>
      <c r="Q6" s="12">
        <v>200</v>
      </c>
      <c r="R6" s="12">
        <v>200</v>
      </c>
      <c r="S6" s="12">
        <v>200</v>
      </c>
      <c r="T6" s="12">
        <v>200</v>
      </c>
      <c r="U6" s="12">
        <v>200</v>
      </c>
      <c r="V6" s="12">
        <v>200</v>
      </c>
      <c r="W6" s="12">
        <v>200</v>
      </c>
      <c r="X6" s="12">
        <v>200</v>
      </c>
      <c r="Y6" s="12">
        <v>200</v>
      </c>
      <c r="Z6" s="12">
        <v>200</v>
      </c>
      <c r="AA6" s="12">
        <v>200</v>
      </c>
      <c r="AB6" s="12">
        <v>200</v>
      </c>
      <c r="AC6" s="12">
        <v>200</v>
      </c>
      <c r="AD6" s="12">
        <v>200</v>
      </c>
      <c r="AE6" s="12">
        <v>200</v>
      </c>
      <c r="AF6" s="12">
        <v>200</v>
      </c>
      <c r="AG6" s="12">
        <v>200</v>
      </c>
      <c r="AH6" s="12">
        <v>200</v>
      </c>
      <c r="AI6" s="12">
        <v>200</v>
      </c>
      <c r="AJ6" s="12">
        <v>200</v>
      </c>
      <c r="AK6" s="12">
        <v>200</v>
      </c>
      <c r="AL6" s="12">
        <v>200</v>
      </c>
      <c r="AM6" s="12">
        <v>200</v>
      </c>
      <c r="AN6" s="12">
        <v>200</v>
      </c>
      <c r="AO6" s="12">
        <v>200</v>
      </c>
      <c r="AP6" s="12">
        <v>200</v>
      </c>
      <c r="AQ6" s="12">
        <v>200</v>
      </c>
      <c r="AR6" s="12">
        <v>200</v>
      </c>
      <c r="AS6" s="12">
        <v>200</v>
      </c>
      <c r="AT6" s="12">
        <v>200</v>
      </c>
      <c r="AU6" s="12">
        <v>200</v>
      </c>
      <c r="AV6" s="12">
        <v>200</v>
      </c>
      <c r="AW6" s="12">
        <v>200</v>
      </c>
      <c r="AX6" s="12">
        <v>200</v>
      </c>
      <c r="AY6" s="12">
        <v>200</v>
      </c>
      <c r="AZ6" s="12">
        <v>200</v>
      </c>
      <c r="BA6" s="12">
        <v>200</v>
      </c>
      <c r="BB6" s="12">
        <v>200</v>
      </c>
      <c r="BC6" s="12">
        <v>200</v>
      </c>
      <c r="BD6" s="12">
        <v>200</v>
      </c>
      <c r="BE6" s="12">
        <v>200</v>
      </c>
      <c r="BF6" s="12">
        <v>200</v>
      </c>
      <c r="BG6" s="12">
        <v>200</v>
      </c>
      <c r="BH6" s="12">
        <v>200</v>
      </c>
      <c r="BI6" s="12">
        <v>200</v>
      </c>
      <c r="BJ6" s="12">
        <v>200</v>
      </c>
      <c r="BK6" s="12">
        <v>200</v>
      </c>
      <c r="BL6" s="12">
        <v>200</v>
      </c>
      <c r="BM6" s="12">
        <v>200</v>
      </c>
      <c r="BN6" s="29">
        <v>200</v>
      </c>
    </row>
    <row r="7" spans="3:90">
      <c r="C7" s="18"/>
      <c r="D7" s="23" t="s">
        <v>39</v>
      </c>
      <c r="E7" s="64">
        <v>1000</v>
      </c>
      <c r="F7" s="64">
        <v>0</v>
      </c>
      <c r="G7" s="64">
        <v>0</v>
      </c>
      <c r="H7" s="64">
        <v>0</v>
      </c>
      <c r="I7" s="64">
        <v>2500</v>
      </c>
      <c r="J7" s="64">
        <v>0</v>
      </c>
      <c r="K7" s="64">
        <v>0</v>
      </c>
      <c r="L7" s="64">
        <v>0</v>
      </c>
      <c r="M7" s="64">
        <v>2500</v>
      </c>
      <c r="N7" s="64">
        <v>0</v>
      </c>
      <c r="O7" s="64">
        <v>0</v>
      </c>
      <c r="P7" s="64">
        <v>0</v>
      </c>
      <c r="Q7" s="64">
        <v>1000</v>
      </c>
      <c r="R7" s="64">
        <v>0</v>
      </c>
      <c r="S7" s="64">
        <v>0</v>
      </c>
      <c r="T7" s="64">
        <v>0</v>
      </c>
      <c r="U7" s="64">
        <v>2500</v>
      </c>
      <c r="V7" s="64">
        <v>0</v>
      </c>
      <c r="W7" s="64">
        <v>0</v>
      </c>
      <c r="X7" s="64">
        <v>0</v>
      </c>
      <c r="Y7" s="64">
        <v>2500</v>
      </c>
      <c r="Z7" s="64">
        <v>0</v>
      </c>
      <c r="AA7" s="64">
        <v>0</v>
      </c>
      <c r="AB7" s="64">
        <v>0</v>
      </c>
      <c r="AC7" s="64">
        <v>1000</v>
      </c>
      <c r="AD7" s="64">
        <v>0</v>
      </c>
      <c r="AE7" s="64">
        <v>0</v>
      </c>
      <c r="AF7" s="64">
        <v>0</v>
      </c>
      <c r="AG7" s="64">
        <v>2500</v>
      </c>
      <c r="AH7" s="64">
        <v>0</v>
      </c>
      <c r="AI7" s="64">
        <v>0</v>
      </c>
      <c r="AJ7" s="64">
        <v>0</v>
      </c>
      <c r="AK7" s="64">
        <v>2500</v>
      </c>
      <c r="AL7" s="64">
        <v>0</v>
      </c>
      <c r="AM7" s="64">
        <v>0</v>
      </c>
      <c r="AN7" s="64">
        <v>0</v>
      </c>
      <c r="AO7" s="64">
        <v>1000</v>
      </c>
      <c r="AP7" s="64">
        <v>0</v>
      </c>
      <c r="AQ7" s="64">
        <v>0</v>
      </c>
      <c r="AR7" s="64">
        <v>0</v>
      </c>
      <c r="AS7" s="64">
        <v>2500</v>
      </c>
      <c r="AT7" s="64">
        <v>0</v>
      </c>
      <c r="AU7" s="64">
        <v>0</v>
      </c>
      <c r="AV7" s="64">
        <v>0</v>
      </c>
      <c r="AW7" s="64">
        <v>2500</v>
      </c>
      <c r="AX7" s="64">
        <v>0</v>
      </c>
      <c r="AY7" s="64">
        <v>0</v>
      </c>
      <c r="AZ7" s="64">
        <v>0</v>
      </c>
      <c r="BA7" s="64">
        <v>1000</v>
      </c>
      <c r="BB7" s="64">
        <v>0</v>
      </c>
      <c r="BC7" s="64">
        <v>0</v>
      </c>
      <c r="BD7" s="64">
        <v>0</v>
      </c>
      <c r="BE7" s="64">
        <v>2500</v>
      </c>
      <c r="BF7" s="64">
        <v>0</v>
      </c>
      <c r="BG7" s="64">
        <v>0</v>
      </c>
      <c r="BH7" s="64">
        <v>0</v>
      </c>
      <c r="BI7" s="64">
        <v>2500</v>
      </c>
      <c r="BJ7" s="64">
        <v>0</v>
      </c>
      <c r="BK7" s="64">
        <v>0</v>
      </c>
      <c r="BL7" s="64">
        <v>0</v>
      </c>
      <c r="BM7" s="64">
        <v>1000</v>
      </c>
      <c r="BN7" s="85">
        <v>0</v>
      </c>
      <c r="BO7" s="25">
        <f>SUM(E7:BN7)</f>
        <v>31000</v>
      </c>
      <c r="BP7" s="1" t="s">
        <v>85</v>
      </c>
      <c r="BQ7" s="1"/>
      <c r="BR7" s="1"/>
      <c r="BS7" s="1"/>
    </row>
    <row r="8" spans="3:90">
      <c r="C8" s="18"/>
      <c r="D8" t="s">
        <v>10</v>
      </c>
      <c r="E8" s="12">
        <v>2000</v>
      </c>
      <c r="F8" s="12">
        <v>2000</v>
      </c>
      <c r="G8" s="12">
        <v>2000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v>0</v>
      </c>
      <c r="AA8" s="12">
        <v>0</v>
      </c>
      <c r="AB8" s="12">
        <v>0</v>
      </c>
      <c r="AC8" s="12">
        <v>0</v>
      </c>
      <c r="AD8" s="12">
        <v>0</v>
      </c>
      <c r="AE8" s="12">
        <v>0</v>
      </c>
      <c r="AF8" s="12">
        <v>0</v>
      </c>
      <c r="AG8" s="12">
        <v>0</v>
      </c>
      <c r="AH8" s="12">
        <v>0</v>
      </c>
      <c r="AI8" s="12">
        <v>0</v>
      </c>
      <c r="AJ8" s="12">
        <v>0</v>
      </c>
      <c r="AK8" s="12">
        <v>0</v>
      </c>
      <c r="AL8" s="12">
        <v>0</v>
      </c>
      <c r="AM8" s="12">
        <v>0</v>
      </c>
      <c r="AN8" s="12">
        <v>0</v>
      </c>
      <c r="AO8" s="12">
        <v>0</v>
      </c>
      <c r="AP8" s="12">
        <v>0</v>
      </c>
      <c r="AQ8" s="12">
        <v>0</v>
      </c>
      <c r="AR8" s="12">
        <v>0</v>
      </c>
      <c r="AS8" s="12">
        <v>0</v>
      </c>
      <c r="AT8" s="12">
        <v>0</v>
      </c>
      <c r="AU8" s="12">
        <v>0</v>
      </c>
      <c r="AV8" s="12">
        <v>0</v>
      </c>
      <c r="AW8" s="12">
        <v>0</v>
      </c>
      <c r="AX8" s="12">
        <v>0</v>
      </c>
      <c r="AY8" s="12">
        <v>0</v>
      </c>
      <c r="AZ8" s="12">
        <v>0</v>
      </c>
      <c r="BA8" s="12">
        <v>0</v>
      </c>
      <c r="BB8" s="12">
        <v>0</v>
      </c>
      <c r="BC8" s="12">
        <v>0</v>
      </c>
      <c r="BD8" s="12">
        <v>0</v>
      </c>
      <c r="BE8" s="12">
        <v>0</v>
      </c>
      <c r="BF8" s="12">
        <v>0</v>
      </c>
      <c r="BG8" s="12">
        <v>0</v>
      </c>
      <c r="BH8" s="12">
        <v>0</v>
      </c>
      <c r="BI8" s="12">
        <v>0</v>
      </c>
      <c r="BJ8" s="12">
        <v>0</v>
      </c>
      <c r="BK8" s="12">
        <v>0</v>
      </c>
      <c r="BL8" s="12">
        <v>0</v>
      </c>
      <c r="BM8" s="12">
        <v>0</v>
      </c>
      <c r="BN8" s="29">
        <v>0</v>
      </c>
    </row>
    <row r="9" spans="3:90">
      <c r="C9" s="69" t="s">
        <v>7</v>
      </c>
      <c r="E9" s="13">
        <f>SUM(E5:E8)</f>
        <v>4200</v>
      </c>
      <c r="F9" s="13">
        <f t="shared" ref="F9:P9" si="51">SUM(F5:F8)</f>
        <v>3200</v>
      </c>
      <c r="G9" s="13">
        <f t="shared" si="51"/>
        <v>3200</v>
      </c>
      <c r="H9" s="13">
        <f t="shared" si="51"/>
        <v>900</v>
      </c>
      <c r="I9" s="13">
        <f t="shared" si="51"/>
        <v>3700</v>
      </c>
      <c r="J9" s="13">
        <f t="shared" si="51"/>
        <v>1200</v>
      </c>
      <c r="K9" s="13">
        <f t="shared" si="51"/>
        <v>1200</v>
      </c>
      <c r="L9" s="13">
        <f t="shared" si="51"/>
        <v>900</v>
      </c>
      <c r="M9" s="13">
        <f t="shared" si="51"/>
        <v>3700</v>
      </c>
      <c r="N9" s="13">
        <f t="shared" si="51"/>
        <v>1200</v>
      </c>
      <c r="O9" s="13">
        <f t="shared" si="51"/>
        <v>1200</v>
      </c>
      <c r="P9" s="13">
        <f t="shared" si="51"/>
        <v>900</v>
      </c>
      <c r="Q9" s="13">
        <f t="shared" ref="Q9" si="52">SUM(Q5:Q8)</f>
        <v>2200</v>
      </c>
      <c r="R9" s="13">
        <f t="shared" ref="R9" si="53">SUM(R5:R8)</f>
        <v>1200</v>
      </c>
      <c r="S9" s="13">
        <f t="shared" ref="S9" si="54">SUM(S5:S8)</f>
        <v>1200</v>
      </c>
      <c r="T9" s="13">
        <f t="shared" ref="T9" si="55">SUM(T5:T8)</f>
        <v>900</v>
      </c>
      <c r="U9" s="13">
        <f t="shared" ref="U9" si="56">SUM(U5:U8)</f>
        <v>3700</v>
      </c>
      <c r="V9" s="13">
        <f t="shared" ref="V9" si="57">SUM(V5:V8)</f>
        <v>1200</v>
      </c>
      <c r="W9" s="13">
        <f t="shared" ref="W9" si="58">SUM(W5:W8)</f>
        <v>1200</v>
      </c>
      <c r="X9" s="13">
        <f t="shared" ref="X9" si="59">SUM(X5:X8)</f>
        <v>900</v>
      </c>
      <c r="Y9" s="13">
        <f t="shared" ref="Y9" si="60">SUM(Y5:Y8)</f>
        <v>3700</v>
      </c>
      <c r="Z9" s="13">
        <f t="shared" ref="Z9" si="61">SUM(Z5:Z8)</f>
        <v>1200</v>
      </c>
      <c r="AA9" s="13">
        <f t="shared" ref="AA9" si="62">SUM(AA5:AA8)</f>
        <v>1200</v>
      </c>
      <c r="AB9" s="13">
        <f t="shared" ref="AB9" si="63">SUM(AB5:AB8)</f>
        <v>900</v>
      </c>
      <c r="AC9" s="13">
        <f t="shared" ref="AC9" si="64">SUM(AC5:AC8)</f>
        <v>2200</v>
      </c>
      <c r="AD9" s="13">
        <f t="shared" ref="AD9" si="65">SUM(AD5:AD8)</f>
        <v>1200</v>
      </c>
      <c r="AE9" s="13">
        <f t="shared" ref="AE9" si="66">SUM(AE5:AE8)</f>
        <v>1200</v>
      </c>
      <c r="AF9" s="13">
        <f t="shared" ref="AF9" si="67">SUM(AF5:AF8)</f>
        <v>900</v>
      </c>
      <c r="AG9" s="13">
        <f t="shared" ref="AG9" si="68">SUM(AG5:AG8)</f>
        <v>3700</v>
      </c>
      <c r="AH9" s="13">
        <f t="shared" ref="AH9" si="69">SUM(AH5:AH8)</f>
        <v>1200</v>
      </c>
      <c r="AI9" s="13">
        <f t="shared" ref="AI9" si="70">SUM(AI5:AI8)</f>
        <v>1200</v>
      </c>
      <c r="AJ9" s="13">
        <f t="shared" ref="AJ9" si="71">SUM(AJ5:AJ8)</f>
        <v>900</v>
      </c>
      <c r="AK9" s="13">
        <f t="shared" ref="AK9" si="72">SUM(AK5:AK8)</f>
        <v>3700</v>
      </c>
      <c r="AL9" s="13">
        <f t="shared" ref="AL9" si="73">SUM(AL5:AL8)</f>
        <v>1200</v>
      </c>
      <c r="AM9" s="13">
        <f t="shared" ref="AM9" si="74">SUM(AM5:AM8)</f>
        <v>1200</v>
      </c>
      <c r="AN9" s="13">
        <f t="shared" ref="AN9" si="75">SUM(AN5:AN8)</f>
        <v>900</v>
      </c>
      <c r="AO9" s="13">
        <f t="shared" ref="AO9" si="76">SUM(AO5:AO8)</f>
        <v>2200</v>
      </c>
      <c r="AP9" s="13">
        <f t="shared" ref="AP9" si="77">SUM(AP5:AP8)</f>
        <v>1200</v>
      </c>
      <c r="AQ9" s="13">
        <f t="shared" ref="AQ9" si="78">SUM(AQ5:AQ8)</f>
        <v>1200</v>
      </c>
      <c r="AR9" s="13">
        <f t="shared" ref="AR9" si="79">SUM(AR5:AR8)</f>
        <v>900</v>
      </c>
      <c r="AS9" s="13">
        <f t="shared" ref="AS9" si="80">SUM(AS5:AS8)</f>
        <v>3700</v>
      </c>
      <c r="AT9" s="13">
        <f t="shared" ref="AT9" si="81">SUM(AT5:AT8)</f>
        <v>1200</v>
      </c>
      <c r="AU9" s="13">
        <f t="shared" ref="AU9" si="82">SUM(AU5:AU8)</f>
        <v>1200</v>
      </c>
      <c r="AV9" s="13">
        <f t="shared" ref="AV9" si="83">SUM(AV5:AV8)</f>
        <v>900</v>
      </c>
      <c r="AW9" s="13">
        <f t="shared" ref="AW9" si="84">SUM(AW5:AW8)</f>
        <v>3700</v>
      </c>
      <c r="AX9" s="13">
        <f t="shared" ref="AX9" si="85">SUM(AX5:AX8)</f>
        <v>1200</v>
      </c>
      <c r="AY9" s="13">
        <f t="shared" ref="AY9" si="86">SUM(AY5:AY8)</f>
        <v>1200</v>
      </c>
      <c r="AZ9" s="13">
        <f t="shared" ref="AZ9" si="87">SUM(AZ5:AZ8)</f>
        <v>900</v>
      </c>
      <c r="BA9" s="13">
        <f t="shared" ref="BA9" si="88">SUM(BA5:BA8)</f>
        <v>2200</v>
      </c>
      <c r="BB9" s="13">
        <f t="shared" ref="BB9" si="89">SUM(BB5:BB8)</f>
        <v>1200</v>
      </c>
      <c r="BC9" s="13">
        <f t="shared" ref="BC9" si="90">SUM(BC5:BC8)</f>
        <v>1200</v>
      </c>
      <c r="BD9" s="13">
        <f t="shared" ref="BD9" si="91">SUM(BD5:BD8)</f>
        <v>900</v>
      </c>
      <c r="BE9" s="13">
        <f t="shared" ref="BE9" si="92">SUM(BE5:BE8)</f>
        <v>3700</v>
      </c>
      <c r="BF9" s="13">
        <f t="shared" ref="BF9" si="93">SUM(BF5:BF8)</f>
        <v>1200</v>
      </c>
      <c r="BG9" s="13">
        <f t="shared" ref="BG9" si="94">SUM(BG5:BG8)</f>
        <v>1200</v>
      </c>
      <c r="BH9" s="13">
        <f t="shared" ref="BH9" si="95">SUM(BH5:BH8)</f>
        <v>900</v>
      </c>
      <c r="BI9" s="13">
        <f t="shared" ref="BI9" si="96">SUM(BI5:BI8)</f>
        <v>3700</v>
      </c>
      <c r="BJ9" s="13">
        <f t="shared" ref="BJ9" si="97">SUM(BJ5:BJ8)</f>
        <v>1200</v>
      </c>
      <c r="BK9" s="13">
        <f t="shared" ref="BK9" si="98">SUM(BK5:BK8)</f>
        <v>1200</v>
      </c>
      <c r="BL9" s="13">
        <f t="shared" ref="BL9" si="99">SUM(BL5:BL8)</f>
        <v>900</v>
      </c>
      <c r="BM9" s="13">
        <f t="shared" ref="BM9" si="100">SUM(BM5:BM8)</f>
        <v>2200</v>
      </c>
      <c r="BN9" s="72">
        <f t="shared" ref="BN9" si="101">SUM(BN5:BN8)</f>
        <v>1200</v>
      </c>
    </row>
    <row r="10" spans="3:90">
      <c r="C10" s="73" t="s">
        <v>3</v>
      </c>
      <c r="D10" s="2" t="s">
        <v>12</v>
      </c>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29"/>
    </row>
    <row r="11" spans="3:90">
      <c r="C11" s="18"/>
      <c r="D11" t="s">
        <v>14</v>
      </c>
      <c r="E11" s="12">
        <v>150</v>
      </c>
      <c r="F11" s="12">
        <v>150</v>
      </c>
      <c r="G11" s="12">
        <v>150</v>
      </c>
      <c r="H11" s="12">
        <v>150</v>
      </c>
      <c r="I11" s="12">
        <v>100</v>
      </c>
      <c r="J11" s="12">
        <v>100</v>
      </c>
      <c r="K11" s="12">
        <v>100</v>
      </c>
      <c r="L11" s="12">
        <v>100</v>
      </c>
      <c r="M11" s="12">
        <v>100</v>
      </c>
      <c r="N11" s="12">
        <v>100</v>
      </c>
      <c r="O11" s="12">
        <v>100</v>
      </c>
      <c r="P11" s="12">
        <v>100</v>
      </c>
      <c r="Q11" s="12">
        <v>100</v>
      </c>
      <c r="R11" s="12">
        <v>100</v>
      </c>
      <c r="S11" s="12">
        <v>100</v>
      </c>
      <c r="T11" s="12">
        <v>100</v>
      </c>
      <c r="U11" s="12">
        <v>100</v>
      </c>
      <c r="V11" s="12">
        <v>100</v>
      </c>
      <c r="W11" s="12">
        <v>100</v>
      </c>
      <c r="X11" s="12">
        <v>100</v>
      </c>
      <c r="Y11" s="12">
        <v>100</v>
      </c>
      <c r="Z11" s="12">
        <v>100</v>
      </c>
      <c r="AA11" s="12">
        <v>100</v>
      </c>
      <c r="AB11" s="12">
        <v>100</v>
      </c>
      <c r="AC11" s="12">
        <v>100</v>
      </c>
      <c r="AD11" s="12">
        <v>100</v>
      </c>
      <c r="AE11" s="12">
        <v>100</v>
      </c>
      <c r="AF11" s="12">
        <v>100</v>
      </c>
      <c r="AG11" s="12">
        <v>100</v>
      </c>
      <c r="AH11" s="12">
        <v>100</v>
      </c>
      <c r="AI11" s="12">
        <v>100</v>
      </c>
      <c r="AJ11" s="12">
        <v>100</v>
      </c>
      <c r="AK11" s="12">
        <v>100</v>
      </c>
      <c r="AL11" s="12">
        <v>100</v>
      </c>
      <c r="AM11" s="12">
        <v>100</v>
      </c>
      <c r="AN11" s="12">
        <v>100</v>
      </c>
      <c r="AO11" s="12">
        <v>100</v>
      </c>
      <c r="AP11" s="12">
        <v>100</v>
      </c>
      <c r="AQ11" s="12">
        <v>100</v>
      </c>
      <c r="AR11" s="12">
        <v>100</v>
      </c>
      <c r="AS11" s="12">
        <v>100</v>
      </c>
      <c r="AT11" s="12">
        <v>100</v>
      </c>
      <c r="AU11" s="12">
        <v>100</v>
      </c>
      <c r="AV11" s="12">
        <v>100</v>
      </c>
      <c r="AW11" s="12">
        <v>100</v>
      </c>
      <c r="AX11" s="12">
        <v>100</v>
      </c>
      <c r="AY11" s="12">
        <v>100</v>
      </c>
      <c r="AZ11" s="12">
        <v>100</v>
      </c>
      <c r="BA11" s="12">
        <v>100</v>
      </c>
      <c r="BB11" s="12">
        <v>100</v>
      </c>
      <c r="BC11" s="12">
        <v>100</v>
      </c>
      <c r="BD11" s="12">
        <v>100</v>
      </c>
      <c r="BE11" s="12">
        <v>100</v>
      </c>
      <c r="BF11" s="12">
        <v>100</v>
      </c>
      <c r="BG11" s="12">
        <v>100</v>
      </c>
      <c r="BH11" s="12">
        <v>100</v>
      </c>
      <c r="BI11" s="12">
        <v>100</v>
      </c>
      <c r="BJ11" s="12">
        <v>100</v>
      </c>
      <c r="BK11" s="12">
        <v>100</v>
      </c>
      <c r="BL11" s="12">
        <v>100</v>
      </c>
      <c r="BM11" s="12">
        <v>100</v>
      </c>
      <c r="BN11" s="29">
        <v>100</v>
      </c>
    </row>
    <row r="12" spans="3:90">
      <c r="C12" s="18"/>
      <c r="D12" t="s">
        <v>50</v>
      </c>
      <c r="E12" s="12">
        <v>50</v>
      </c>
      <c r="F12" s="12">
        <v>50</v>
      </c>
      <c r="G12" s="12">
        <v>50</v>
      </c>
      <c r="H12" s="12">
        <v>250</v>
      </c>
      <c r="I12" s="12">
        <v>250</v>
      </c>
      <c r="J12" s="12">
        <v>250</v>
      </c>
      <c r="K12" s="12">
        <v>250</v>
      </c>
      <c r="L12" s="12">
        <v>300</v>
      </c>
      <c r="M12" s="12">
        <v>250</v>
      </c>
      <c r="N12" s="12">
        <v>250</v>
      </c>
      <c r="O12" s="12">
        <v>250</v>
      </c>
      <c r="P12" s="12">
        <v>250</v>
      </c>
      <c r="Q12" s="12">
        <v>250</v>
      </c>
      <c r="R12" s="12">
        <v>250</v>
      </c>
      <c r="S12" s="12">
        <v>250</v>
      </c>
      <c r="T12" s="12">
        <v>250</v>
      </c>
      <c r="U12" s="12">
        <v>250</v>
      </c>
      <c r="V12" s="12">
        <v>250</v>
      </c>
      <c r="W12" s="12">
        <v>250</v>
      </c>
      <c r="X12" s="12">
        <v>250</v>
      </c>
      <c r="Y12" s="12">
        <v>250</v>
      </c>
      <c r="Z12" s="12">
        <v>250</v>
      </c>
      <c r="AA12" s="12">
        <v>250</v>
      </c>
      <c r="AB12" s="12">
        <v>250</v>
      </c>
      <c r="AC12" s="12">
        <v>250</v>
      </c>
      <c r="AD12" s="12">
        <v>250</v>
      </c>
      <c r="AE12" s="12">
        <v>250</v>
      </c>
      <c r="AF12" s="12">
        <v>250</v>
      </c>
      <c r="AG12" s="12">
        <v>250</v>
      </c>
      <c r="AH12" s="12">
        <v>250</v>
      </c>
      <c r="AI12" s="12">
        <v>250</v>
      </c>
      <c r="AJ12" s="12">
        <v>250</v>
      </c>
      <c r="AK12" s="12">
        <v>250</v>
      </c>
      <c r="AL12" s="12">
        <v>250</v>
      </c>
      <c r="AM12" s="12">
        <v>250</v>
      </c>
      <c r="AN12" s="12">
        <v>250</v>
      </c>
      <c r="AO12" s="12">
        <v>250</v>
      </c>
      <c r="AP12" s="12">
        <v>250</v>
      </c>
      <c r="AQ12" s="12">
        <v>250</v>
      </c>
      <c r="AR12" s="12">
        <v>250</v>
      </c>
      <c r="AS12" s="12">
        <v>250</v>
      </c>
      <c r="AT12" s="12">
        <v>250</v>
      </c>
      <c r="AU12" s="12">
        <v>250</v>
      </c>
      <c r="AV12" s="12">
        <v>250</v>
      </c>
      <c r="AW12" s="12">
        <v>250</v>
      </c>
      <c r="AX12" s="12">
        <v>250</v>
      </c>
      <c r="AY12" s="12">
        <v>250</v>
      </c>
      <c r="AZ12" s="12">
        <v>250</v>
      </c>
      <c r="BA12" s="12">
        <v>250</v>
      </c>
      <c r="BB12" s="12">
        <v>250</v>
      </c>
      <c r="BC12" s="12">
        <v>250</v>
      </c>
      <c r="BD12" s="12">
        <v>250</v>
      </c>
      <c r="BE12" s="12">
        <v>250</v>
      </c>
      <c r="BF12" s="12">
        <v>250</v>
      </c>
      <c r="BG12" s="12">
        <v>250</v>
      </c>
      <c r="BH12" s="12">
        <v>250</v>
      </c>
      <c r="BI12" s="12">
        <v>250</v>
      </c>
      <c r="BJ12" s="12">
        <v>250</v>
      </c>
      <c r="BK12" s="12">
        <v>250</v>
      </c>
      <c r="BL12" s="12">
        <v>250</v>
      </c>
      <c r="BM12" s="12">
        <v>250</v>
      </c>
      <c r="BN12" s="29">
        <v>250</v>
      </c>
    </row>
    <row r="13" spans="3:90">
      <c r="C13" s="18"/>
      <c r="D13" s="2" t="s">
        <v>15</v>
      </c>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29"/>
    </row>
    <row r="14" spans="3:90">
      <c r="C14" s="18"/>
      <c r="D14" t="s">
        <v>51</v>
      </c>
      <c r="E14" s="12">
        <v>60</v>
      </c>
      <c r="F14" s="12">
        <v>60</v>
      </c>
      <c r="G14" s="12">
        <v>60</v>
      </c>
      <c r="H14" s="12">
        <v>120</v>
      </c>
      <c r="I14" s="12">
        <v>120</v>
      </c>
      <c r="J14" s="12">
        <v>120</v>
      </c>
      <c r="K14" s="12">
        <v>120</v>
      </c>
      <c r="L14" s="12">
        <v>120</v>
      </c>
      <c r="M14" s="12">
        <v>120</v>
      </c>
      <c r="N14" s="12">
        <v>120</v>
      </c>
      <c r="O14" s="12">
        <v>120</v>
      </c>
      <c r="P14" s="12">
        <v>120</v>
      </c>
      <c r="Q14" s="12">
        <v>120</v>
      </c>
      <c r="R14" s="12">
        <v>120</v>
      </c>
      <c r="S14" s="12">
        <v>120</v>
      </c>
      <c r="T14" s="12">
        <v>120</v>
      </c>
      <c r="U14" s="12">
        <v>120</v>
      </c>
      <c r="V14" s="12">
        <v>120</v>
      </c>
      <c r="W14" s="12">
        <v>120</v>
      </c>
      <c r="X14" s="12">
        <v>120</v>
      </c>
      <c r="Y14" s="12">
        <v>120</v>
      </c>
      <c r="Z14" s="12">
        <v>120</v>
      </c>
      <c r="AA14" s="12">
        <v>120</v>
      </c>
      <c r="AB14" s="12">
        <v>120</v>
      </c>
      <c r="AC14" s="12">
        <v>120</v>
      </c>
      <c r="AD14" s="12">
        <v>120</v>
      </c>
      <c r="AE14" s="12">
        <v>120</v>
      </c>
      <c r="AF14" s="12">
        <v>120</v>
      </c>
      <c r="AG14" s="12">
        <v>120</v>
      </c>
      <c r="AH14" s="12">
        <v>120</v>
      </c>
      <c r="AI14" s="12">
        <v>120</v>
      </c>
      <c r="AJ14" s="12">
        <v>120</v>
      </c>
      <c r="AK14" s="12">
        <v>120</v>
      </c>
      <c r="AL14" s="12">
        <v>120</v>
      </c>
      <c r="AM14" s="12">
        <v>120</v>
      </c>
      <c r="AN14" s="12">
        <v>120</v>
      </c>
      <c r="AO14" s="12">
        <v>120</v>
      </c>
      <c r="AP14" s="12">
        <v>120</v>
      </c>
      <c r="AQ14" s="12">
        <v>120</v>
      </c>
      <c r="AR14" s="12">
        <v>120</v>
      </c>
      <c r="AS14" s="12">
        <v>120</v>
      </c>
      <c r="AT14" s="12">
        <v>120</v>
      </c>
      <c r="AU14" s="12">
        <v>120</v>
      </c>
      <c r="AV14" s="12">
        <v>120</v>
      </c>
      <c r="AW14" s="12">
        <v>120</v>
      </c>
      <c r="AX14" s="12">
        <v>120</v>
      </c>
      <c r="AY14" s="12">
        <v>120</v>
      </c>
      <c r="AZ14" s="12">
        <v>120</v>
      </c>
      <c r="BA14" s="12">
        <v>120</v>
      </c>
      <c r="BB14" s="12">
        <v>120</v>
      </c>
      <c r="BC14" s="12">
        <v>120</v>
      </c>
      <c r="BD14" s="12">
        <v>120</v>
      </c>
      <c r="BE14" s="12">
        <v>120</v>
      </c>
      <c r="BF14" s="12">
        <v>120</v>
      </c>
      <c r="BG14" s="12">
        <v>120</v>
      </c>
      <c r="BH14" s="12">
        <v>120</v>
      </c>
      <c r="BI14" s="12">
        <v>120</v>
      </c>
      <c r="BJ14" s="12">
        <v>120</v>
      </c>
      <c r="BK14" s="12">
        <v>120</v>
      </c>
      <c r="BL14" s="12">
        <v>120</v>
      </c>
      <c r="BM14" s="12">
        <v>120</v>
      </c>
      <c r="BN14" s="29">
        <v>120</v>
      </c>
    </row>
    <row r="15" spans="3:90">
      <c r="C15" s="18"/>
      <c r="D15" s="2" t="s">
        <v>17</v>
      </c>
      <c r="E15" s="12"/>
      <c r="F15" s="12"/>
      <c r="G15" s="12"/>
      <c r="H15" s="12"/>
      <c r="I15" s="12"/>
      <c r="J15" s="12"/>
      <c r="K15" s="12"/>
      <c r="L15" s="12"/>
      <c r="M15" s="12"/>
      <c r="N15" s="12"/>
      <c r="O15" s="12"/>
      <c r="P15" s="12"/>
      <c r="BN15" s="17"/>
    </row>
    <row r="16" spans="3:90">
      <c r="C16" s="18"/>
      <c r="D16" t="s">
        <v>52</v>
      </c>
      <c r="E16" s="12">
        <v>20</v>
      </c>
      <c r="F16" s="12">
        <v>20</v>
      </c>
      <c r="G16" s="12">
        <v>20</v>
      </c>
      <c r="H16" s="12">
        <v>20</v>
      </c>
      <c r="I16" s="12">
        <v>20</v>
      </c>
      <c r="J16" s="12">
        <v>20</v>
      </c>
      <c r="K16" s="12">
        <v>20</v>
      </c>
      <c r="L16" s="12">
        <v>20</v>
      </c>
      <c r="M16" s="12">
        <v>20</v>
      </c>
      <c r="N16" s="12">
        <v>20</v>
      </c>
      <c r="O16" s="12">
        <v>20</v>
      </c>
      <c r="P16" s="12">
        <v>20</v>
      </c>
      <c r="Q16" s="12">
        <v>20</v>
      </c>
      <c r="R16" s="12">
        <v>20</v>
      </c>
      <c r="S16" s="12">
        <v>20</v>
      </c>
      <c r="T16" s="12">
        <v>20</v>
      </c>
      <c r="U16" s="12">
        <v>20</v>
      </c>
      <c r="V16" s="12">
        <v>20</v>
      </c>
      <c r="W16" s="12">
        <v>20</v>
      </c>
      <c r="X16" s="12">
        <v>20</v>
      </c>
      <c r="Y16" s="12">
        <v>20</v>
      </c>
      <c r="Z16" s="12">
        <v>20</v>
      </c>
      <c r="AA16" s="12">
        <v>20</v>
      </c>
      <c r="AB16" s="12">
        <v>20</v>
      </c>
      <c r="AC16" s="12">
        <v>20</v>
      </c>
      <c r="AD16" s="12">
        <v>20</v>
      </c>
      <c r="AE16" s="12">
        <v>20</v>
      </c>
      <c r="AF16" s="12">
        <v>20</v>
      </c>
      <c r="AG16" s="12">
        <v>20</v>
      </c>
      <c r="AH16" s="12">
        <v>20</v>
      </c>
      <c r="AI16" s="12">
        <v>20</v>
      </c>
      <c r="AJ16" s="12">
        <v>20</v>
      </c>
      <c r="AK16" s="12">
        <v>20</v>
      </c>
      <c r="AL16" s="12">
        <v>20</v>
      </c>
      <c r="AM16" s="12">
        <v>20</v>
      </c>
      <c r="AN16" s="12">
        <v>20</v>
      </c>
      <c r="AO16" s="12">
        <v>20</v>
      </c>
      <c r="AP16" s="12">
        <v>20</v>
      </c>
      <c r="AQ16" s="12">
        <v>20</v>
      </c>
      <c r="AR16" s="12">
        <v>20</v>
      </c>
      <c r="AS16" s="12">
        <v>20</v>
      </c>
      <c r="AT16" s="12">
        <v>20</v>
      </c>
      <c r="AU16" s="12">
        <v>20</v>
      </c>
      <c r="AV16" s="12">
        <v>20</v>
      </c>
      <c r="AW16" s="12">
        <v>20</v>
      </c>
      <c r="AX16" s="12">
        <v>20</v>
      </c>
      <c r="AY16" s="12">
        <v>20</v>
      </c>
      <c r="AZ16" s="12">
        <v>20</v>
      </c>
      <c r="BA16" s="12">
        <v>20</v>
      </c>
      <c r="BB16" s="12">
        <v>20</v>
      </c>
      <c r="BC16" s="12">
        <v>20</v>
      </c>
      <c r="BD16" s="12">
        <v>20</v>
      </c>
      <c r="BE16" s="12">
        <v>20</v>
      </c>
      <c r="BF16" s="12">
        <v>20</v>
      </c>
      <c r="BG16" s="12">
        <v>20</v>
      </c>
      <c r="BH16" s="12">
        <v>20</v>
      </c>
      <c r="BI16" s="12">
        <v>20</v>
      </c>
      <c r="BJ16" s="12">
        <v>20</v>
      </c>
      <c r="BK16" s="12">
        <v>20</v>
      </c>
      <c r="BL16" s="12">
        <v>20</v>
      </c>
      <c r="BM16" s="12">
        <v>20</v>
      </c>
      <c r="BN16" s="29">
        <v>20</v>
      </c>
    </row>
    <row r="17" spans="2:68">
      <c r="C17" s="18"/>
      <c r="D17" t="s">
        <v>16</v>
      </c>
      <c r="E17" s="12">
        <v>200</v>
      </c>
      <c r="F17" s="12">
        <v>200</v>
      </c>
      <c r="G17" s="12">
        <v>200</v>
      </c>
      <c r="H17" s="12">
        <v>100</v>
      </c>
      <c r="I17" s="12">
        <v>100</v>
      </c>
      <c r="J17" s="12">
        <v>100</v>
      </c>
      <c r="K17" s="12">
        <v>100</v>
      </c>
      <c r="L17" s="12">
        <v>100</v>
      </c>
      <c r="M17" s="12">
        <v>100</v>
      </c>
      <c r="N17" s="12">
        <v>100</v>
      </c>
      <c r="O17" s="12">
        <v>100</v>
      </c>
      <c r="P17" s="12">
        <v>100</v>
      </c>
      <c r="Q17" s="12">
        <v>100</v>
      </c>
      <c r="R17" s="12">
        <v>100</v>
      </c>
      <c r="S17" s="12">
        <v>100</v>
      </c>
      <c r="T17" s="12">
        <v>100</v>
      </c>
      <c r="U17" s="12">
        <v>100</v>
      </c>
      <c r="V17" s="12">
        <v>100</v>
      </c>
      <c r="W17" s="12">
        <v>100</v>
      </c>
      <c r="X17" s="12">
        <v>100</v>
      </c>
      <c r="Y17" s="12">
        <v>100</v>
      </c>
      <c r="Z17" s="12">
        <v>100</v>
      </c>
      <c r="AA17" s="12">
        <v>100</v>
      </c>
      <c r="AB17" s="12">
        <v>100</v>
      </c>
      <c r="AC17" s="12">
        <v>100</v>
      </c>
      <c r="AD17" s="12">
        <v>100</v>
      </c>
      <c r="AE17" s="12">
        <v>100</v>
      </c>
      <c r="AF17" s="12">
        <v>100</v>
      </c>
      <c r="AG17" s="12">
        <v>100</v>
      </c>
      <c r="AH17" s="12">
        <v>100</v>
      </c>
      <c r="AI17" s="12">
        <v>100</v>
      </c>
      <c r="AJ17" s="12">
        <v>100</v>
      </c>
      <c r="AK17" s="12">
        <v>100</v>
      </c>
      <c r="AL17" s="12">
        <v>100</v>
      </c>
      <c r="AM17" s="12">
        <v>100</v>
      </c>
      <c r="AN17" s="12">
        <v>100</v>
      </c>
      <c r="AO17" s="12">
        <v>100</v>
      </c>
      <c r="AP17" s="12">
        <v>100</v>
      </c>
      <c r="AQ17" s="12">
        <v>100</v>
      </c>
      <c r="AR17" s="12">
        <v>100</v>
      </c>
      <c r="AS17" s="12">
        <v>100</v>
      </c>
      <c r="AT17" s="12">
        <v>100</v>
      </c>
      <c r="AU17" s="12">
        <v>100</v>
      </c>
      <c r="AV17" s="12">
        <v>100</v>
      </c>
      <c r="AW17" s="12">
        <v>100</v>
      </c>
      <c r="AX17" s="12">
        <v>100</v>
      </c>
      <c r="AY17" s="12">
        <v>100</v>
      </c>
      <c r="AZ17" s="12">
        <v>100</v>
      </c>
      <c r="BA17" s="12">
        <v>100</v>
      </c>
      <c r="BB17" s="12">
        <v>100</v>
      </c>
      <c r="BC17" s="12">
        <v>100</v>
      </c>
      <c r="BD17" s="12">
        <v>100</v>
      </c>
      <c r="BE17" s="12">
        <v>100</v>
      </c>
      <c r="BF17" s="12">
        <v>100</v>
      </c>
      <c r="BG17" s="12">
        <v>100</v>
      </c>
      <c r="BH17" s="12">
        <v>100</v>
      </c>
      <c r="BI17" s="12">
        <v>100</v>
      </c>
      <c r="BJ17" s="12">
        <v>100</v>
      </c>
      <c r="BK17" s="12">
        <v>100</v>
      </c>
      <c r="BL17" s="12">
        <v>100</v>
      </c>
      <c r="BM17" s="12">
        <v>100</v>
      </c>
      <c r="BN17" s="29">
        <v>100</v>
      </c>
    </row>
    <row r="18" spans="2:68">
      <c r="C18" s="18"/>
      <c r="D18" s="2" t="s">
        <v>18</v>
      </c>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29"/>
    </row>
    <row r="19" spans="2:68">
      <c r="C19" s="18"/>
      <c r="D19" t="s">
        <v>19</v>
      </c>
      <c r="E19" s="12">
        <v>40</v>
      </c>
      <c r="F19" s="12">
        <v>40</v>
      </c>
      <c r="G19" s="12">
        <v>40</v>
      </c>
      <c r="H19" s="12">
        <v>40</v>
      </c>
      <c r="I19" s="12">
        <v>75</v>
      </c>
      <c r="J19" s="12">
        <v>75</v>
      </c>
      <c r="K19" s="12">
        <v>75</v>
      </c>
      <c r="L19" s="12">
        <v>250</v>
      </c>
      <c r="M19" s="12">
        <v>75</v>
      </c>
      <c r="N19" s="12">
        <v>75</v>
      </c>
      <c r="O19" s="12">
        <v>75</v>
      </c>
      <c r="P19" s="12">
        <v>75</v>
      </c>
      <c r="Q19" s="12">
        <v>75</v>
      </c>
      <c r="R19" s="12">
        <v>75</v>
      </c>
      <c r="S19" s="12">
        <v>75</v>
      </c>
      <c r="T19" s="12">
        <v>75</v>
      </c>
      <c r="U19" s="12">
        <v>75</v>
      </c>
      <c r="V19" s="12">
        <v>75</v>
      </c>
      <c r="W19" s="12">
        <v>75</v>
      </c>
      <c r="X19" s="12">
        <v>75</v>
      </c>
      <c r="Y19" s="12">
        <v>75</v>
      </c>
      <c r="Z19" s="12">
        <v>75</v>
      </c>
      <c r="AA19" s="12">
        <v>75</v>
      </c>
      <c r="AB19" s="12">
        <v>75</v>
      </c>
      <c r="AC19" s="12">
        <v>75</v>
      </c>
      <c r="AD19" s="12">
        <v>75</v>
      </c>
      <c r="AE19" s="12">
        <v>75</v>
      </c>
      <c r="AF19" s="12">
        <v>75</v>
      </c>
      <c r="AG19" s="12">
        <v>75</v>
      </c>
      <c r="AH19" s="12">
        <v>75</v>
      </c>
      <c r="AI19" s="12">
        <v>75</v>
      </c>
      <c r="AJ19" s="12">
        <v>75</v>
      </c>
      <c r="AK19" s="12">
        <v>75</v>
      </c>
      <c r="AL19" s="12">
        <v>75</v>
      </c>
      <c r="AM19" s="12">
        <v>75</v>
      </c>
      <c r="AN19" s="12">
        <v>75</v>
      </c>
      <c r="AO19" s="12">
        <v>75</v>
      </c>
      <c r="AP19" s="12">
        <v>75</v>
      </c>
      <c r="AQ19" s="12">
        <v>75</v>
      </c>
      <c r="AR19" s="12">
        <v>75</v>
      </c>
      <c r="AS19" s="12">
        <v>75</v>
      </c>
      <c r="AT19" s="12">
        <v>75</v>
      </c>
      <c r="AU19" s="12">
        <v>75</v>
      </c>
      <c r="AV19" s="12">
        <v>75</v>
      </c>
      <c r="AW19" s="12">
        <v>75</v>
      </c>
      <c r="AX19" s="12">
        <v>75</v>
      </c>
      <c r="AY19" s="12">
        <v>75</v>
      </c>
      <c r="AZ19" s="12">
        <v>75</v>
      </c>
      <c r="BA19" s="12">
        <v>75</v>
      </c>
      <c r="BB19" s="12">
        <v>75</v>
      </c>
      <c r="BC19" s="12">
        <v>75</v>
      </c>
      <c r="BD19" s="12">
        <v>75</v>
      </c>
      <c r="BE19" s="12">
        <v>75</v>
      </c>
      <c r="BF19" s="12">
        <v>75</v>
      </c>
      <c r="BG19" s="12">
        <v>75</v>
      </c>
      <c r="BH19" s="12">
        <v>75</v>
      </c>
      <c r="BI19" s="12">
        <v>75</v>
      </c>
      <c r="BJ19" s="12">
        <v>75</v>
      </c>
      <c r="BK19" s="12">
        <v>75</v>
      </c>
      <c r="BL19" s="12">
        <v>75</v>
      </c>
      <c r="BM19" s="12">
        <v>75</v>
      </c>
      <c r="BN19" s="29">
        <v>75</v>
      </c>
    </row>
    <row r="20" spans="2:68">
      <c r="C20" s="18"/>
      <c r="D20" t="s">
        <v>76</v>
      </c>
      <c r="E20" s="12">
        <v>1000</v>
      </c>
      <c r="F20" s="12">
        <v>600</v>
      </c>
      <c r="G20" s="12">
        <v>0</v>
      </c>
      <c r="H20" s="12">
        <v>0</v>
      </c>
      <c r="I20" s="12">
        <v>100</v>
      </c>
      <c r="J20" s="12">
        <v>0</v>
      </c>
      <c r="K20" s="12">
        <v>0</v>
      </c>
      <c r="L20" s="12">
        <v>0</v>
      </c>
      <c r="M20" s="12">
        <v>100</v>
      </c>
      <c r="N20" s="12">
        <v>0</v>
      </c>
      <c r="O20" s="12">
        <v>0</v>
      </c>
      <c r="P20" s="12">
        <v>0</v>
      </c>
      <c r="Q20" s="12">
        <v>0</v>
      </c>
      <c r="R20" s="12">
        <v>0</v>
      </c>
      <c r="S20" s="12">
        <v>0</v>
      </c>
      <c r="T20" s="12">
        <v>0</v>
      </c>
      <c r="U20" s="12">
        <v>0</v>
      </c>
      <c r="V20" s="12">
        <v>0</v>
      </c>
      <c r="W20" s="12">
        <v>0</v>
      </c>
      <c r="X20" s="12">
        <v>0</v>
      </c>
      <c r="Y20" s="12">
        <v>0</v>
      </c>
      <c r="Z20" s="12">
        <v>0</v>
      </c>
      <c r="AA20" s="12">
        <v>0</v>
      </c>
      <c r="AB20" s="12">
        <v>0</v>
      </c>
      <c r="AC20" s="12">
        <v>0</v>
      </c>
      <c r="AD20" s="12">
        <v>0</v>
      </c>
      <c r="AE20" s="12">
        <v>0</v>
      </c>
      <c r="AF20" s="12">
        <v>0</v>
      </c>
      <c r="AG20" s="12">
        <v>0</v>
      </c>
      <c r="AH20" s="12">
        <v>0</v>
      </c>
      <c r="AI20" s="12">
        <v>0</v>
      </c>
      <c r="AJ20" s="12">
        <v>0</v>
      </c>
      <c r="AK20" s="12">
        <v>0</v>
      </c>
      <c r="AL20" s="12">
        <v>0</v>
      </c>
      <c r="AM20" s="12">
        <v>0</v>
      </c>
      <c r="AN20" s="12">
        <v>0</v>
      </c>
      <c r="AO20" s="12">
        <v>0</v>
      </c>
      <c r="AP20" s="12">
        <v>0</v>
      </c>
      <c r="AQ20" s="12">
        <v>0</v>
      </c>
      <c r="AR20" s="12">
        <v>0</v>
      </c>
      <c r="AS20" s="12">
        <v>0</v>
      </c>
      <c r="AT20" s="12">
        <v>0</v>
      </c>
      <c r="AU20" s="12">
        <v>0</v>
      </c>
      <c r="AV20" s="12">
        <v>0</v>
      </c>
      <c r="AW20" s="12">
        <v>0</v>
      </c>
      <c r="AX20" s="12">
        <v>0</v>
      </c>
      <c r="AY20" s="12">
        <v>0</v>
      </c>
      <c r="AZ20" s="12">
        <v>0</v>
      </c>
      <c r="BA20" s="12">
        <v>0</v>
      </c>
      <c r="BB20" s="12">
        <v>0</v>
      </c>
      <c r="BC20" s="12">
        <v>0</v>
      </c>
      <c r="BD20" s="12">
        <v>0</v>
      </c>
      <c r="BE20" s="12">
        <v>0</v>
      </c>
      <c r="BF20" s="12">
        <v>0</v>
      </c>
      <c r="BG20" s="12">
        <v>0</v>
      </c>
      <c r="BH20" s="12">
        <v>0</v>
      </c>
      <c r="BI20" s="12">
        <v>0</v>
      </c>
      <c r="BJ20" s="12">
        <v>0</v>
      </c>
      <c r="BK20" s="12">
        <v>0</v>
      </c>
      <c r="BL20" s="12">
        <v>0</v>
      </c>
      <c r="BM20" s="12">
        <v>0</v>
      </c>
      <c r="BN20" s="29">
        <v>0</v>
      </c>
    </row>
    <row r="21" spans="2:68">
      <c r="C21" s="18"/>
      <c r="D21" t="s">
        <v>20</v>
      </c>
      <c r="E21" s="12">
        <v>0</v>
      </c>
      <c r="F21" s="12">
        <v>0</v>
      </c>
      <c r="G21" s="12">
        <v>0</v>
      </c>
      <c r="H21" s="12">
        <v>0</v>
      </c>
      <c r="I21" s="12">
        <v>60</v>
      </c>
      <c r="J21" s="12">
        <v>60</v>
      </c>
      <c r="K21" s="12">
        <v>60</v>
      </c>
      <c r="L21" s="12">
        <v>60</v>
      </c>
      <c r="M21" s="12">
        <v>60</v>
      </c>
      <c r="N21" s="12">
        <v>60</v>
      </c>
      <c r="O21" s="12">
        <v>60</v>
      </c>
      <c r="P21" s="12">
        <v>60</v>
      </c>
      <c r="Q21" s="12">
        <v>60</v>
      </c>
      <c r="R21" s="12">
        <v>60</v>
      </c>
      <c r="S21" s="12">
        <v>60</v>
      </c>
      <c r="T21" s="12">
        <v>60</v>
      </c>
      <c r="U21" s="12">
        <v>60</v>
      </c>
      <c r="V21" s="12">
        <v>60</v>
      </c>
      <c r="W21" s="12">
        <v>60</v>
      </c>
      <c r="X21" s="12">
        <v>60</v>
      </c>
      <c r="Y21" s="12">
        <v>60</v>
      </c>
      <c r="Z21" s="12">
        <v>60</v>
      </c>
      <c r="AA21" s="12">
        <v>60</v>
      </c>
      <c r="AB21" s="12">
        <v>60</v>
      </c>
      <c r="AC21" s="12">
        <v>60</v>
      </c>
      <c r="AD21" s="12">
        <v>60</v>
      </c>
      <c r="AE21" s="12">
        <v>60</v>
      </c>
      <c r="AF21" s="12">
        <v>60</v>
      </c>
      <c r="AG21" s="12">
        <v>60</v>
      </c>
      <c r="AH21" s="12">
        <v>60</v>
      </c>
      <c r="AI21" s="12">
        <v>60</v>
      </c>
      <c r="AJ21" s="12">
        <v>60</v>
      </c>
      <c r="AK21" s="12">
        <v>60</v>
      </c>
      <c r="AL21" s="12">
        <v>60</v>
      </c>
      <c r="AM21" s="12">
        <v>60</v>
      </c>
      <c r="AN21" s="12">
        <v>60</v>
      </c>
      <c r="AO21" s="12">
        <v>60</v>
      </c>
      <c r="AP21" s="12">
        <v>60</v>
      </c>
      <c r="AQ21" s="12">
        <v>60</v>
      </c>
      <c r="AR21" s="12">
        <v>60</v>
      </c>
      <c r="AS21" s="12">
        <v>60</v>
      </c>
      <c r="AT21" s="12">
        <v>60</v>
      </c>
      <c r="AU21" s="12">
        <v>60</v>
      </c>
      <c r="AV21" s="12">
        <v>60</v>
      </c>
      <c r="AW21" s="12">
        <v>60</v>
      </c>
      <c r="AX21" s="12">
        <v>60</v>
      </c>
      <c r="AY21" s="12">
        <v>60</v>
      </c>
      <c r="AZ21" s="12">
        <v>60</v>
      </c>
      <c r="BA21" s="12">
        <v>60</v>
      </c>
      <c r="BB21" s="12">
        <v>60</v>
      </c>
      <c r="BC21" s="12">
        <v>60</v>
      </c>
      <c r="BD21" s="12">
        <v>60</v>
      </c>
      <c r="BE21" s="12">
        <v>60</v>
      </c>
      <c r="BF21" s="12">
        <v>60</v>
      </c>
      <c r="BG21" s="12">
        <v>60</v>
      </c>
      <c r="BH21" s="12">
        <v>60</v>
      </c>
      <c r="BI21" s="12">
        <v>60</v>
      </c>
      <c r="BJ21" s="12">
        <v>60</v>
      </c>
      <c r="BK21" s="12">
        <v>60</v>
      </c>
      <c r="BL21" s="12">
        <v>60</v>
      </c>
      <c r="BM21" s="12">
        <v>60</v>
      </c>
      <c r="BN21" s="29">
        <v>60</v>
      </c>
    </row>
    <row r="22" spans="2:68">
      <c r="C22" s="18"/>
      <c r="D22" s="2" t="s">
        <v>13</v>
      </c>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29"/>
    </row>
    <row r="23" spans="2:68">
      <c r="C23" s="18"/>
      <c r="D23" t="s">
        <v>22</v>
      </c>
      <c r="E23" s="12">
        <v>1000</v>
      </c>
      <c r="F23" s="12">
        <v>0</v>
      </c>
      <c r="G23" s="12">
        <v>0</v>
      </c>
      <c r="H23" s="12">
        <v>0</v>
      </c>
      <c r="I23" s="12">
        <v>3000</v>
      </c>
      <c r="J23" s="12">
        <v>0</v>
      </c>
      <c r="K23" s="12">
        <v>0</v>
      </c>
      <c r="L23" s="12">
        <v>0</v>
      </c>
      <c r="M23" s="12">
        <v>3000</v>
      </c>
      <c r="N23" s="12">
        <v>0</v>
      </c>
      <c r="O23" s="12">
        <v>0</v>
      </c>
      <c r="P23" s="12">
        <v>0</v>
      </c>
      <c r="Q23" s="12">
        <v>1000</v>
      </c>
      <c r="R23" s="12">
        <v>0</v>
      </c>
      <c r="S23" s="12">
        <v>0</v>
      </c>
      <c r="T23" s="12">
        <v>0</v>
      </c>
      <c r="U23" s="12">
        <v>3000</v>
      </c>
      <c r="V23" s="12">
        <v>0</v>
      </c>
      <c r="W23" s="12">
        <v>0</v>
      </c>
      <c r="X23" s="12">
        <v>0</v>
      </c>
      <c r="Y23" s="12">
        <v>3000</v>
      </c>
      <c r="Z23" s="12">
        <v>0</v>
      </c>
      <c r="AA23" s="12">
        <v>0</v>
      </c>
      <c r="AB23" s="12">
        <v>0</v>
      </c>
      <c r="AC23" s="12">
        <v>1000</v>
      </c>
      <c r="AD23" s="12">
        <v>0</v>
      </c>
      <c r="AE23" s="12">
        <v>0</v>
      </c>
      <c r="AF23" s="12">
        <v>0</v>
      </c>
      <c r="AG23" s="12">
        <v>3000</v>
      </c>
      <c r="AH23" s="12">
        <v>0</v>
      </c>
      <c r="AI23" s="12">
        <v>0</v>
      </c>
      <c r="AJ23" s="12">
        <v>0</v>
      </c>
      <c r="AK23" s="12">
        <v>3000</v>
      </c>
      <c r="AL23" s="12">
        <v>0</v>
      </c>
      <c r="AM23" s="12">
        <v>0</v>
      </c>
      <c r="AN23" s="12">
        <v>0</v>
      </c>
      <c r="AO23" s="12">
        <v>1000</v>
      </c>
      <c r="AP23" s="12">
        <v>0</v>
      </c>
      <c r="AQ23" s="12">
        <v>0</v>
      </c>
      <c r="AR23" s="12">
        <v>0</v>
      </c>
      <c r="AS23" s="12">
        <v>3000</v>
      </c>
      <c r="AT23" s="12">
        <v>0</v>
      </c>
      <c r="AU23" s="12">
        <v>0</v>
      </c>
      <c r="AV23" s="12">
        <v>0</v>
      </c>
      <c r="AW23" s="12">
        <v>3000</v>
      </c>
      <c r="AX23" s="12">
        <v>0</v>
      </c>
      <c r="AY23" s="12">
        <v>0</v>
      </c>
      <c r="AZ23" s="12">
        <v>0</v>
      </c>
      <c r="BA23" s="12">
        <v>1000</v>
      </c>
      <c r="BB23" s="12">
        <v>0</v>
      </c>
      <c r="BC23" s="12">
        <v>0</v>
      </c>
      <c r="BD23" s="12">
        <v>0</v>
      </c>
      <c r="BE23" s="12">
        <v>3000</v>
      </c>
      <c r="BF23" s="12">
        <v>0</v>
      </c>
      <c r="BG23" s="12">
        <v>0</v>
      </c>
      <c r="BH23" s="12">
        <v>0</v>
      </c>
      <c r="BI23" s="12">
        <v>3000</v>
      </c>
      <c r="BJ23" s="12">
        <v>0</v>
      </c>
      <c r="BK23" s="12">
        <v>0</v>
      </c>
      <c r="BL23" s="12">
        <v>0</v>
      </c>
      <c r="BM23" s="12">
        <v>1000</v>
      </c>
      <c r="BN23" s="29">
        <v>0</v>
      </c>
    </row>
    <row r="24" spans="2:68" s="1" customFormat="1">
      <c r="C24" s="18"/>
      <c r="D24" t="s">
        <v>21</v>
      </c>
      <c r="E24" s="12">
        <v>100</v>
      </c>
      <c r="F24" s="12">
        <v>0</v>
      </c>
      <c r="G24" s="12">
        <v>0</v>
      </c>
      <c r="H24" s="12">
        <v>0</v>
      </c>
      <c r="I24" s="12">
        <v>300</v>
      </c>
      <c r="J24" s="12">
        <v>0</v>
      </c>
      <c r="K24" s="12">
        <v>0</v>
      </c>
      <c r="L24" s="12">
        <v>0</v>
      </c>
      <c r="M24" s="12">
        <v>300</v>
      </c>
      <c r="N24" s="12">
        <v>0</v>
      </c>
      <c r="O24" s="12">
        <v>0</v>
      </c>
      <c r="P24" s="12">
        <v>0</v>
      </c>
      <c r="Q24" s="12">
        <v>100</v>
      </c>
      <c r="R24" s="12">
        <v>0</v>
      </c>
      <c r="S24" s="12">
        <v>0</v>
      </c>
      <c r="T24" s="12">
        <v>0</v>
      </c>
      <c r="U24" s="12">
        <v>300</v>
      </c>
      <c r="V24" s="12">
        <v>0</v>
      </c>
      <c r="W24" s="12">
        <v>0</v>
      </c>
      <c r="X24" s="12">
        <v>0</v>
      </c>
      <c r="Y24" s="12">
        <v>300</v>
      </c>
      <c r="Z24" s="12">
        <v>0</v>
      </c>
      <c r="AA24" s="12">
        <v>0</v>
      </c>
      <c r="AB24" s="12">
        <v>0</v>
      </c>
      <c r="AC24" s="12">
        <v>100</v>
      </c>
      <c r="AD24" s="12">
        <v>0</v>
      </c>
      <c r="AE24" s="12">
        <v>0</v>
      </c>
      <c r="AF24" s="12">
        <v>0</v>
      </c>
      <c r="AG24" s="12">
        <v>300</v>
      </c>
      <c r="AH24" s="12">
        <v>0</v>
      </c>
      <c r="AI24" s="12">
        <v>0</v>
      </c>
      <c r="AJ24" s="12">
        <v>0</v>
      </c>
      <c r="AK24" s="12">
        <v>300</v>
      </c>
      <c r="AL24" s="12">
        <v>0</v>
      </c>
      <c r="AM24" s="12">
        <v>0</v>
      </c>
      <c r="AN24" s="12">
        <v>0</v>
      </c>
      <c r="AO24" s="12">
        <v>100</v>
      </c>
      <c r="AP24" s="12">
        <v>0</v>
      </c>
      <c r="AQ24" s="12">
        <v>0</v>
      </c>
      <c r="AR24" s="12">
        <v>0</v>
      </c>
      <c r="AS24" s="12">
        <v>300</v>
      </c>
      <c r="AT24" s="12">
        <v>0</v>
      </c>
      <c r="AU24" s="12">
        <v>0</v>
      </c>
      <c r="AV24" s="12">
        <v>0</v>
      </c>
      <c r="AW24" s="12">
        <v>300</v>
      </c>
      <c r="AX24" s="12">
        <v>0</v>
      </c>
      <c r="AY24" s="12">
        <v>0</v>
      </c>
      <c r="AZ24" s="12">
        <v>0</v>
      </c>
      <c r="BA24" s="12">
        <v>100</v>
      </c>
      <c r="BB24" s="12">
        <v>0</v>
      </c>
      <c r="BC24" s="12">
        <v>0</v>
      </c>
      <c r="BD24" s="12">
        <v>0</v>
      </c>
      <c r="BE24" s="12">
        <v>300</v>
      </c>
      <c r="BF24" s="12">
        <v>0</v>
      </c>
      <c r="BG24" s="12">
        <v>0</v>
      </c>
      <c r="BH24" s="12">
        <v>0</v>
      </c>
      <c r="BI24" s="12">
        <v>300</v>
      </c>
      <c r="BJ24" s="12">
        <v>0</v>
      </c>
      <c r="BK24" s="12">
        <v>0</v>
      </c>
      <c r="BL24" s="12">
        <v>0</v>
      </c>
      <c r="BM24" s="12">
        <v>100</v>
      </c>
      <c r="BN24" s="29">
        <v>0</v>
      </c>
    </row>
    <row r="25" spans="2:68" s="1" customFormat="1">
      <c r="C25" s="18"/>
      <c r="D25" s="9" t="s">
        <v>1</v>
      </c>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29"/>
    </row>
    <row r="26" spans="2:68" s="1" customFormat="1">
      <c r="C26" s="18"/>
      <c r="D26" s="24" t="s">
        <v>78</v>
      </c>
      <c r="E26" s="12">
        <f>E5*0.25</f>
        <v>250</v>
      </c>
      <c r="F26" s="12">
        <f t="shared" ref="F26:BN26" si="102">F5*0.25</f>
        <v>250</v>
      </c>
      <c r="G26" s="12">
        <f t="shared" si="102"/>
        <v>250</v>
      </c>
      <c r="H26" s="12">
        <f t="shared" si="102"/>
        <v>175</v>
      </c>
      <c r="I26" s="12">
        <f t="shared" si="102"/>
        <v>250</v>
      </c>
      <c r="J26" s="12">
        <f t="shared" si="102"/>
        <v>250</v>
      </c>
      <c r="K26" s="12">
        <f t="shared" si="102"/>
        <v>250</v>
      </c>
      <c r="L26" s="12">
        <f t="shared" si="102"/>
        <v>175</v>
      </c>
      <c r="M26" s="12">
        <f t="shared" si="102"/>
        <v>250</v>
      </c>
      <c r="N26" s="12">
        <f t="shared" si="102"/>
        <v>250</v>
      </c>
      <c r="O26" s="12">
        <f t="shared" si="102"/>
        <v>250</v>
      </c>
      <c r="P26" s="12">
        <f t="shared" si="102"/>
        <v>175</v>
      </c>
      <c r="Q26" s="12">
        <f t="shared" si="102"/>
        <v>250</v>
      </c>
      <c r="R26" s="12">
        <f t="shared" si="102"/>
        <v>250</v>
      </c>
      <c r="S26" s="12">
        <f t="shared" si="102"/>
        <v>250</v>
      </c>
      <c r="T26" s="12">
        <f t="shared" si="102"/>
        <v>175</v>
      </c>
      <c r="U26" s="12">
        <f t="shared" si="102"/>
        <v>250</v>
      </c>
      <c r="V26" s="12">
        <f t="shared" si="102"/>
        <v>250</v>
      </c>
      <c r="W26" s="12">
        <f t="shared" si="102"/>
        <v>250</v>
      </c>
      <c r="X26" s="12">
        <f t="shared" si="102"/>
        <v>175</v>
      </c>
      <c r="Y26" s="12">
        <f t="shared" si="102"/>
        <v>250</v>
      </c>
      <c r="Z26" s="12">
        <f t="shared" si="102"/>
        <v>250</v>
      </c>
      <c r="AA26" s="12">
        <f t="shared" si="102"/>
        <v>250</v>
      </c>
      <c r="AB26" s="12">
        <f t="shared" si="102"/>
        <v>175</v>
      </c>
      <c r="AC26" s="12">
        <f t="shared" si="102"/>
        <v>250</v>
      </c>
      <c r="AD26" s="12">
        <f t="shared" si="102"/>
        <v>250</v>
      </c>
      <c r="AE26" s="12">
        <f t="shared" si="102"/>
        <v>250</v>
      </c>
      <c r="AF26" s="12">
        <f t="shared" si="102"/>
        <v>175</v>
      </c>
      <c r="AG26" s="12">
        <f t="shared" si="102"/>
        <v>250</v>
      </c>
      <c r="AH26" s="12">
        <f t="shared" si="102"/>
        <v>250</v>
      </c>
      <c r="AI26" s="12">
        <f t="shared" si="102"/>
        <v>250</v>
      </c>
      <c r="AJ26" s="12">
        <f t="shared" si="102"/>
        <v>175</v>
      </c>
      <c r="AK26" s="12">
        <f t="shared" si="102"/>
        <v>250</v>
      </c>
      <c r="AL26" s="12">
        <f t="shared" si="102"/>
        <v>250</v>
      </c>
      <c r="AM26" s="12">
        <f t="shared" si="102"/>
        <v>250</v>
      </c>
      <c r="AN26" s="12">
        <f t="shared" si="102"/>
        <v>175</v>
      </c>
      <c r="AO26" s="12">
        <f t="shared" si="102"/>
        <v>250</v>
      </c>
      <c r="AP26" s="12">
        <f t="shared" si="102"/>
        <v>250</v>
      </c>
      <c r="AQ26" s="12">
        <f t="shared" si="102"/>
        <v>250</v>
      </c>
      <c r="AR26" s="12">
        <f t="shared" si="102"/>
        <v>175</v>
      </c>
      <c r="AS26" s="12">
        <f t="shared" si="102"/>
        <v>250</v>
      </c>
      <c r="AT26" s="12">
        <f t="shared" si="102"/>
        <v>250</v>
      </c>
      <c r="AU26" s="12">
        <f t="shared" si="102"/>
        <v>250</v>
      </c>
      <c r="AV26" s="12">
        <f t="shared" si="102"/>
        <v>175</v>
      </c>
      <c r="AW26" s="12">
        <f t="shared" si="102"/>
        <v>250</v>
      </c>
      <c r="AX26" s="12">
        <f t="shared" si="102"/>
        <v>250</v>
      </c>
      <c r="AY26" s="12">
        <f t="shared" si="102"/>
        <v>250</v>
      </c>
      <c r="AZ26" s="12">
        <f t="shared" si="102"/>
        <v>175</v>
      </c>
      <c r="BA26" s="12">
        <f t="shared" si="102"/>
        <v>250</v>
      </c>
      <c r="BB26" s="12">
        <f t="shared" si="102"/>
        <v>250</v>
      </c>
      <c r="BC26" s="12">
        <f t="shared" si="102"/>
        <v>250</v>
      </c>
      <c r="BD26" s="12">
        <f t="shared" si="102"/>
        <v>175</v>
      </c>
      <c r="BE26" s="12">
        <f t="shared" si="102"/>
        <v>250</v>
      </c>
      <c r="BF26" s="12">
        <f t="shared" si="102"/>
        <v>250</v>
      </c>
      <c r="BG26" s="12">
        <f t="shared" si="102"/>
        <v>250</v>
      </c>
      <c r="BH26" s="12">
        <f t="shared" si="102"/>
        <v>175</v>
      </c>
      <c r="BI26" s="12">
        <f t="shared" si="102"/>
        <v>250</v>
      </c>
      <c r="BJ26" s="12">
        <f t="shared" si="102"/>
        <v>250</v>
      </c>
      <c r="BK26" s="12">
        <f t="shared" si="102"/>
        <v>250</v>
      </c>
      <c r="BL26" s="12">
        <f t="shared" si="102"/>
        <v>175</v>
      </c>
      <c r="BM26" s="12">
        <f t="shared" si="102"/>
        <v>250</v>
      </c>
      <c r="BN26" s="29">
        <f t="shared" si="102"/>
        <v>250</v>
      </c>
      <c r="BO26" s="25">
        <f>SUM(E26:BN26)</f>
        <v>14375</v>
      </c>
      <c r="BP26" s="1" t="s">
        <v>109</v>
      </c>
    </row>
    <row r="27" spans="2:68" s="1" customFormat="1" ht="16.5" thickBot="1">
      <c r="C27" s="18"/>
      <c r="D27" s="24" t="s">
        <v>77</v>
      </c>
      <c r="E27" s="10">
        <f>E6*0.25</f>
        <v>50</v>
      </c>
      <c r="F27" s="10">
        <f t="shared" ref="F27:BN27" si="103">F6*0.15</f>
        <v>30</v>
      </c>
      <c r="G27" s="10">
        <f t="shared" si="103"/>
        <v>30</v>
      </c>
      <c r="H27" s="10">
        <f t="shared" si="103"/>
        <v>30</v>
      </c>
      <c r="I27" s="10">
        <f t="shared" si="103"/>
        <v>30</v>
      </c>
      <c r="J27" s="10">
        <f t="shared" si="103"/>
        <v>30</v>
      </c>
      <c r="K27" s="10">
        <f t="shared" si="103"/>
        <v>30</v>
      </c>
      <c r="L27" s="10">
        <f t="shared" si="103"/>
        <v>30</v>
      </c>
      <c r="M27" s="10">
        <f t="shared" si="103"/>
        <v>30</v>
      </c>
      <c r="N27" s="10">
        <f t="shared" si="103"/>
        <v>30</v>
      </c>
      <c r="O27" s="10">
        <f t="shared" si="103"/>
        <v>30</v>
      </c>
      <c r="P27" s="10">
        <f t="shared" si="103"/>
        <v>30</v>
      </c>
      <c r="Q27" s="10">
        <f t="shared" si="103"/>
        <v>30</v>
      </c>
      <c r="R27" s="10">
        <f t="shared" si="103"/>
        <v>30</v>
      </c>
      <c r="S27" s="10">
        <f t="shared" si="103"/>
        <v>30</v>
      </c>
      <c r="T27" s="10">
        <f t="shared" si="103"/>
        <v>30</v>
      </c>
      <c r="U27" s="10">
        <f t="shared" si="103"/>
        <v>30</v>
      </c>
      <c r="V27" s="10">
        <f t="shared" si="103"/>
        <v>30</v>
      </c>
      <c r="W27" s="10">
        <f t="shared" si="103"/>
        <v>30</v>
      </c>
      <c r="X27" s="10">
        <f t="shared" si="103"/>
        <v>30</v>
      </c>
      <c r="Y27" s="10">
        <f t="shared" si="103"/>
        <v>30</v>
      </c>
      <c r="Z27" s="10">
        <f t="shared" si="103"/>
        <v>30</v>
      </c>
      <c r="AA27" s="10">
        <f t="shared" si="103"/>
        <v>30</v>
      </c>
      <c r="AB27" s="10">
        <f t="shared" si="103"/>
        <v>30</v>
      </c>
      <c r="AC27" s="10">
        <f t="shared" si="103"/>
        <v>30</v>
      </c>
      <c r="AD27" s="10">
        <f t="shared" si="103"/>
        <v>30</v>
      </c>
      <c r="AE27" s="10">
        <f t="shared" si="103"/>
        <v>30</v>
      </c>
      <c r="AF27" s="10">
        <f t="shared" si="103"/>
        <v>30</v>
      </c>
      <c r="AG27" s="10">
        <f t="shared" si="103"/>
        <v>30</v>
      </c>
      <c r="AH27" s="10">
        <f t="shared" si="103"/>
        <v>30</v>
      </c>
      <c r="AI27" s="10">
        <f t="shared" si="103"/>
        <v>30</v>
      </c>
      <c r="AJ27" s="10">
        <f t="shared" si="103"/>
        <v>30</v>
      </c>
      <c r="AK27" s="10">
        <f t="shared" si="103"/>
        <v>30</v>
      </c>
      <c r="AL27" s="10">
        <f t="shared" si="103"/>
        <v>30</v>
      </c>
      <c r="AM27" s="10">
        <f t="shared" si="103"/>
        <v>30</v>
      </c>
      <c r="AN27" s="10">
        <f t="shared" si="103"/>
        <v>30</v>
      </c>
      <c r="AO27" s="10">
        <f t="shared" si="103"/>
        <v>30</v>
      </c>
      <c r="AP27" s="10">
        <f t="shared" si="103"/>
        <v>30</v>
      </c>
      <c r="AQ27" s="10">
        <f t="shared" si="103"/>
        <v>30</v>
      </c>
      <c r="AR27" s="10">
        <f t="shared" si="103"/>
        <v>30</v>
      </c>
      <c r="AS27" s="10">
        <f t="shared" si="103"/>
        <v>30</v>
      </c>
      <c r="AT27" s="10">
        <f t="shared" si="103"/>
        <v>30</v>
      </c>
      <c r="AU27" s="10">
        <f t="shared" si="103"/>
        <v>30</v>
      </c>
      <c r="AV27" s="10">
        <f t="shared" si="103"/>
        <v>30</v>
      </c>
      <c r="AW27" s="10">
        <f t="shared" si="103"/>
        <v>30</v>
      </c>
      <c r="AX27" s="10">
        <f t="shared" si="103"/>
        <v>30</v>
      </c>
      <c r="AY27" s="10">
        <f t="shared" si="103"/>
        <v>30</v>
      </c>
      <c r="AZ27" s="10">
        <f t="shared" si="103"/>
        <v>30</v>
      </c>
      <c r="BA27" s="10">
        <f t="shared" si="103"/>
        <v>30</v>
      </c>
      <c r="BB27" s="10">
        <f t="shared" si="103"/>
        <v>30</v>
      </c>
      <c r="BC27" s="10">
        <f t="shared" si="103"/>
        <v>30</v>
      </c>
      <c r="BD27" s="10">
        <f t="shared" si="103"/>
        <v>30</v>
      </c>
      <c r="BE27" s="10">
        <f t="shared" si="103"/>
        <v>30</v>
      </c>
      <c r="BF27" s="10">
        <f t="shared" si="103"/>
        <v>30</v>
      </c>
      <c r="BG27" s="10">
        <f t="shared" si="103"/>
        <v>30</v>
      </c>
      <c r="BH27" s="10">
        <f t="shared" si="103"/>
        <v>30</v>
      </c>
      <c r="BI27" s="10">
        <f t="shared" si="103"/>
        <v>30</v>
      </c>
      <c r="BJ27" s="10">
        <f t="shared" si="103"/>
        <v>30</v>
      </c>
      <c r="BK27" s="10">
        <f t="shared" si="103"/>
        <v>30</v>
      </c>
      <c r="BL27" s="10">
        <f t="shared" si="103"/>
        <v>30</v>
      </c>
      <c r="BM27" s="10">
        <f t="shared" si="103"/>
        <v>30</v>
      </c>
      <c r="BN27" s="30">
        <f t="shared" si="103"/>
        <v>30</v>
      </c>
    </row>
    <row r="28" spans="2:68" s="1" customFormat="1">
      <c r="C28" s="69" t="s">
        <v>4</v>
      </c>
      <c r="E28" s="11">
        <f t="shared" ref="E28:AJ28" si="104">SUM(E10:E27)</f>
        <v>2920</v>
      </c>
      <c r="F28" s="11">
        <f t="shared" si="104"/>
        <v>1400</v>
      </c>
      <c r="G28" s="11">
        <f t="shared" si="104"/>
        <v>800</v>
      </c>
      <c r="H28" s="11">
        <f t="shared" si="104"/>
        <v>885</v>
      </c>
      <c r="I28" s="11">
        <f t="shared" si="104"/>
        <v>4405</v>
      </c>
      <c r="J28" s="11">
        <f t="shared" si="104"/>
        <v>1005</v>
      </c>
      <c r="K28" s="11">
        <f t="shared" si="104"/>
        <v>1005</v>
      </c>
      <c r="L28" s="11">
        <f t="shared" si="104"/>
        <v>1155</v>
      </c>
      <c r="M28" s="11">
        <f t="shared" si="104"/>
        <v>4405</v>
      </c>
      <c r="N28" s="11">
        <f t="shared" si="104"/>
        <v>1005</v>
      </c>
      <c r="O28" s="11">
        <f t="shared" si="104"/>
        <v>1005</v>
      </c>
      <c r="P28" s="11">
        <f t="shared" si="104"/>
        <v>930</v>
      </c>
      <c r="Q28" s="11">
        <f t="shared" si="104"/>
        <v>2105</v>
      </c>
      <c r="R28" s="11">
        <f t="shared" si="104"/>
        <v>1005</v>
      </c>
      <c r="S28" s="11">
        <f t="shared" si="104"/>
        <v>1005</v>
      </c>
      <c r="T28" s="11">
        <f t="shared" si="104"/>
        <v>930</v>
      </c>
      <c r="U28" s="11">
        <f t="shared" si="104"/>
        <v>4305</v>
      </c>
      <c r="V28" s="11">
        <f t="shared" si="104"/>
        <v>1005</v>
      </c>
      <c r="W28" s="11">
        <f t="shared" si="104"/>
        <v>1005</v>
      </c>
      <c r="X28" s="11">
        <f t="shared" si="104"/>
        <v>930</v>
      </c>
      <c r="Y28" s="11">
        <f t="shared" si="104"/>
        <v>4305</v>
      </c>
      <c r="Z28" s="11">
        <f t="shared" si="104"/>
        <v>1005</v>
      </c>
      <c r="AA28" s="11">
        <f t="shared" si="104"/>
        <v>1005</v>
      </c>
      <c r="AB28" s="11">
        <f t="shared" si="104"/>
        <v>930</v>
      </c>
      <c r="AC28" s="11">
        <f t="shared" si="104"/>
        <v>2105</v>
      </c>
      <c r="AD28" s="11">
        <f t="shared" si="104"/>
        <v>1005</v>
      </c>
      <c r="AE28" s="11">
        <f t="shared" si="104"/>
        <v>1005</v>
      </c>
      <c r="AF28" s="11">
        <f t="shared" si="104"/>
        <v>930</v>
      </c>
      <c r="AG28" s="11">
        <f t="shared" si="104"/>
        <v>4305</v>
      </c>
      <c r="AH28" s="11">
        <f t="shared" si="104"/>
        <v>1005</v>
      </c>
      <c r="AI28" s="11">
        <f t="shared" si="104"/>
        <v>1005</v>
      </c>
      <c r="AJ28" s="11">
        <f t="shared" si="104"/>
        <v>930</v>
      </c>
      <c r="AK28" s="11">
        <f t="shared" ref="AK28:BN28" si="105">SUM(AK10:AK27)</f>
        <v>4305</v>
      </c>
      <c r="AL28" s="11">
        <f t="shared" si="105"/>
        <v>1005</v>
      </c>
      <c r="AM28" s="11">
        <f t="shared" si="105"/>
        <v>1005</v>
      </c>
      <c r="AN28" s="11">
        <f t="shared" si="105"/>
        <v>930</v>
      </c>
      <c r="AO28" s="11">
        <f t="shared" si="105"/>
        <v>2105</v>
      </c>
      <c r="AP28" s="11">
        <f t="shared" si="105"/>
        <v>1005</v>
      </c>
      <c r="AQ28" s="11">
        <f t="shared" si="105"/>
        <v>1005</v>
      </c>
      <c r="AR28" s="11">
        <f t="shared" si="105"/>
        <v>930</v>
      </c>
      <c r="AS28" s="11">
        <f t="shared" si="105"/>
        <v>4305</v>
      </c>
      <c r="AT28" s="11">
        <f t="shared" si="105"/>
        <v>1005</v>
      </c>
      <c r="AU28" s="11">
        <f t="shared" si="105"/>
        <v>1005</v>
      </c>
      <c r="AV28" s="11">
        <f t="shared" si="105"/>
        <v>930</v>
      </c>
      <c r="AW28" s="11">
        <f t="shared" si="105"/>
        <v>4305</v>
      </c>
      <c r="AX28" s="11">
        <f t="shared" si="105"/>
        <v>1005</v>
      </c>
      <c r="AY28" s="11">
        <f t="shared" si="105"/>
        <v>1005</v>
      </c>
      <c r="AZ28" s="11">
        <f t="shared" si="105"/>
        <v>930</v>
      </c>
      <c r="BA28" s="11">
        <f t="shared" si="105"/>
        <v>2105</v>
      </c>
      <c r="BB28" s="11">
        <f t="shared" si="105"/>
        <v>1005</v>
      </c>
      <c r="BC28" s="11">
        <f t="shared" si="105"/>
        <v>1005</v>
      </c>
      <c r="BD28" s="11">
        <f t="shared" si="105"/>
        <v>930</v>
      </c>
      <c r="BE28" s="11">
        <f t="shared" si="105"/>
        <v>4305</v>
      </c>
      <c r="BF28" s="11">
        <f t="shared" si="105"/>
        <v>1005</v>
      </c>
      <c r="BG28" s="11">
        <f t="shared" si="105"/>
        <v>1005</v>
      </c>
      <c r="BH28" s="11">
        <f t="shared" si="105"/>
        <v>930</v>
      </c>
      <c r="BI28" s="11">
        <f t="shared" si="105"/>
        <v>4305</v>
      </c>
      <c r="BJ28" s="11">
        <f t="shared" si="105"/>
        <v>1005</v>
      </c>
      <c r="BK28" s="11">
        <f t="shared" si="105"/>
        <v>1005</v>
      </c>
      <c r="BL28" s="11">
        <f t="shared" si="105"/>
        <v>930</v>
      </c>
      <c r="BM28" s="11">
        <f t="shared" si="105"/>
        <v>2105</v>
      </c>
      <c r="BN28" s="70">
        <f t="shared" si="105"/>
        <v>1005</v>
      </c>
    </row>
    <row r="29" spans="2:68" s="1" customFormat="1">
      <c r="C29" s="69" t="s">
        <v>5</v>
      </c>
      <c r="E29" s="11">
        <f t="shared" ref="E29:AJ29" si="106">E9-E28</f>
        <v>1280</v>
      </c>
      <c r="F29" s="11">
        <f t="shared" si="106"/>
        <v>1800</v>
      </c>
      <c r="G29" s="11">
        <f t="shared" si="106"/>
        <v>2400</v>
      </c>
      <c r="H29" s="11">
        <f t="shared" si="106"/>
        <v>15</v>
      </c>
      <c r="I29" s="11">
        <f t="shared" si="106"/>
        <v>-705</v>
      </c>
      <c r="J29" s="11">
        <f t="shared" si="106"/>
        <v>195</v>
      </c>
      <c r="K29" s="11">
        <f t="shared" si="106"/>
        <v>195</v>
      </c>
      <c r="L29" s="11">
        <f t="shared" si="106"/>
        <v>-255</v>
      </c>
      <c r="M29" s="11">
        <f t="shared" si="106"/>
        <v>-705</v>
      </c>
      <c r="N29" s="11">
        <f t="shared" si="106"/>
        <v>195</v>
      </c>
      <c r="O29" s="11">
        <f t="shared" si="106"/>
        <v>195</v>
      </c>
      <c r="P29" s="11">
        <f t="shared" si="106"/>
        <v>-30</v>
      </c>
      <c r="Q29" s="11">
        <f t="shared" si="106"/>
        <v>95</v>
      </c>
      <c r="R29" s="11">
        <f t="shared" si="106"/>
        <v>195</v>
      </c>
      <c r="S29" s="11">
        <f t="shared" si="106"/>
        <v>195</v>
      </c>
      <c r="T29" s="11">
        <f t="shared" si="106"/>
        <v>-30</v>
      </c>
      <c r="U29" s="11">
        <f t="shared" si="106"/>
        <v>-605</v>
      </c>
      <c r="V29" s="11">
        <f t="shared" si="106"/>
        <v>195</v>
      </c>
      <c r="W29" s="11">
        <f t="shared" si="106"/>
        <v>195</v>
      </c>
      <c r="X29" s="11">
        <f t="shared" si="106"/>
        <v>-30</v>
      </c>
      <c r="Y29" s="11">
        <f t="shared" si="106"/>
        <v>-605</v>
      </c>
      <c r="Z29" s="11">
        <f t="shared" si="106"/>
        <v>195</v>
      </c>
      <c r="AA29" s="11">
        <f t="shared" si="106"/>
        <v>195</v>
      </c>
      <c r="AB29" s="11">
        <f t="shared" si="106"/>
        <v>-30</v>
      </c>
      <c r="AC29" s="11">
        <f t="shared" si="106"/>
        <v>95</v>
      </c>
      <c r="AD29" s="11">
        <f t="shared" si="106"/>
        <v>195</v>
      </c>
      <c r="AE29" s="11">
        <f t="shared" si="106"/>
        <v>195</v>
      </c>
      <c r="AF29" s="11">
        <f t="shared" si="106"/>
        <v>-30</v>
      </c>
      <c r="AG29" s="11">
        <f t="shared" si="106"/>
        <v>-605</v>
      </c>
      <c r="AH29" s="11">
        <f t="shared" si="106"/>
        <v>195</v>
      </c>
      <c r="AI29" s="11">
        <f t="shared" si="106"/>
        <v>195</v>
      </c>
      <c r="AJ29" s="11">
        <f t="shared" si="106"/>
        <v>-30</v>
      </c>
      <c r="AK29" s="11">
        <f t="shared" ref="AK29:BN29" si="107">AK9-AK28</f>
        <v>-605</v>
      </c>
      <c r="AL29" s="11">
        <f t="shared" si="107"/>
        <v>195</v>
      </c>
      <c r="AM29" s="11">
        <f t="shared" si="107"/>
        <v>195</v>
      </c>
      <c r="AN29" s="11">
        <f t="shared" si="107"/>
        <v>-30</v>
      </c>
      <c r="AO29" s="11">
        <f t="shared" si="107"/>
        <v>95</v>
      </c>
      <c r="AP29" s="11">
        <f t="shared" si="107"/>
        <v>195</v>
      </c>
      <c r="AQ29" s="11">
        <f t="shared" si="107"/>
        <v>195</v>
      </c>
      <c r="AR29" s="11">
        <f t="shared" si="107"/>
        <v>-30</v>
      </c>
      <c r="AS29" s="11">
        <f t="shared" si="107"/>
        <v>-605</v>
      </c>
      <c r="AT29" s="11">
        <f t="shared" si="107"/>
        <v>195</v>
      </c>
      <c r="AU29" s="11">
        <f t="shared" si="107"/>
        <v>195</v>
      </c>
      <c r="AV29" s="11">
        <f t="shared" si="107"/>
        <v>-30</v>
      </c>
      <c r="AW29" s="11">
        <f t="shared" si="107"/>
        <v>-605</v>
      </c>
      <c r="AX29" s="11">
        <f t="shared" si="107"/>
        <v>195</v>
      </c>
      <c r="AY29" s="11">
        <f t="shared" si="107"/>
        <v>195</v>
      </c>
      <c r="AZ29" s="11">
        <f t="shared" si="107"/>
        <v>-30</v>
      </c>
      <c r="BA29" s="11">
        <f t="shared" si="107"/>
        <v>95</v>
      </c>
      <c r="BB29" s="11">
        <f t="shared" si="107"/>
        <v>195</v>
      </c>
      <c r="BC29" s="11">
        <f t="shared" si="107"/>
        <v>195</v>
      </c>
      <c r="BD29" s="11">
        <f t="shared" si="107"/>
        <v>-30</v>
      </c>
      <c r="BE29" s="11">
        <f t="shared" si="107"/>
        <v>-605</v>
      </c>
      <c r="BF29" s="11">
        <f t="shared" si="107"/>
        <v>195</v>
      </c>
      <c r="BG29" s="11">
        <f t="shared" si="107"/>
        <v>195</v>
      </c>
      <c r="BH29" s="11">
        <f t="shared" si="107"/>
        <v>-30</v>
      </c>
      <c r="BI29" s="11">
        <f t="shared" si="107"/>
        <v>-605</v>
      </c>
      <c r="BJ29" s="11">
        <f t="shared" si="107"/>
        <v>195</v>
      </c>
      <c r="BK29" s="11">
        <f t="shared" si="107"/>
        <v>195</v>
      </c>
      <c r="BL29" s="11">
        <f t="shared" si="107"/>
        <v>-30</v>
      </c>
      <c r="BM29" s="11">
        <f t="shared" si="107"/>
        <v>95</v>
      </c>
      <c r="BN29" s="70">
        <f t="shared" si="107"/>
        <v>195</v>
      </c>
    </row>
    <row r="30" spans="2:68" ht="18.75" thickBot="1">
      <c r="C30" s="75" t="s">
        <v>6</v>
      </c>
      <c r="D30" s="26"/>
      <c r="E30" s="76">
        <f t="shared" ref="E30:AJ30" si="108">E4+E9-E28</f>
        <v>6280</v>
      </c>
      <c r="F30" s="76">
        <f t="shared" si="108"/>
        <v>8080</v>
      </c>
      <c r="G30" s="76">
        <f t="shared" si="108"/>
        <v>10480</v>
      </c>
      <c r="H30" s="76">
        <f t="shared" si="108"/>
        <v>10495</v>
      </c>
      <c r="I30" s="76">
        <f t="shared" si="108"/>
        <v>9790</v>
      </c>
      <c r="J30" s="76">
        <f t="shared" si="108"/>
        <v>9985</v>
      </c>
      <c r="K30" s="76">
        <f t="shared" si="108"/>
        <v>10180</v>
      </c>
      <c r="L30" s="76">
        <f t="shared" si="108"/>
        <v>9925</v>
      </c>
      <c r="M30" s="76">
        <f t="shared" si="108"/>
        <v>9220</v>
      </c>
      <c r="N30" s="76">
        <f t="shared" si="108"/>
        <v>9415</v>
      </c>
      <c r="O30" s="76">
        <f t="shared" si="108"/>
        <v>9610</v>
      </c>
      <c r="P30" s="76">
        <f t="shared" si="108"/>
        <v>9580</v>
      </c>
      <c r="Q30" s="76">
        <f t="shared" si="108"/>
        <v>9675</v>
      </c>
      <c r="R30" s="76">
        <f t="shared" si="108"/>
        <v>9870</v>
      </c>
      <c r="S30" s="76">
        <f t="shared" si="108"/>
        <v>10065</v>
      </c>
      <c r="T30" s="76">
        <f t="shared" si="108"/>
        <v>10035</v>
      </c>
      <c r="U30" s="76">
        <f t="shared" si="108"/>
        <v>9430</v>
      </c>
      <c r="V30" s="76">
        <f t="shared" si="108"/>
        <v>9625</v>
      </c>
      <c r="W30" s="76">
        <f t="shared" si="108"/>
        <v>9820</v>
      </c>
      <c r="X30" s="76">
        <f t="shared" si="108"/>
        <v>9790</v>
      </c>
      <c r="Y30" s="76">
        <f t="shared" si="108"/>
        <v>9185</v>
      </c>
      <c r="Z30" s="76">
        <f t="shared" si="108"/>
        <v>9380</v>
      </c>
      <c r="AA30" s="76">
        <f t="shared" si="108"/>
        <v>9575</v>
      </c>
      <c r="AB30" s="76">
        <f t="shared" si="108"/>
        <v>9545</v>
      </c>
      <c r="AC30" s="76">
        <f t="shared" si="108"/>
        <v>9640</v>
      </c>
      <c r="AD30" s="76">
        <f t="shared" si="108"/>
        <v>9835</v>
      </c>
      <c r="AE30" s="76">
        <f t="shared" si="108"/>
        <v>10030</v>
      </c>
      <c r="AF30" s="76">
        <f t="shared" si="108"/>
        <v>10000</v>
      </c>
      <c r="AG30" s="76">
        <f t="shared" si="108"/>
        <v>9395</v>
      </c>
      <c r="AH30" s="76">
        <f t="shared" si="108"/>
        <v>9590</v>
      </c>
      <c r="AI30" s="76">
        <f t="shared" si="108"/>
        <v>9785</v>
      </c>
      <c r="AJ30" s="76">
        <f t="shared" si="108"/>
        <v>9755</v>
      </c>
      <c r="AK30" s="76">
        <f t="shared" ref="AK30:BN30" si="109">AK4+AK9-AK28</f>
        <v>9150</v>
      </c>
      <c r="AL30" s="76">
        <f t="shared" si="109"/>
        <v>9345</v>
      </c>
      <c r="AM30" s="76">
        <f t="shared" si="109"/>
        <v>9540</v>
      </c>
      <c r="AN30" s="76">
        <f t="shared" si="109"/>
        <v>9510</v>
      </c>
      <c r="AO30" s="76">
        <f t="shared" si="109"/>
        <v>9605</v>
      </c>
      <c r="AP30" s="76">
        <f t="shared" si="109"/>
        <v>9800</v>
      </c>
      <c r="AQ30" s="76">
        <f t="shared" si="109"/>
        <v>9995</v>
      </c>
      <c r="AR30" s="76">
        <f t="shared" si="109"/>
        <v>9965</v>
      </c>
      <c r="AS30" s="76">
        <f t="shared" si="109"/>
        <v>9360</v>
      </c>
      <c r="AT30" s="76">
        <f t="shared" si="109"/>
        <v>9555</v>
      </c>
      <c r="AU30" s="76">
        <f t="shared" si="109"/>
        <v>9750</v>
      </c>
      <c r="AV30" s="76">
        <f t="shared" si="109"/>
        <v>9720</v>
      </c>
      <c r="AW30" s="76">
        <f t="shared" si="109"/>
        <v>9115</v>
      </c>
      <c r="AX30" s="76">
        <f t="shared" si="109"/>
        <v>9310</v>
      </c>
      <c r="AY30" s="76">
        <f t="shared" si="109"/>
        <v>9505</v>
      </c>
      <c r="AZ30" s="76">
        <f t="shared" si="109"/>
        <v>9475</v>
      </c>
      <c r="BA30" s="76">
        <f t="shared" si="109"/>
        <v>9570</v>
      </c>
      <c r="BB30" s="76">
        <f t="shared" si="109"/>
        <v>9765</v>
      </c>
      <c r="BC30" s="76">
        <f t="shared" si="109"/>
        <v>9960</v>
      </c>
      <c r="BD30" s="76">
        <f t="shared" si="109"/>
        <v>9930</v>
      </c>
      <c r="BE30" s="76">
        <f t="shared" si="109"/>
        <v>9325</v>
      </c>
      <c r="BF30" s="76">
        <f t="shared" si="109"/>
        <v>9520</v>
      </c>
      <c r="BG30" s="76">
        <f t="shared" si="109"/>
        <v>9715</v>
      </c>
      <c r="BH30" s="76">
        <f t="shared" si="109"/>
        <v>9685</v>
      </c>
      <c r="BI30" s="76">
        <f t="shared" si="109"/>
        <v>9080</v>
      </c>
      <c r="BJ30" s="76">
        <f t="shared" si="109"/>
        <v>9275</v>
      </c>
      <c r="BK30" s="76">
        <f t="shared" si="109"/>
        <v>9470</v>
      </c>
      <c r="BL30" s="76">
        <f t="shared" si="109"/>
        <v>9440</v>
      </c>
      <c r="BM30" s="76">
        <f t="shared" si="109"/>
        <v>9535</v>
      </c>
      <c r="BN30" s="77">
        <f t="shared" si="109"/>
        <v>9730</v>
      </c>
    </row>
    <row r="31" spans="2:68" ht="16.5" thickBot="1">
      <c r="B31" s="1"/>
      <c r="C31" s="204" t="s">
        <v>111</v>
      </c>
      <c r="D31" s="65"/>
      <c r="E31" s="66">
        <f>SUM(E26:E27)</f>
        <v>300</v>
      </c>
      <c r="F31" s="66">
        <f t="shared" ref="F31:AK31" si="110">SUM(F26:F27)+E31</f>
        <v>580</v>
      </c>
      <c r="G31" s="66">
        <f t="shared" si="110"/>
        <v>860</v>
      </c>
      <c r="H31" s="66">
        <f t="shared" si="110"/>
        <v>1065</v>
      </c>
      <c r="I31" s="66">
        <f t="shared" si="110"/>
        <v>1345</v>
      </c>
      <c r="J31" s="66">
        <f t="shared" si="110"/>
        <v>1625</v>
      </c>
      <c r="K31" s="66">
        <f t="shared" si="110"/>
        <v>1905</v>
      </c>
      <c r="L31" s="66">
        <f t="shared" si="110"/>
        <v>2110</v>
      </c>
      <c r="M31" s="66">
        <f t="shared" si="110"/>
        <v>2390</v>
      </c>
      <c r="N31" s="66">
        <f t="shared" si="110"/>
        <v>2670</v>
      </c>
      <c r="O31" s="66">
        <f t="shared" si="110"/>
        <v>2950</v>
      </c>
      <c r="P31" s="66">
        <f t="shared" si="110"/>
        <v>3155</v>
      </c>
      <c r="Q31" s="66">
        <f t="shared" si="110"/>
        <v>3435</v>
      </c>
      <c r="R31" s="66">
        <f t="shared" si="110"/>
        <v>3715</v>
      </c>
      <c r="S31" s="66">
        <f t="shared" si="110"/>
        <v>3995</v>
      </c>
      <c r="T31" s="66">
        <f t="shared" si="110"/>
        <v>4200</v>
      </c>
      <c r="U31" s="66">
        <f t="shared" si="110"/>
        <v>4480</v>
      </c>
      <c r="V31" s="66">
        <f t="shared" si="110"/>
        <v>4760</v>
      </c>
      <c r="W31" s="66">
        <f t="shared" si="110"/>
        <v>5040</v>
      </c>
      <c r="X31" s="66">
        <f t="shared" si="110"/>
        <v>5245</v>
      </c>
      <c r="Y31" s="66">
        <f t="shared" si="110"/>
        <v>5525</v>
      </c>
      <c r="Z31" s="66">
        <f t="shared" si="110"/>
        <v>5805</v>
      </c>
      <c r="AA31" s="66">
        <f t="shared" si="110"/>
        <v>6085</v>
      </c>
      <c r="AB31" s="66">
        <f t="shared" si="110"/>
        <v>6290</v>
      </c>
      <c r="AC31" s="66">
        <f t="shared" si="110"/>
        <v>6570</v>
      </c>
      <c r="AD31" s="66">
        <f t="shared" si="110"/>
        <v>6850</v>
      </c>
      <c r="AE31" s="66">
        <f t="shared" si="110"/>
        <v>7130</v>
      </c>
      <c r="AF31" s="66">
        <f t="shared" si="110"/>
        <v>7335</v>
      </c>
      <c r="AG31" s="66">
        <f t="shared" si="110"/>
        <v>7615</v>
      </c>
      <c r="AH31" s="66">
        <f t="shared" si="110"/>
        <v>7895</v>
      </c>
      <c r="AI31" s="66">
        <f t="shared" si="110"/>
        <v>8175</v>
      </c>
      <c r="AJ31" s="66">
        <f t="shared" si="110"/>
        <v>8380</v>
      </c>
      <c r="AK31" s="66">
        <f t="shared" si="110"/>
        <v>8660</v>
      </c>
      <c r="AL31" s="66">
        <f t="shared" ref="AL31:BN31" si="111">SUM(AL26:AL27)+AK31</f>
        <v>8940</v>
      </c>
      <c r="AM31" s="66">
        <f t="shared" si="111"/>
        <v>9220</v>
      </c>
      <c r="AN31" s="66">
        <f t="shared" si="111"/>
        <v>9425</v>
      </c>
      <c r="AO31" s="66">
        <f t="shared" si="111"/>
        <v>9705</v>
      </c>
      <c r="AP31" s="66">
        <f t="shared" si="111"/>
        <v>9985</v>
      </c>
      <c r="AQ31" s="66">
        <f t="shared" si="111"/>
        <v>10265</v>
      </c>
      <c r="AR31" s="66">
        <f t="shared" si="111"/>
        <v>10470</v>
      </c>
      <c r="AS31" s="66">
        <f t="shared" si="111"/>
        <v>10750</v>
      </c>
      <c r="AT31" s="66">
        <f t="shared" si="111"/>
        <v>11030</v>
      </c>
      <c r="AU31" s="66">
        <f t="shared" si="111"/>
        <v>11310</v>
      </c>
      <c r="AV31" s="66">
        <f t="shared" si="111"/>
        <v>11515</v>
      </c>
      <c r="AW31" s="66">
        <f t="shared" si="111"/>
        <v>11795</v>
      </c>
      <c r="AX31" s="66">
        <f t="shared" si="111"/>
        <v>12075</v>
      </c>
      <c r="AY31" s="66">
        <f t="shared" si="111"/>
        <v>12355</v>
      </c>
      <c r="AZ31" s="66">
        <f t="shared" si="111"/>
        <v>12560</v>
      </c>
      <c r="BA31" s="66">
        <f t="shared" si="111"/>
        <v>12840</v>
      </c>
      <c r="BB31" s="66">
        <f t="shared" si="111"/>
        <v>13120</v>
      </c>
      <c r="BC31" s="66">
        <f t="shared" si="111"/>
        <v>13400</v>
      </c>
      <c r="BD31" s="66">
        <f t="shared" si="111"/>
        <v>13605</v>
      </c>
      <c r="BE31" s="66">
        <f t="shared" si="111"/>
        <v>13885</v>
      </c>
      <c r="BF31" s="66">
        <f t="shared" si="111"/>
        <v>14165</v>
      </c>
      <c r="BG31" s="66">
        <f t="shared" si="111"/>
        <v>14445</v>
      </c>
      <c r="BH31" s="66">
        <f t="shared" si="111"/>
        <v>14650</v>
      </c>
      <c r="BI31" s="66">
        <f t="shared" si="111"/>
        <v>14930</v>
      </c>
      <c r="BJ31" s="66">
        <f t="shared" si="111"/>
        <v>15210</v>
      </c>
      <c r="BK31" s="66">
        <f t="shared" si="111"/>
        <v>15490</v>
      </c>
      <c r="BL31" s="66">
        <f t="shared" si="111"/>
        <v>15695</v>
      </c>
      <c r="BM31" s="66">
        <f t="shared" si="111"/>
        <v>15975</v>
      </c>
      <c r="BN31" s="74">
        <f t="shared" si="111"/>
        <v>16255</v>
      </c>
    </row>
    <row r="33" spans="3:17" ht="16.5" thickBot="1">
      <c r="C33" s="205" t="s">
        <v>112</v>
      </c>
      <c r="L33" s="1"/>
      <c r="M33" s="1"/>
    </row>
    <row r="34" spans="3:17">
      <c r="C34" s="98" t="s">
        <v>47</v>
      </c>
      <c r="D34" s="67"/>
      <c r="E34" s="67"/>
      <c r="F34" s="67"/>
      <c r="G34" s="67"/>
      <c r="H34" s="67"/>
      <c r="I34" s="67"/>
      <c r="J34" s="67"/>
      <c r="K34" s="22"/>
      <c r="L34" s="95"/>
      <c r="M34" s="25"/>
    </row>
    <row r="35" spans="3:17">
      <c r="C35" s="18"/>
      <c r="K35" s="17"/>
      <c r="L35" s="1"/>
      <c r="M35" s="25"/>
    </row>
    <row r="36" spans="3:17">
      <c r="C36" s="99" t="s">
        <v>44</v>
      </c>
      <c r="K36" s="17"/>
      <c r="L36" s="96"/>
      <c r="M36" s="25"/>
    </row>
    <row r="37" spans="3:17">
      <c r="C37" s="18" t="s">
        <v>114</v>
      </c>
      <c r="K37" s="17"/>
      <c r="L37" s="96"/>
      <c r="M37" s="97"/>
    </row>
    <row r="38" spans="3:17">
      <c r="C38" s="18" t="s">
        <v>46</v>
      </c>
      <c r="K38" s="17"/>
      <c r="L38" s="1"/>
      <c r="M38" s="25"/>
    </row>
    <row r="39" spans="3:17">
      <c r="C39" s="18" t="s">
        <v>45</v>
      </c>
      <c r="K39" s="17"/>
    </row>
    <row r="40" spans="3:17">
      <c r="C40" s="18" t="s">
        <v>115</v>
      </c>
      <c r="K40" s="17"/>
      <c r="M40" s="94"/>
    </row>
    <row r="41" spans="3:17">
      <c r="C41" s="18"/>
      <c r="K41" s="17"/>
    </row>
    <row r="42" spans="3:17">
      <c r="C42" s="100" t="s">
        <v>3</v>
      </c>
      <c r="K42" s="17"/>
    </row>
    <row r="43" spans="3:17">
      <c r="C43" s="18" t="s">
        <v>48</v>
      </c>
      <c r="K43" s="17"/>
    </row>
    <row r="44" spans="3:17">
      <c r="C44" s="18" t="s">
        <v>116</v>
      </c>
      <c r="K44" s="17"/>
    </row>
    <row r="45" spans="3:17">
      <c r="C45" s="18" t="s">
        <v>49</v>
      </c>
      <c r="K45" s="17"/>
      <c r="L45" s="1"/>
      <c r="M45" s="1"/>
      <c r="N45" s="1"/>
      <c r="O45" s="1"/>
      <c r="P45" s="1"/>
      <c r="Q45" s="1"/>
    </row>
    <row r="46" spans="3:17">
      <c r="C46" s="18" t="s">
        <v>53</v>
      </c>
      <c r="K46" s="17"/>
      <c r="L46" s="1"/>
      <c r="M46" s="1"/>
      <c r="N46" s="1"/>
      <c r="O46" s="1"/>
      <c r="P46" s="25"/>
      <c r="Q46" s="1"/>
    </row>
    <row r="47" spans="3:17">
      <c r="C47" s="18" t="s">
        <v>54</v>
      </c>
      <c r="K47" s="17"/>
      <c r="L47" s="1"/>
      <c r="M47" s="1"/>
      <c r="N47" s="1"/>
      <c r="O47" s="1"/>
      <c r="P47" s="1"/>
      <c r="Q47" s="1"/>
    </row>
    <row r="48" spans="3:17">
      <c r="C48" s="18" t="s">
        <v>55</v>
      </c>
      <c r="K48" s="17"/>
      <c r="L48" s="1"/>
      <c r="M48" s="1"/>
      <c r="N48" s="1"/>
      <c r="O48" s="96"/>
      <c r="P48" s="1"/>
      <c r="Q48" s="1"/>
    </row>
    <row r="49" spans="3:17">
      <c r="C49" s="18" t="s">
        <v>56</v>
      </c>
      <c r="K49" s="17"/>
      <c r="L49" s="1"/>
      <c r="M49" s="1"/>
      <c r="N49" s="1"/>
      <c r="O49" s="1"/>
      <c r="P49" s="25"/>
      <c r="Q49" s="1"/>
    </row>
    <row r="50" spans="3:17">
      <c r="C50" s="18" t="s">
        <v>57</v>
      </c>
      <c r="K50" s="17"/>
      <c r="L50" s="1"/>
      <c r="M50" s="1"/>
      <c r="N50" s="1"/>
      <c r="O50" s="1"/>
      <c r="P50" s="1"/>
      <c r="Q50" s="1"/>
    </row>
    <row r="51" spans="3:17">
      <c r="C51" s="18" t="s">
        <v>58</v>
      </c>
      <c r="K51" s="17"/>
    </row>
    <row r="52" spans="3:17">
      <c r="C52" s="18" t="s">
        <v>110</v>
      </c>
      <c r="K52" s="17"/>
    </row>
    <row r="53" spans="3:17" ht="16.5" thickBot="1">
      <c r="C53" s="20"/>
      <c r="D53" s="4"/>
      <c r="E53" s="4"/>
      <c r="F53" s="4"/>
      <c r="G53" s="4"/>
      <c r="H53" s="4"/>
      <c r="I53" s="4"/>
      <c r="J53" s="4"/>
      <c r="K53" s="21"/>
    </row>
  </sheetData>
  <phoneticPr fontId="6"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4633C-F65C-FA42-8DB8-4A0F52787FBA}">
  <sheetPr>
    <tabColor rgb="FFC00000"/>
  </sheetPr>
  <dimension ref="F3:J28"/>
  <sheetViews>
    <sheetView showGridLines="0" workbookViewId="0">
      <selection activeCell="N19" sqref="N19"/>
    </sheetView>
  </sheetViews>
  <sheetFormatPr defaultColWidth="11" defaultRowHeight="15.75"/>
  <sheetData>
    <row r="3" spans="6:10" ht="16.5" thickBot="1"/>
    <row r="4" spans="6:10" ht="24.95" customHeight="1">
      <c r="F4" s="128" t="s">
        <v>90</v>
      </c>
      <c r="G4" s="129"/>
      <c r="H4" s="129"/>
      <c r="I4" s="129"/>
      <c r="J4" s="130"/>
    </row>
    <row r="5" spans="6:10" ht="3.95" customHeight="1">
      <c r="F5" s="131"/>
      <c r="G5" s="132"/>
      <c r="H5" s="132"/>
      <c r="I5" s="132"/>
      <c r="J5" s="133"/>
    </row>
    <row r="6" spans="6:10">
      <c r="F6" s="101" t="s">
        <v>61</v>
      </c>
      <c r="G6" s="102"/>
      <c r="H6" s="102"/>
      <c r="I6" s="113" t="s">
        <v>71</v>
      </c>
      <c r="J6" s="112" t="s">
        <v>72</v>
      </c>
    </row>
    <row r="7" spans="6:10">
      <c r="F7" s="48" t="s">
        <v>89</v>
      </c>
      <c r="G7" s="14"/>
      <c r="H7" s="14"/>
      <c r="I7" s="121">
        <v>1500</v>
      </c>
      <c r="J7" s="122">
        <v>1000</v>
      </c>
    </row>
    <row r="8" spans="6:10">
      <c r="F8" s="48" t="s">
        <v>74</v>
      </c>
      <c r="G8" s="14"/>
      <c r="H8" s="14"/>
      <c r="I8" s="121">
        <v>200</v>
      </c>
      <c r="J8" s="122">
        <v>200</v>
      </c>
    </row>
    <row r="9" spans="6:10">
      <c r="F9" s="48" t="s">
        <v>88</v>
      </c>
      <c r="G9" s="14"/>
      <c r="H9" s="14"/>
      <c r="I9" s="121">
        <v>1000</v>
      </c>
      <c r="J9" s="122">
        <v>1000</v>
      </c>
    </row>
    <row r="10" spans="6:10">
      <c r="F10" s="124" t="s">
        <v>10</v>
      </c>
      <c r="G10" s="125"/>
      <c r="H10" s="125"/>
      <c r="I10" s="126">
        <v>0</v>
      </c>
      <c r="J10" s="127">
        <v>2000</v>
      </c>
    </row>
    <row r="11" spans="6:10">
      <c r="F11" s="48" t="s">
        <v>62</v>
      </c>
      <c r="G11" s="14"/>
      <c r="H11" s="14"/>
      <c r="I11" s="121">
        <f>SUM(I7:I10)</f>
        <v>2700</v>
      </c>
      <c r="J11" s="122">
        <f>SUM(J7:J10)</f>
        <v>4200</v>
      </c>
    </row>
    <row r="12" spans="6:10">
      <c r="F12" s="48"/>
      <c r="G12" s="14"/>
      <c r="H12" s="14"/>
      <c r="I12" s="14"/>
      <c r="J12" s="123"/>
    </row>
    <row r="13" spans="6:10">
      <c r="F13" s="100" t="s">
        <v>63</v>
      </c>
      <c r="G13" s="103"/>
      <c r="H13" s="103"/>
      <c r="I13" s="110" t="s">
        <v>71</v>
      </c>
      <c r="J13" s="111" t="s">
        <v>73</v>
      </c>
    </row>
    <row r="14" spans="6:10">
      <c r="F14" s="19" t="s">
        <v>75</v>
      </c>
      <c r="G14" s="16"/>
      <c r="H14" s="16"/>
      <c r="I14" s="114">
        <v>100</v>
      </c>
      <c r="J14" s="116">
        <v>60</v>
      </c>
    </row>
    <row r="15" spans="6:10">
      <c r="F15" s="19" t="s">
        <v>14</v>
      </c>
      <c r="G15" s="16"/>
      <c r="H15" s="16"/>
      <c r="I15" s="114">
        <v>100</v>
      </c>
      <c r="J15" s="116">
        <v>150</v>
      </c>
    </row>
    <row r="16" spans="6:10">
      <c r="F16" s="19" t="s">
        <v>67</v>
      </c>
      <c r="G16" s="16"/>
      <c r="H16" s="16"/>
      <c r="I16" s="114">
        <v>200</v>
      </c>
      <c r="J16" s="116">
        <v>400</v>
      </c>
    </row>
    <row r="17" spans="6:10">
      <c r="F17" s="19" t="s">
        <v>64</v>
      </c>
      <c r="G17" s="16"/>
      <c r="H17" s="16"/>
      <c r="I17" s="114">
        <v>60</v>
      </c>
      <c r="J17" s="116">
        <v>0</v>
      </c>
    </row>
    <row r="18" spans="6:10">
      <c r="F18" s="19" t="s">
        <v>65</v>
      </c>
      <c r="G18" s="16"/>
      <c r="H18" s="16"/>
      <c r="I18" s="114">
        <v>100</v>
      </c>
      <c r="J18" s="116">
        <v>100</v>
      </c>
    </row>
    <row r="19" spans="6:10">
      <c r="F19" s="19" t="s">
        <v>22</v>
      </c>
      <c r="G19" s="16"/>
      <c r="H19" s="16"/>
      <c r="I19" s="114">
        <v>1000</v>
      </c>
      <c r="J19" s="116">
        <v>1000</v>
      </c>
    </row>
    <row r="20" spans="6:10">
      <c r="F20" s="19" t="s">
        <v>96</v>
      </c>
      <c r="G20" s="16"/>
      <c r="H20" s="16"/>
      <c r="I20" s="114">
        <f>I7*0.25</f>
        <v>375</v>
      </c>
      <c r="J20" s="116">
        <f>J7*0.25</f>
        <v>250</v>
      </c>
    </row>
    <row r="21" spans="6:10">
      <c r="F21" s="19" t="s">
        <v>66</v>
      </c>
      <c r="G21" s="16"/>
      <c r="H21" s="16"/>
      <c r="I21" s="114">
        <v>75</v>
      </c>
      <c r="J21" s="116">
        <v>25</v>
      </c>
    </row>
    <row r="22" spans="6:10">
      <c r="F22" s="19" t="s">
        <v>52</v>
      </c>
      <c r="G22" s="16"/>
      <c r="H22" s="16"/>
      <c r="I22" s="114">
        <v>50</v>
      </c>
      <c r="J22" s="116">
        <v>20</v>
      </c>
    </row>
    <row r="23" spans="6:10">
      <c r="F23" s="19" t="s">
        <v>70</v>
      </c>
      <c r="G23" s="16"/>
      <c r="H23" s="16"/>
      <c r="I23" s="114">
        <v>350</v>
      </c>
      <c r="J23" s="116">
        <v>700</v>
      </c>
    </row>
    <row r="24" spans="6:10">
      <c r="F24" s="19" t="s">
        <v>68</v>
      </c>
      <c r="G24" s="16"/>
      <c r="H24" s="16"/>
      <c r="I24" s="114">
        <v>250</v>
      </c>
      <c r="J24" s="116">
        <v>50</v>
      </c>
    </row>
    <row r="25" spans="6:10">
      <c r="F25" s="106" t="s">
        <v>69</v>
      </c>
      <c r="G25" s="107"/>
      <c r="H25" s="107"/>
      <c r="I25" s="117">
        <v>0</v>
      </c>
      <c r="J25" s="118">
        <v>0</v>
      </c>
    </row>
    <row r="26" spans="6:10">
      <c r="F26" s="104" t="s">
        <v>86</v>
      </c>
      <c r="G26" s="16"/>
      <c r="H26" s="16"/>
      <c r="I26" s="114">
        <f>SUM(I14:I25)</f>
        <v>2660</v>
      </c>
      <c r="J26" s="116">
        <f>SUM(J14:J25)</f>
        <v>2755</v>
      </c>
    </row>
    <row r="27" spans="6:10" ht="16.5" thickBot="1">
      <c r="F27" s="108" t="s">
        <v>87</v>
      </c>
      <c r="G27" s="109"/>
      <c r="H27" s="109"/>
      <c r="I27" s="119">
        <f>I11-I26</f>
        <v>40</v>
      </c>
      <c r="J27" s="120">
        <f>J11-J26</f>
        <v>1445</v>
      </c>
    </row>
    <row r="28" spans="6:10" ht="16.5" thickTop="1"/>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E3F40-8151-454F-A958-8491823C1151}">
  <sheetPr>
    <tabColor theme="5"/>
  </sheetPr>
  <dimension ref="D4:I26"/>
  <sheetViews>
    <sheetView showGridLines="0" tabSelected="1" workbookViewId="0">
      <selection activeCell="K12" sqref="K12"/>
    </sheetView>
  </sheetViews>
  <sheetFormatPr defaultColWidth="11" defaultRowHeight="15.75"/>
  <cols>
    <col min="7" max="7" width="33.5" customWidth="1"/>
    <col min="8" max="8" width="15.5" customWidth="1"/>
    <col min="9" max="9" width="28.5" customWidth="1"/>
  </cols>
  <sheetData>
    <row r="4" spans="4:9" ht="16.5" thickBot="1"/>
    <row r="5" spans="4:9" ht="29.25" thickBot="1">
      <c r="D5" s="135" t="s">
        <v>93</v>
      </c>
      <c r="E5" s="136"/>
      <c r="F5" s="136"/>
      <c r="G5" s="136"/>
      <c r="H5" s="137" t="s">
        <v>92</v>
      </c>
      <c r="I5" s="138"/>
    </row>
    <row r="6" spans="4:9">
      <c r="D6" s="141" t="s">
        <v>61</v>
      </c>
      <c r="E6" s="142"/>
      <c r="F6" s="143"/>
      <c r="G6" s="113" t="s">
        <v>71</v>
      </c>
      <c r="H6" s="139" t="s">
        <v>91</v>
      </c>
      <c r="I6" s="139" t="s">
        <v>95</v>
      </c>
    </row>
    <row r="7" spans="4:9">
      <c r="D7" s="48" t="s">
        <v>89</v>
      </c>
      <c r="E7" s="14"/>
      <c r="F7" s="47"/>
      <c r="G7" s="148">
        <v>1000</v>
      </c>
      <c r="H7" s="154">
        <v>1000</v>
      </c>
      <c r="I7" s="159">
        <f>H7*12</f>
        <v>12000</v>
      </c>
    </row>
    <row r="8" spans="4:9">
      <c r="D8" s="48" t="s">
        <v>74</v>
      </c>
      <c r="E8" s="14"/>
      <c r="F8" s="47"/>
      <c r="G8" s="148">
        <v>200</v>
      </c>
      <c r="H8" s="154">
        <v>200</v>
      </c>
      <c r="I8" s="159">
        <f t="shared" ref="I8:I26" si="0">H8*12</f>
        <v>2400</v>
      </c>
    </row>
    <row r="9" spans="4:9">
      <c r="D9" s="48" t="s">
        <v>88</v>
      </c>
      <c r="E9" s="14"/>
      <c r="F9" s="47"/>
      <c r="G9" s="148">
        <v>1000</v>
      </c>
      <c r="H9" s="154">
        <v>0</v>
      </c>
      <c r="I9" s="161">
        <f t="shared" si="0"/>
        <v>0</v>
      </c>
    </row>
    <row r="10" spans="4:9" ht="16.5" thickBot="1">
      <c r="D10" s="48" t="s">
        <v>10</v>
      </c>
      <c r="E10" s="14"/>
      <c r="F10" s="47"/>
      <c r="G10" s="149">
        <v>0</v>
      </c>
      <c r="H10" s="155">
        <v>0</v>
      </c>
      <c r="I10" s="160">
        <f t="shared" si="0"/>
        <v>0</v>
      </c>
    </row>
    <row r="11" spans="4:9">
      <c r="D11" s="48" t="s">
        <v>62</v>
      </c>
      <c r="E11" s="14"/>
      <c r="F11" s="47"/>
      <c r="G11" s="148">
        <f>SUM(G7:G10)</f>
        <v>2200</v>
      </c>
      <c r="H11" s="154">
        <f t="shared" ref="H11" si="1">SUM(H7:H10)</f>
        <v>1200</v>
      </c>
      <c r="I11" s="159">
        <f t="shared" si="0"/>
        <v>14400</v>
      </c>
    </row>
    <row r="12" spans="4:9">
      <c r="D12" s="100" t="s">
        <v>63</v>
      </c>
      <c r="E12" s="103"/>
      <c r="F12" s="144"/>
      <c r="G12" s="110" t="s">
        <v>71</v>
      </c>
      <c r="H12" s="134" t="s">
        <v>91</v>
      </c>
      <c r="I12" s="140" t="s">
        <v>94</v>
      </c>
    </row>
    <row r="13" spans="4:9">
      <c r="D13" s="19" t="s">
        <v>75</v>
      </c>
      <c r="E13" s="16"/>
      <c r="F13" s="145"/>
      <c r="G13" s="151">
        <v>120</v>
      </c>
      <c r="H13" s="156">
        <v>120</v>
      </c>
      <c r="I13" s="162">
        <f t="shared" si="0"/>
        <v>1440</v>
      </c>
    </row>
    <row r="14" spans="4:9">
      <c r="D14" s="19" t="s">
        <v>14</v>
      </c>
      <c r="E14" s="16"/>
      <c r="F14" s="145"/>
      <c r="G14" s="151">
        <v>100</v>
      </c>
      <c r="H14" s="156">
        <v>100</v>
      </c>
      <c r="I14" s="162">
        <f t="shared" si="0"/>
        <v>1200</v>
      </c>
    </row>
    <row r="15" spans="4:9">
      <c r="D15" s="19" t="s">
        <v>67</v>
      </c>
      <c r="E15" s="16"/>
      <c r="F15" s="145"/>
      <c r="G15" s="151">
        <v>100</v>
      </c>
      <c r="H15" s="156">
        <v>100</v>
      </c>
      <c r="I15" s="162">
        <f t="shared" si="0"/>
        <v>1200</v>
      </c>
    </row>
    <row r="16" spans="4:9">
      <c r="D16" s="19" t="s">
        <v>64</v>
      </c>
      <c r="E16" s="16"/>
      <c r="F16" s="145"/>
      <c r="G16" s="151">
        <v>60</v>
      </c>
      <c r="H16" s="156">
        <v>60</v>
      </c>
      <c r="I16" s="162">
        <f t="shared" si="0"/>
        <v>720</v>
      </c>
    </row>
    <row r="17" spans="4:9">
      <c r="D17" s="19" t="s">
        <v>65</v>
      </c>
      <c r="E17" s="16"/>
      <c r="F17" s="145"/>
      <c r="G17" s="151">
        <v>100</v>
      </c>
      <c r="H17" s="156">
        <v>0</v>
      </c>
      <c r="I17" s="162">
        <f t="shared" si="0"/>
        <v>0</v>
      </c>
    </row>
    <row r="18" spans="4:9">
      <c r="D18" s="19" t="s">
        <v>22</v>
      </c>
      <c r="E18" s="16"/>
      <c r="F18" s="145"/>
      <c r="G18" s="151">
        <v>1000</v>
      </c>
      <c r="H18" s="156">
        <v>0</v>
      </c>
      <c r="I18" s="162">
        <f t="shared" si="0"/>
        <v>0</v>
      </c>
    </row>
    <row r="19" spans="4:9">
      <c r="D19" s="19" t="s">
        <v>96</v>
      </c>
      <c r="E19" s="16"/>
      <c r="F19" s="145"/>
      <c r="G19" s="151">
        <v>250</v>
      </c>
      <c r="H19" s="156">
        <f>H7*0.25</f>
        <v>250</v>
      </c>
      <c r="I19" s="162">
        <f t="shared" si="0"/>
        <v>3000</v>
      </c>
    </row>
    <row r="20" spans="4:9">
      <c r="D20" s="19" t="s">
        <v>66</v>
      </c>
      <c r="E20" s="16"/>
      <c r="F20" s="145"/>
      <c r="G20" s="151">
        <v>50</v>
      </c>
      <c r="H20" s="156">
        <v>20</v>
      </c>
      <c r="I20" s="162">
        <f t="shared" si="0"/>
        <v>240</v>
      </c>
    </row>
    <row r="21" spans="4:9">
      <c r="D21" s="19" t="s">
        <v>52</v>
      </c>
      <c r="E21" s="16"/>
      <c r="F21" s="145"/>
      <c r="G21" s="151">
        <v>50</v>
      </c>
      <c r="H21" s="156">
        <v>20</v>
      </c>
      <c r="I21" s="162">
        <f t="shared" si="0"/>
        <v>240</v>
      </c>
    </row>
    <row r="22" spans="4:9">
      <c r="D22" s="19" t="s">
        <v>70</v>
      </c>
      <c r="E22" s="16"/>
      <c r="F22" s="145"/>
      <c r="G22" s="151">
        <v>200</v>
      </c>
      <c r="H22" s="156">
        <v>100</v>
      </c>
      <c r="I22" s="162">
        <f t="shared" si="0"/>
        <v>1200</v>
      </c>
    </row>
    <row r="23" spans="4:9">
      <c r="D23" s="19" t="s">
        <v>68</v>
      </c>
      <c r="E23" s="16"/>
      <c r="F23" s="145"/>
      <c r="G23" s="151">
        <v>200</v>
      </c>
      <c r="H23" s="156">
        <v>250</v>
      </c>
      <c r="I23" s="162">
        <f t="shared" si="0"/>
        <v>3000</v>
      </c>
    </row>
    <row r="24" spans="4:9" ht="16.5" thickBot="1">
      <c r="D24" s="19" t="s">
        <v>69</v>
      </c>
      <c r="E24" s="16"/>
      <c r="F24" s="145"/>
      <c r="G24" s="152">
        <v>0</v>
      </c>
      <c r="H24" s="157">
        <v>200</v>
      </c>
      <c r="I24" s="163">
        <f t="shared" si="0"/>
        <v>2400</v>
      </c>
    </row>
    <row r="25" spans="4:9" ht="16.5" thickBot="1">
      <c r="D25" s="104" t="s">
        <v>86</v>
      </c>
      <c r="E25" s="16"/>
      <c r="F25" s="145"/>
      <c r="G25" s="153">
        <f>SUM(G13:G24)</f>
        <v>2230</v>
      </c>
      <c r="H25" s="158">
        <f t="shared" ref="H25" si="2">SUM(H13:H24)</f>
        <v>1220</v>
      </c>
      <c r="I25" s="164">
        <f t="shared" si="0"/>
        <v>14640</v>
      </c>
    </row>
    <row r="26" spans="4:9" ht="17.25" thickTop="1" thickBot="1">
      <c r="D26" s="105" t="s">
        <v>87</v>
      </c>
      <c r="E26" s="42"/>
      <c r="F26" s="146"/>
      <c r="G26" s="152">
        <f>G11-G25</f>
        <v>-30</v>
      </c>
      <c r="H26" s="157">
        <f>H11-H25</f>
        <v>-20</v>
      </c>
      <c r="I26" s="163">
        <f t="shared" si="0"/>
        <v>-240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BBA8C-4F41-2045-87F3-1C8DEB2AC26D}">
  <sheetPr>
    <tabColor rgb="FFFFFF00"/>
  </sheetPr>
  <dimension ref="D14:BR93"/>
  <sheetViews>
    <sheetView showGridLines="0" topLeftCell="A86" workbookViewId="0">
      <selection activeCell="BS73" sqref="BS73"/>
    </sheetView>
  </sheetViews>
  <sheetFormatPr defaultColWidth="11" defaultRowHeight="15.75"/>
  <cols>
    <col min="3" max="3" width="23.875" customWidth="1"/>
    <col min="6" max="6" width="12.5" bestFit="1" customWidth="1"/>
    <col min="7" max="7" width="22.125" customWidth="1"/>
    <col min="8" max="8" width="24" customWidth="1"/>
    <col min="14" max="64" width="0" hidden="1" customWidth="1"/>
  </cols>
  <sheetData>
    <row r="14" spans="4:12" ht="16.5" thickBot="1"/>
    <row r="15" spans="4:12" ht="27">
      <c r="D15" s="128" t="s">
        <v>90</v>
      </c>
      <c r="E15" s="129"/>
      <c r="F15" s="129"/>
      <c r="G15" s="129"/>
      <c r="H15" s="130"/>
      <c r="J15" s="210" t="s">
        <v>99</v>
      </c>
      <c r="K15" s="79"/>
      <c r="L15" s="80"/>
    </row>
    <row r="16" spans="4:12">
      <c r="D16" s="101" t="s">
        <v>61</v>
      </c>
      <c r="E16" s="102"/>
      <c r="F16" s="102"/>
      <c r="G16" s="113" t="s">
        <v>97</v>
      </c>
      <c r="H16" s="112" t="s">
        <v>98</v>
      </c>
      <c r="J16" s="211"/>
      <c r="K16" s="206">
        <v>336</v>
      </c>
      <c r="L16" s="212"/>
    </row>
    <row r="17" spans="4:12" ht="16.5" thickBot="1">
      <c r="D17" s="48" t="s">
        <v>89</v>
      </c>
      <c r="E17" s="14"/>
      <c r="F17" s="14"/>
      <c r="G17" s="121">
        <v>1000</v>
      </c>
      <c r="H17" s="122">
        <v>1345</v>
      </c>
      <c r="J17" s="213" t="s">
        <v>79</v>
      </c>
      <c r="K17" s="208" t="s">
        <v>80</v>
      </c>
      <c r="L17" s="214"/>
    </row>
    <row r="18" spans="4:12">
      <c r="D18" s="48" t="s">
        <v>74</v>
      </c>
      <c r="E18" s="14"/>
      <c r="F18" s="14"/>
      <c r="G18" s="121">
        <v>500</v>
      </c>
      <c r="H18" s="122">
        <v>500</v>
      </c>
      <c r="J18" s="211"/>
      <c r="K18" s="207">
        <f>K16*12</f>
        <v>4032</v>
      </c>
      <c r="L18" s="212" t="s">
        <v>100</v>
      </c>
    </row>
    <row r="19" spans="4:12">
      <c r="D19" s="48" t="s">
        <v>88</v>
      </c>
      <c r="E19" s="14"/>
      <c r="F19" s="14"/>
      <c r="G19" s="121">
        <v>0</v>
      </c>
      <c r="H19" s="122">
        <v>0</v>
      </c>
      <c r="J19" s="211"/>
      <c r="K19" s="81"/>
      <c r="L19" s="212"/>
    </row>
    <row r="20" spans="4:12">
      <c r="D20" s="52" t="s">
        <v>62</v>
      </c>
      <c r="E20" s="14"/>
      <c r="F20" s="14"/>
      <c r="G20" s="121">
        <f>SUM(G17:G19)</f>
        <v>1500</v>
      </c>
      <c r="H20" s="122">
        <f>SUM(H17:H19)</f>
        <v>1845</v>
      </c>
      <c r="J20" s="211"/>
      <c r="K20" s="81"/>
      <c r="L20" s="212"/>
    </row>
    <row r="21" spans="4:12">
      <c r="D21" s="100" t="s">
        <v>63</v>
      </c>
      <c r="E21" s="103"/>
      <c r="F21" s="103"/>
      <c r="G21" s="110" t="s">
        <v>71</v>
      </c>
      <c r="H21" s="111" t="s">
        <v>73</v>
      </c>
      <c r="J21" s="211"/>
      <c r="K21" s="81"/>
      <c r="L21" s="212"/>
    </row>
    <row r="22" spans="4:12">
      <c r="D22" s="19" t="s">
        <v>75</v>
      </c>
      <c r="E22" s="16"/>
      <c r="F22" s="16"/>
      <c r="G22" s="114">
        <v>100</v>
      </c>
      <c r="H22" s="116">
        <v>100</v>
      </c>
      <c r="J22" s="211"/>
      <c r="K22" s="81"/>
      <c r="L22" s="212"/>
    </row>
    <row r="23" spans="4:12">
      <c r="D23" s="19" t="s">
        <v>14</v>
      </c>
      <c r="E23" s="16"/>
      <c r="F23" s="16"/>
      <c r="G23" s="114">
        <v>100</v>
      </c>
      <c r="H23" s="116">
        <v>100</v>
      </c>
      <c r="J23" s="211" t="s">
        <v>102</v>
      </c>
      <c r="K23" s="81"/>
      <c r="L23" s="212"/>
    </row>
    <row r="24" spans="4:12">
      <c r="D24" s="19" t="s">
        <v>67</v>
      </c>
      <c r="E24" s="16"/>
      <c r="F24" s="16"/>
      <c r="G24" s="114">
        <v>200</v>
      </c>
      <c r="H24" s="116">
        <v>200</v>
      </c>
      <c r="J24" s="211"/>
      <c r="K24" s="207">
        <v>4032</v>
      </c>
      <c r="L24" s="212" t="s">
        <v>100</v>
      </c>
    </row>
    <row r="25" spans="4:12" ht="16.5" thickBot="1">
      <c r="D25" s="19" t="s">
        <v>64</v>
      </c>
      <c r="E25" s="16"/>
      <c r="F25" s="16"/>
      <c r="G25" s="114">
        <v>60</v>
      </c>
      <c r="H25" s="116">
        <v>60</v>
      </c>
      <c r="J25" s="213" t="s">
        <v>79</v>
      </c>
      <c r="K25" s="208" t="s">
        <v>101</v>
      </c>
      <c r="L25" s="214"/>
    </row>
    <row r="26" spans="4:12">
      <c r="D26" s="19" t="s">
        <v>65</v>
      </c>
      <c r="E26" s="16"/>
      <c r="F26" s="16"/>
      <c r="G26" s="114">
        <v>0</v>
      </c>
      <c r="H26" s="116">
        <v>0</v>
      </c>
      <c r="J26" s="211"/>
      <c r="K26" s="207">
        <f>K24*3</f>
        <v>12096</v>
      </c>
      <c r="L26" s="212"/>
    </row>
    <row r="27" spans="4:12">
      <c r="D27" s="19" t="s">
        <v>22</v>
      </c>
      <c r="E27" s="16"/>
      <c r="F27" s="16"/>
      <c r="G27" s="114">
        <v>0</v>
      </c>
      <c r="H27" s="116">
        <v>0</v>
      </c>
      <c r="J27" s="211"/>
      <c r="K27" s="81"/>
      <c r="L27" s="212"/>
    </row>
    <row r="28" spans="4:12">
      <c r="D28" s="165" t="s">
        <v>96</v>
      </c>
      <c r="E28" s="23"/>
      <c r="F28" s="23"/>
      <c r="G28" s="166">
        <f>G17*0.25</f>
        <v>250</v>
      </c>
      <c r="H28" s="167">
        <f>H17*0.25</f>
        <v>336.25</v>
      </c>
      <c r="J28" s="211"/>
      <c r="K28" s="81"/>
      <c r="L28" s="212"/>
    </row>
    <row r="29" spans="4:12">
      <c r="D29" s="19" t="s">
        <v>66</v>
      </c>
      <c r="E29" s="16"/>
      <c r="F29" s="16"/>
      <c r="G29" s="114">
        <v>75</v>
      </c>
      <c r="H29" s="116">
        <v>75</v>
      </c>
      <c r="J29" s="211"/>
      <c r="K29" s="81"/>
      <c r="L29" s="212"/>
    </row>
    <row r="30" spans="4:12">
      <c r="D30" s="19" t="s">
        <v>52</v>
      </c>
      <c r="E30" s="16"/>
      <c r="F30" s="16"/>
      <c r="G30" s="114">
        <v>50</v>
      </c>
      <c r="H30" s="116">
        <v>50</v>
      </c>
      <c r="J30" s="211" t="s">
        <v>103</v>
      </c>
      <c r="K30" s="81"/>
      <c r="L30" s="212"/>
    </row>
    <row r="31" spans="4:12">
      <c r="D31" s="19" t="s">
        <v>70</v>
      </c>
      <c r="E31" s="16"/>
      <c r="F31" s="16"/>
      <c r="G31" s="114">
        <v>100</v>
      </c>
      <c r="H31" s="116">
        <v>100</v>
      </c>
      <c r="J31" s="211"/>
      <c r="K31" s="207">
        <v>4032</v>
      </c>
      <c r="L31" s="212" t="s">
        <v>100</v>
      </c>
    </row>
    <row r="32" spans="4:12" ht="16.5" thickBot="1">
      <c r="D32" s="19" t="s">
        <v>68</v>
      </c>
      <c r="E32" s="16"/>
      <c r="F32" s="16"/>
      <c r="G32" s="114">
        <v>250</v>
      </c>
      <c r="H32" s="116">
        <v>250</v>
      </c>
      <c r="J32" s="213" t="s">
        <v>79</v>
      </c>
      <c r="K32" s="208" t="s">
        <v>81</v>
      </c>
      <c r="L32" s="214"/>
    </row>
    <row r="33" spans="4:12">
      <c r="D33" s="106" t="s">
        <v>69</v>
      </c>
      <c r="E33" s="107"/>
      <c r="F33" s="107"/>
      <c r="G33" s="117">
        <v>200</v>
      </c>
      <c r="H33" s="118">
        <v>200</v>
      </c>
      <c r="J33" s="211"/>
      <c r="K33" s="207">
        <f>K31*5</f>
        <v>20160</v>
      </c>
      <c r="L33" s="212"/>
    </row>
    <row r="34" spans="4:12">
      <c r="D34" s="104" t="s">
        <v>86</v>
      </c>
      <c r="E34" s="16"/>
      <c r="F34" s="16"/>
      <c r="G34" s="114">
        <f>SUM(G22:G33)</f>
        <v>1385</v>
      </c>
      <c r="H34" s="116">
        <f>SUM(H22:H33)</f>
        <v>1471.25</v>
      </c>
      <c r="J34" s="211"/>
      <c r="K34" s="81"/>
      <c r="L34" s="212"/>
    </row>
    <row r="35" spans="4:12" ht="16.5" thickBot="1">
      <c r="D35" s="108" t="s">
        <v>87</v>
      </c>
      <c r="E35" s="109"/>
      <c r="F35" s="109"/>
      <c r="G35" s="119">
        <f>G20-G34</f>
        <v>115</v>
      </c>
      <c r="H35" s="120">
        <f>H20-H34</f>
        <v>373.75</v>
      </c>
      <c r="J35" s="215"/>
      <c r="K35" s="209"/>
      <c r="L35" s="214"/>
    </row>
    <row r="36" spans="4:12" ht="16.5" thickTop="1"/>
    <row r="37" spans="4:12" ht="16.5" thickBot="1"/>
    <row r="38" spans="4:12" ht="28.5">
      <c r="D38" s="31"/>
      <c r="E38" s="32"/>
      <c r="F38" s="224" t="s">
        <v>23</v>
      </c>
      <c r="G38" s="224"/>
      <c r="H38" s="224"/>
      <c r="I38" s="224"/>
      <c r="J38" s="224"/>
      <c r="K38" s="33"/>
    </row>
    <row r="39" spans="4:12" ht="28.5">
      <c r="D39" s="34"/>
      <c r="E39" s="35"/>
      <c r="F39" s="225" t="s">
        <v>104</v>
      </c>
      <c r="G39" s="225"/>
      <c r="H39" s="225"/>
      <c r="I39" s="225"/>
      <c r="J39" s="225"/>
      <c r="K39" s="36"/>
    </row>
    <row r="40" spans="4:12" ht="29.25" thickBot="1">
      <c r="D40" s="37"/>
      <c r="E40" s="38"/>
      <c r="F40" s="226">
        <v>45809</v>
      </c>
      <c r="G40" s="226"/>
      <c r="H40" s="226"/>
      <c r="I40" s="226"/>
      <c r="J40" s="226"/>
      <c r="K40" s="39"/>
    </row>
    <row r="41" spans="4:12">
      <c r="D41" s="221" t="s">
        <v>41</v>
      </c>
      <c r="E41" s="222"/>
      <c r="F41" s="222"/>
      <c r="G41" s="223"/>
      <c r="H41" s="219" t="s">
        <v>37</v>
      </c>
      <c r="I41" s="219"/>
      <c r="J41" s="219"/>
      <c r="K41" s="220"/>
    </row>
    <row r="42" spans="4:12">
      <c r="D42" s="46" t="s">
        <v>27</v>
      </c>
      <c r="E42" s="14"/>
      <c r="F42" s="14"/>
      <c r="G42" s="56"/>
      <c r="H42" s="57" t="s">
        <v>38</v>
      </c>
      <c r="I42" s="58"/>
      <c r="J42" s="58"/>
      <c r="K42" s="59"/>
    </row>
    <row r="43" spans="4:12" ht="16.5" thickBot="1">
      <c r="D43" s="48" t="s">
        <v>0</v>
      </c>
      <c r="E43" s="14"/>
      <c r="F43" s="14"/>
      <c r="G43" s="170">
        <v>28454</v>
      </c>
      <c r="H43" s="15" t="s">
        <v>43</v>
      </c>
      <c r="I43" s="16"/>
      <c r="J43" s="178">
        <v>46000</v>
      </c>
      <c r="K43" s="41"/>
    </row>
    <row r="44" spans="4:12">
      <c r="D44" s="48" t="s">
        <v>25</v>
      </c>
      <c r="E44" s="14"/>
      <c r="F44" s="14"/>
      <c r="G44" s="170">
        <v>22728</v>
      </c>
      <c r="H44" s="15" t="s">
        <v>40</v>
      </c>
      <c r="I44" s="16"/>
      <c r="J44" s="115">
        <f>SUM(J43:J43)</f>
        <v>46000</v>
      </c>
      <c r="K44" s="41"/>
    </row>
    <row r="45" spans="4:12" ht="16.5" thickBot="1">
      <c r="D45" s="48" t="s">
        <v>28</v>
      </c>
      <c r="E45" s="14"/>
      <c r="F45" s="14"/>
      <c r="G45" s="172">
        <v>375</v>
      </c>
      <c r="H45" s="60" t="s">
        <v>42</v>
      </c>
      <c r="I45" s="16"/>
      <c r="J45" s="115">
        <f>J44</f>
        <v>46000</v>
      </c>
      <c r="K45" s="41"/>
    </row>
    <row r="46" spans="4:12">
      <c r="D46" s="48" t="s">
        <v>30</v>
      </c>
      <c r="E46" s="14"/>
      <c r="F46" s="14"/>
      <c r="G46" s="170">
        <f>SUM(G43:G45)</f>
        <v>51557</v>
      </c>
      <c r="H46" s="15"/>
      <c r="I46" s="16"/>
      <c r="J46" s="16"/>
      <c r="K46" s="41"/>
    </row>
    <row r="47" spans="4:12" ht="16.5" thickBot="1">
      <c r="D47" s="50" t="s">
        <v>31</v>
      </c>
      <c r="E47" s="14"/>
      <c r="F47" s="14"/>
      <c r="G47" s="14"/>
      <c r="H47" s="15" t="s">
        <v>59</v>
      </c>
      <c r="I47" s="16"/>
      <c r="J47" s="177">
        <f>G59-J45</f>
        <v>6818</v>
      </c>
      <c r="K47" s="41"/>
    </row>
    <row r="48" spans="4:12" ht="16.5" thickTop="1">
      <c r="D48" s="48" t="s">
        <v>26</v>
      </c>
      <c r="E48" s="14"/>
      <c r="F48" s="168">
        <v>3500</v>
      </c>
      <c r="G48" s="14"/>
      <c r="H48" s="15"/>
      <c r="I48" s="16"/>
      <c r="J48" s="16"/>
      <c r="K48" s="41"/>
    </row>
    <row r="49" spans="4:11">
      <c r="D49" s="48" t="s">
        <v>33</v>
      </c>
      <c r="E49" s="14"/>
      <c r="F49" s="168">
        <v>2911</v>
      </c>
      <c r="G49" s="170">
        <v>589</v>
      </c>
      <c r="H49" s="15"/>
      <c r="I49" s="16"/>
      <c r="J49" s="16"/>
      <c r="K49" s="41"/>
    </row>
    <row r="50" spans="4:11">
      <c r="D50" s="48" t="s">
        <v>29</v>
      </c>
      <c r="E50" s="14"/>
      <c r="F50" s="168">
        <v>800</v>
      </c>
      <c r="G50" s="14"/>
      <c r="H50" s="15"/>
      <c r="I50" s="16"/>
      <c r="J50" s="16"/>
      <c r="K50" s="41"/>
    </row>
    <row r="51" spans="4:11">
      <c r="D51" s="48" t="s">
        <v>32</v>
      </c>
      <c r="E51" s="14"/>
      <c r="F51" s="168">
        <v>666</v>
      </c>
      <c r="G51" s="170">
        <v>134</v>
      </c>
      <c r="H51" s="15"/>
      <c r="I51" s="16"/>
      <c r="J51" s="16"/>
      <c r="K51" s="41"/>
    </row>
    <row r="52" spans="4:11">
      <c r="D52" s="48" t="s">
        <v>34</v>
      </c>
      <c r="E52" s="14"/>
      <c r="F52" s="168">
        <v>1200</v>
      </c>
      <c r="G52" s="14"/>
      <c r="H52" s="15"/>
      <c r="I52" s="16"/>
      <c r="J52" s="16"/>
      <c r="K52" s="41"/>
    </row>
    <row r="53" spans="4:11">
      <c r="D53" s="48" t="s">
        <v>32</v>
      </c>
      <c r="E53" s="14"/>
      <c r="F53" s="168">
        <v>998</v>
      </c>
      <c r="G53" s="176">
        <v>202</v>
      </c>
      <c r="H53" s="15"/>
      <c r="I53" s="16"/>
      <c r="J53" s="16"/>
      <c r="K53" s="41"/>
    </row>
    <row r="54" spans="4:11">
      <c r="D54" s="48" t="s">
        <v>82</v>
      </c>
      <c r="E54" s="14"/>
      <c r="F54" s="168">
        <v>1000</v>
      </c>
      <c r="G54" s="14"/>
      <c r="H54" s="15"/>
      <c r="I54" s="16"/>
      <c r="J54" s="16"/>
      <c r="K54" s="41"/>
    </row>
    <row r="55" spans="4:11">
      <c r="D55" s="48" t="s">
        <v>32</v>
      </c>
      <c r="E55" s="14"/>
      <c r="F55" s="168">
        <v>832</v>
      </c>
      <c r="G55" s="176">
        <v>168</v>
      </c>
      <c r="H55" s="15"/>
      <c r="I55" s="16"/>
      <c r="J55" s="16"/>
      <c r="K55" s="41"/>
    </row>
    <row r="56" spans="4:11">
      <c r="D56" s="48" t="s">
        <v>83</v>
      </c>
      <c r="E56" s="14"/>
      <c r="F56" s="168">
        <v>1000</v>
      </c>
      <c r="G56" s="14"/>
      <c r="H56" s="15"/>
      <c r="I56" s="16"/>
      <c r="J56" s="16"/>
      <c r="K56" s="41"/>
    </row>
    <row r="57" spans="4:11" ht="16.5" thickBot="1">
      <c r="D57" s="48" t="s">
        <v>32</v>
      </c>
      <c r="E57" s="14"/>
      <c r="F57" s="168">
        <v>832</v>
      </c>
      <c r="G57" s="174">
        <v>168</v>
      </c>
      <c r="H57" s="15"/>
      <c r="I57" s="16"/>
      <c r="J57" s="16"/>
      <c r="K57" s="41"/>
    </row>
    <row r="58" spans="4:11">
      <c r="D58" s="48" t="s">
        <v>35</v>
      </c>
      <c r="E58" s="14"/>
      <c r="F58" s="14"/>
      <c r="G58" s="170">
        <f>SUM(G49:G57)</f>
        <v>1261</v>
      </c>
      <c r="H58" s="15"/>
      <c r="I58" s="16"/>
      <c r="J58" s="16"/>
      <c r="K58" s="41"/>
    </row>
    <row r="59" spans="4:11">
      <c r="D59" s="52" t="s">
        <v>36</v>
      </c>
      <c r="E59" s="14"/>
      <c r="F59" s="14"/>
      <c r="G59" s="170">
        <f>G46+G58</f>
        <v>52818</v>
      </c>
      <c r="H59" s="15"/>
      <c r="I59" s="16"/>
      <c r="J59" s="16"/>
      <c r="K59" s="41"/>
    </row>
    <row r="60" spans="4:11">
      <c r="D60" s="48"/>
      <c r="E60" s="14"/>
      <c r="F60" s="14"/>
      <c r="G60" s="14"/>
      <c r="H60" s="15"/>
      <c r="I60" s="16"/>
      <c r="J60" s="16"/>
      <c r="K60" s="41"/>
    </row>
    <row r="61" spans="4:11">
      <c r="D61" s="48"/>
      <c r="E61" s="14"/>
      <c r="F61" s="14"/>
      <c r="G61" s="14"/>
      <c r="H61" s="15"/>
      <c r="I61" s="16"/>
      <c r="J61" s="16"/>
      <c r="K61" s="41"/>
    </row>
    <row r="62" spans="4:11" ht="16.5" thickBot="1">
      <c r="D62" s="53"/>
      <c r="E62" s="54"/>
      <c r="F62" s="54"/>
      <c r="G62" s="54"/>
      <c r="H62" s="61"/>
      <c r="I62" s="42"/>
      <c r="J62" s="42"/>
      <c r="K62" s="43"/>
    </row>
    <row r="64" spans="4:11" ht="16.5" thickBot="1"/>
    <row r="65" spans="4:67">
      <c r="D65" s="200" t="s">
        <v>108</v>
      </c>
      <c r="E65" s="67"/>
      <c r="F65" s="193">
        <v>43952</v>
      </c>
      <c r="G65" s="193">
        <v>43983</v>
      </c>
      <c r="H65" s="193">
        <v>44013</v>
      </c>
      <c r="I65" s="193">
        <v>44044</v>
      </c>
      <c r="J65" s="193">
        <v>44075</v>
      </c>
      <c r="K65" s="193">
        <v>44105</v>
      </c>
      <c r="L65" s="193">
        <v>44136</v>
      </c>
      <c r="M65" s="193">
        <v>44166</v>
      </c>
      <c r="N65" s="194">
        <v>44197</v>
      </c>
      <c r="O65" s="194">
        <v>44228</v>
      </c>
      <c r="P65" s="194">
        <v>44256</v>
      </c>
      <c r="Q65" s="194">
        <v>44287</v>
      </c>
      <c r="R65" s="194">
        <v>44317</v>
      </c>
      <c r="S65" s="194">
        <v>44348</v>
      </c>
      <c r="T65" s="194">
        <v>44378</v>
      </c>
      <c r="U65" s="194">
        <v>44409</v>
      </c>
      <c r="V65" s="194">
        <v>44440</v>
      </c>
      <c r="W65" s="194">
        <v>44470</v>
      </c>
      <c r="X65" s="194">
        <v>44501</v>
      </c>
      <c r="Y65" s="194">
        <v>44531</v>
      </c>
      <c r="Z65" s="195">
        <v>44562</v>
      </c>
      <c r="AA65" s="195">
        <v>44593</v>
      </c>
      <c r="AB65" s="195">
        <v>44621</v>
      </c>
      <c r="AC65" s="195">
        <v>44652</v>
      </c>
      <c r="AD65" s="195">
        <v>44682</v>
      </c>
      <c r="AE65" s="195">
        <v>44713</v>
      </c>
      <c r="AF65" s="195">
        <v>44743</v>
      </c>
      <c r="AG65" s="195">
        <v>44774</v>
      </c>
      <c r="AH65" s="195">
        <v>44805</v>
      </c>
      <c r="AI65" s="195">
        <v>44835</v>
      </c>
      <c r="AJ65" s="195">
        <v>44866</v>
      </c>
      <c r="AK65" s="195">
        <v>44896</v>
      </c>
      <c r="AL65" s="196">
        <v>44927</v>
      </c>
      <c r="AM65" s="196">
        <v>44958</v>
      </c>
      <c r="AN65" s="196">
        <v>44986</v>
      </c>
      <c r="AO65" s="196">
        <v>45017</v>
      </c>
      <c r="AP65" s="196">
        <v>45047</v>
      </c>
      <c r="AQ65" s="196">
        <v>45078</v>
      </c>
      <c r="AR65" s="196">
        <v>45108</v>
      </c>
      <c r="AS65" s="196">
        <v>45139</v>
      </c>
      <c r="AT65" s="196">
        <v>45170</v>
      </c>
      <c r="AU65" s="196">
        <v>45200</v>
      </c>
      <c r="AV65" s="196">
        <v>45231</v>
      </c>
      <c r="AW65" s="196">
        <v>45261</v>
      </c>
      <c r="AX65" s="197">
        <v>45292</v>
      </c>
      <c r="AY65" s="197">
        <v>45323</v>
      </c>
      <c r="AZ65" s="197">
        <v>45352</v>
      </c>
      <c r="BA65" s="197">
        <v>45383</v>
      </c>
      <c r="BB65" s="197">
        <v>45413</v>
      </c>
      <c r="BC65" s="197">
        <v>45444</v>
      </c>
      <c r="BD65" s="197">
        <v>45474</v>
      </c>
      <c r="BE65" s="197">
        <v>45505</v>
      </c>
      <c r="BF65" s="197">
        <v>45536</v>
      </c>
      <c r="BG65" s="197">
        <v>45566</v>
      </c>
      <c r="BH65" s="197">
        <v>45597</v>
      </c>
      <c r="BI65" s="197">
        <v>45627</v>
      </c>
      <c r="BJ65" s="198">
        <v>45658</v>
      </c>
      <c r="BK65" s="198">
        <v>45689</v>
      </c>
      <c r="BL65" s="198">
        <v>45717</v>
      </c>
      <c r="BM65" s="198">
        <v>45748</v>
      </c>
      <c r="BN65" s="198">
        <v>45778</v>
      </c>
      <c r="BO65" s="199">
        <v>45809</v>
      </c>
    </row>
    <row r="66" spans="4:67">
      <c r="D66" s="69" t="s">
        <v>2</v>
      </c>
      <c r="E66" s="1"/>
      <c r="F66" s="11">
        <v>5000</v>
      </c>
      <c r="G66" s="11">
        <f>+F93</f>
        <v>6478.75</v>
      </c>
      <c r="H66" s="11">
        <f t="shared" ref="H66:BO66" si="0">+G93</f>
        <v>8477.5</v>
      </c>
      <c r="I66" s="11">
        <f t="shared" si="0"/>
        <v>11076.25</v>
      </c>
      <c r="J66" s="11">
        <f t="shared" si="0"/>
        <v>11515</v>
      </c>
      <c r="K66" s="11">
        <f t="shared" si="0"/>
        <v>11068.75</v>
      </c>
      <c r="L66" s="11">
        <f t="shared" si="0"/>
        <v>11522.5</v>
      </c>
      <c r="M66" s="11">
        <f t="shared" si="0"/>
        <v>11976.25</v>
      </c>
      <c r="N66" s="11">
        <f t="shared" si="0"/>
        <v>12205</v>
      </c>
      <c r="O66" s="11">
        <f t="shared" si="0"/>
        <v>11758.75</v>
      </c>
      <c r="P66" s="11">
        <f t="shared" si="0"/>
        <v>12212.5</v>
      </c>
      <c r="Q66" s="11">
        <f t="shared" si="0"/>
        <v>12666.25</v>
      </c>
      <c r="R66" s="11">
        <f t="shared" si="0"/>
        <v>13120</v>
      </c>
      <c r="S66" s="11">
        <f t="shared" si="0"/>
        <v>13473.75</v>
      </c>
      <c r="T66" s="11">
        <f t="shared" si="0"/>
        <v>13927.5</v>
      </c>
      <c r="U66" s="11">
        <f t="shared" si="0"/>
        <v>14381.25</v>
      </c>
      <c r="V66" s="11">
        <f t="shared" si="0"/>
        <v>14835</v>
      </c>
      <c r="W66" s="11">
        <f t="shared" si="0"/>
        <v>14488.75</v>
      </c>
      <c r="X66" s="11">
        <f t="shared" si="0"/>
        <v>14942.5</v>
      </c>
      <c r="Y66" s="11">
        <f t="shared" si="0"/>
        <v>15396.25</v>
      </c>
      <c r="Z66" s="11">
        <f t="shared" si="0"/>
        <v>15850</v>
      </c>
      <c r="AA66" s="11">
        <f t="shared" si="0"/>
        <v>15503.75</v>
      </c>
      <c r="AB66" s="11">
        <f t="shared" si="0"/>
        <v>15957.5</v>
      </c>
      <c r="AC66" s="11">
        <f t="shared" si="0"/>
        <v>16411.25</v>
      </c>
      <c r="AD66" s="11">
        <f t="shared" si="0"/>
        <v>16865</v>
      </c>
      <c r="AE66" s="11">
        <f t="shared" si="0"/>
        <v>17218.75</v>
      </c>
      <c r="AF66" s="11">
        <f t="shared" si="0"/>
        <v>17672.5</v>
      </c>
      <c r="AG66" s="11">
        <f t="shared" si="0"/>
        <v>18126.25</v>
      </c>
      <c r="AH66" s="11">
        <f t="shared" si="0"/>
        <v>18580</v>
      </c>
      <c r="AI66" s="11">
        <f t="shared" si="0"/>
        <v>18233.75</v>
      </c>
      <c r="AJ66" s="11">
        <f t="shared" si="0"/>
        <v>18687.5</v>
      </c>
      <c r="AK66" s="11">
        <f t="shared" si="0"/>
        <v>19141.25</v>
      </c>
      <c r="AL66" s="11">
        <f t="shared" si="0"/>
        <v>19595</v>
      </c>
      <c r="AM66" s="11">
        <f t="shared" si="0"/>
        <v>19248.75</v>
      </c>
      <c r="AN66" s="11">
        <f t="shared" si="0"/>
        <v>19702.5</v>
      </c>
      <c r="AO66" s="11">
        <f t="shared" si="0"/>
        <v>20156.25</v>
      </c>
      <c r="AP66" s="11">
        <f t="shared" si="0"/>
        <v>20610</v>
      </c>
      <c r="AQ66" s="11">
        <f t="shared" si="0"/>
        <v>20963.75</v>
      </c>
      <c r="AR66" s="11">
        <f t="shared" si="0"/>
        <v>21417.5</v>
      </c>
      <c r="AS66" s="11">
        <f t="shared" si="0"/>
        <v>21871.25</v>
      </c>
      <c r="AT66" s="11">
        <f t="shared" si="0"/>
        <v>22325</v>
      </c>
      <c r="AU66" s="11">
        <f t="shared" si="0"/>
        <v>21978.75</v>
      </c>
      <c r="AV66" s="11">
        <f t="shared" si="0"/>
        <v>22432.5</v>
      </c>
      <c r="AW66" s="11">
        <f t="shared" si="0"/>
        <v>22886.25</v>
      </c>
      <c r="AX66" s="11">
        <f t="shared" si="0"/>
        <v>23340</v>
      </c>
      <c r="AY66" s="11">
        <f t="shared" si="0"/>
        <v>22993.75</v>
      </c>
      <c r="AZ66" s="11">
        <f t="shared" si="0"/>
        <v>23447.5</v>
      </c>
      <c r="BA66" s="11">
        <f t="shared" si="0"/>
        <v>23901.25</v>
      </c>
      <c r="BB66" s="11">
        <f t="shared" si="0"/>
        <v>24355</v>
      </c>
      <c r="BC66" s="11">
        <f t="shared" si="0"/>
        <v>24708.75</v>
      </c>
      <c r="BD66" s="11">
        <f t="shared" si="0"/>
        <v>25162.5</v>
      </c>
      <c r="BE66" s="11">
        <f t="shared" si="0"/>
        <v>25616.25</v>
      </c>
      <c r="BF66" s="11">
        <f t="shared" si="0"/>
        <v>26070</v>
      </c>
      <c r="BG66" s="11">
        <f t="shared" si="0"/>
        <v>25723.75</v>
      </c>
      <c r="BH66" s="11">
        <f t="shared" si="0"/>
        <v>26177.5</v>
      </c>
      <c r="BI66" s="11">
        <f t="shared" si="0"/>
        <v>26631.25</v>
      </c>
      <c r="BJ66" s="11">
        <f t="shared" si="0"/>
        <v>27085</v>
      </c>
      <c r="BK66" s="11">
        <f t="shared" si="0"/>
        <v>26738.75</v>
      </c>
      <c r="BL66" s="11">
        <f t="shared" si="0"/>
        <v>27192.5</v>
      </c>
      <c r="BM66" s="11">
        <f t="shared" si="0"/>
        <v>27646.25</v>
      </c>
      <c r="BN66" s="11">
        <f t="shared" si="0"/>
        <v>28100</v>
      </c>
      <c r="BO66" s="70">
        <f t="shared" si="0"/>
        <v>28453.75</v>
      </c>
    </row>
    <row r="67" spans="4:67">
      <c r="D67" s="71" t="s">
        <v>8</v>
      </c>
      <c r="E67" t="s">
        <v>11</v>
      </c>
      <c r="F67" s="12">
        <v>1345</v>
      </c>
      <c r="G67" s="12">
        <v>1345</v>
      </c>
      <c r="H67" s="12">
        <v>1345</v>
      </c>
      <c r="I67" s="12">
        <v>1345</v>
      </c>
      <c r="J67" s="12">
        <v>1345</v>
      </c>
      <c r="K67" s="12">
        <v>1345</v>
      </c>
      <c r="L67" s="12">
        <v>1345</v>
      </c>
      <c r="M67" s="12">
        <v>1345</v>
      </c>
      <c r="N67" s="12">
        <v>1345</v>
      </c>
      <c r="O67" s="12">
        <v>1345</v>
      </c>
      <c r="P67" s="12">
        <v>1345</v>
      </c>
      <c r="Q67" s="12">
        <v>1345</v>
      </c>
      <c r="R67" s="12">
        <v>1345</v>
      </c>
      <c r="S67" s="12">
        <v>1345</v>
      </c>
      <c r="T67" s="12">
        <v>1345</v>
      </c>
      <c r="U67" s="12">
        <v>1345</v>
      </c>
      <c r="V67" s="12">
        <v>1345</v>
      </c>
      <c r="W67" s="12">
        <v>1345</v>
      </c>
      <c r="X67" s="12">
        <v>1345</v>
      </c>
      <c r="Y67" s="12">
        <v>1345</v>
      </c>
      <c r="Z67" s="12">
        <v>1345</v>
      </c>
      <c r="AA67" s="12">
        <v>1345</v>
      </c>
      <c r="AB67" s="12">
        <v>1345</v>
      </c>
      <c r="AC67" s="12">
        <v>1345</v>
      </c>
      <c r="AD67" s="12">
        <v>1345</v>
      </c>
      <c r="AE67" s="12">
        <v>1345</v>
      </c>
      <c r="AF67" s="12">
        <v>1345</v>
      </c>
      <c r="AG67" s="12">
        <v>1345</v>
      </c>
      <c r="AH67" s="12">
        <v>1345</v>
      </c>
      <c r="AI67" s="12">
        <v>1345</v>
      </c>
      <c r="AJ67" s="12">
        <v>1345</v>
      </c>
      <c r="AK67" s="12">
        <v>1345</v>
      </c>
      <c r="AL67" s="12">
        <v>1345</v>
      </c>
      <c r="AM67" s="12">
        <v>1345</v>
      </c>
      <c r="AN67" s="12">
        <v>1345</v>
      </c>
      <c r="AO67" s="12">
        <v>1345</v>
      </c>
      <c r="AP67" s="12">
        <v>1345</v>
      </c>
      <c r="AQ67" s="12">
        <v>1345</v>
      </c>
      <c r="AR67" s="12">
        <v>1345</v>
      </c>
      <c r="AS67" s="12">
        <v>1345</v>
      </c>
      <c r="AT67" s="12">
        <v>1345</v>
      </c>
      <c r="AU67" s="12">
        <v>1345</v>
      </c>
      <c r="AV67" s="12">
        <v>1345</v>
      </c>
      <c r="AW67" s="12">
        <v>1345</v>
      </c>
      <c r="AX67" s="12">
        <v>1345</v>
      </c>
      <c r="AY67" s="12">
        <v>1345</v>
      </c>
      <c r="AZ67" s="12">
        <v>1345</v>
      </c>
      <c r="BA67" s="12">
        <v>1345</v>
      </c>
      <c r="BB67" s="12">
        <v>1345</v>
      </c>
      <c r="BC67" s="12">
        <v>1345</v>
      </c>
      <c r="BD67" s="12">
        <v>1345</v>
      </c>
      <c r="BE67" s="12">
        <v>1345</v>
      </c>
      <c r="BF67" s="12">
        <v>1345</v>
      </c>
      <c r="BG67" s="12">
        <v>1345</v>
      </c>
      <c r="BH67" s="12">
        <v>1345</v>
      </c>
      <c r="BI67" s="12">
        <v>1345</v>
      </c>
      <c r="BJ67" s="12">
        <v>1345</v>
      </c>
      <c r="BK67" s="12">
        <v>1345</v>
      </c>
      <c r="BL67" s="12">
        <v>1345</v>
      </c>
      <c r="BM67" s="12">
        <v>1345</v>
      </c>
      <c r="BN67" s="12">
        <v>1345</v>
      </c>
      <c r="BO67" s="29">
        <v>1345</v>
      </c>
    </row>
    <row r="68" spans="4:67">
      <c r="D68" s="18"/>
      <c r="E68" t="s">
        <v>9</v>
      </c>
      <c r="F68" s="12">
        <v>200</v>
      </c>
      <c r="G68" s="12">
        <v>200</v>
      </c>
      <c r="H68" s="12">
        <v>200</v>
      </c>
      <c r="I68" s="12">
        <v>200</v>
      </c>
      <c r="J68" s="12">
        <v>200</v>
      </c>
      <c r="K68" s="12">
        <v>200</v>
      </c>
      <c r="L68" s="12">
        <v>200</v>
      </c>
      <c r="M68" s="12">
        <v>200</v>
      </c>
      <c r="N68" s="12">
        <v>200</v>
      </c>
      <c r="O68" s="12">
        <v>200</v>
      </c>
      <c r="P68" s="12">
        <v>200</v>
      </c>
      <c r="Q68" s="12">
        <v>200</v>
      </c>
      <c r="R68" s="12">
        <v>200</v>
      </c>
      <c r="S68" s="12">
        <v>200</v>
      </c>
      <c r="T68" s="12">
        <v>200</v>
      </c>
      <c r="U68" s="12">
        <v>200</v>
      </c>
      <c r="V68" s="12">
        <v>200</v>
      </c>
      <c r="W68" s="12">
        <v>200</v>
      </c>
      <c r="X68" s="12">
        <v>200</v>
      </c>
      <c r="Y68" s="12">
        <v>200</v>
      </c>
      <c r="Z68" s="12">
        <v>200</v>
      </c>
      <c r="AA68" s="12">
        <v>200</v>
      </c>
      <c r="AB68" s="12">
        <v>200</v>
      </c>
      <c r="AC68" s="12">
        <v>200</v>
      </c>
      <c r="AD68" s="12">
        <v>200</v>
      </c>
      <c r="AE68" s="12">
        <v>200</v>
      </c>
      <c r="AF68" s="12">
        <v>200</v>
      </c>
      <c r="AG68" s="12">
        <v>200</v>
      </c>
      <c r="AH68" s="12">
        <v>200</v>
      </c>
      <c r="AI68" s="12">
        <v>200</v>
      </c>
      <c r="AJ68" s="12">
        <v>200</v>
      </c>
      <c r="AK68" s="12">
        <v>200</v>
      </c>
      <c r="AL68" s="12">
        <v>200</v>
      </c>
      <c r="AM68" s="12">
        <v>200</v>
      </c>
      <c r="AN68" s="12">
        <v>200</v>
      </c>
      <c r="AO68" s="12">
        <v>200</v>
      </c>
      <c r="AP68" s="12">
        <v>200</v>
      </c>
      <c r="AQ68" s="12">
        <v>200</v>
      </c>
      <c r="AR68" s="12">
        <v>200</v>
      </c>
      <c r="AS68" s="12">
        <v>200</v>
      </c>
      <c r="AT68" s="12">
        <v>200</v>
      </c>
      <c r="AU68" s="12">
        <v>200</v>
      </c>
      <c r="AV68" s="12">
        <v>200</v>
      </c>
      <c r="AW68" s="12">
        <v>200</v>
      </c>
      <c r="AX68" s="12">
        <v>200</v>
      </c>
      <c r="AY68" s="12">
        <v>200</v>
      </c>
      <c r="AZ68" s="12">
        <v>200</v>
      </c>
      <c r="BA68" s="12">
        <v>200</v>
      </c>
      <c r="BB68" s="12">
        <v>200</v>
      </c>
      <c r="BC68" s="12">
        <v>200</v>
      </c>
      <c r="BD68" s="12">
        <v>200</v>
      </c>
      <c r="BE68" s="12">
        <v>200</v>
      </c>
      <c r="BF68" s="12">
        <v>200</v>
      </c>
      <c r="BG68" s="12">
        <v>200</v>
      </c>
      <c r="BH68" s="12">
        <v>200</v>
      </c>
      <c r="BI68" s="12">
        <v>200</v>
      </c>
      <c r="BJ68" s="12">
        <v>200</v>
      </c>
      <c r="BK68" s="12">
        <v>200</v>
      </c>
      <c r="BL68" s="12">
        <v>200</v>
      </c>
      <c r="BM68" s="12">
        <v>200</v>
      </c>
      <c r="BN68" s="12">
        <v>200</v>
      </c>
      <c r="BO68" s="29">
        <v>200</v>
      </c>
    </row>
    <row r="69" spans="4:67">
      <c r="D69" s="18"/>
      <c r="E69" s="23" t="s">
        <v>39</v>
      </c>
      <c r="F69" s="64">
        <v>1000</v>
      </c>
      <c r="G69" s="64">
        <v>0</v>
      </c>
      <c r="H69" s="64">
        <v>0</v>
      </c>
      <c r="I69" s="64">
        <v>0</v>
      </c>
      <c r="J69" s="64">
        <v>2500</v>
      </c>
      <c r="K69" s="64">
        <v>0</v>
      </c>
      <c r="L69" s="64">
        <v>0</v>
      </c>
      <c r="M69" s="64">
        <v>0</v>
      </c>
      <c r="N69" s="64">
        <v>2500</v>
      </c>
      <c r="O69" s="64">
        <v>0</v>
      </c>
      <c r="P69" s="64">
        <v>0</v>
      </c>
      <c r="Q69" s="64">
        <v>0</v>
      </c>
      <c r="R69" s="64">
        <v>1000</v>
      </c>
      <c r="S69" s="64">
        <v>0</v>
      </c>
      <c r="T69" s="64">
        <v>0</v>
      </c>
      <c r="U69" s="64">
        <v>0</v>
      </c>
      <c r="V69" s="64">
        <v>2500</v>
      </c>
      <c r="W69" s="64">
        <v>0</v>
      </c>
      <c r="X69" s="64">
        <v>0</v>
      </c>
      <c r="Y69" s="64">
        <v>0</v>
      </c>
      <c r="Z69" s="64">
        <v>2500</v>
      </c>
      <c r="AA69" s="64">
        <v>0</v>
      </c>
      <c r="AB69" s="64">
        <v>0</v>
      </c>
      <c r="AC69" s="64">
        <v>0</v>
      </c>
      <c r="AD69" s="64">
        <v>1000</v>
      </c>
      <c r="AE69" s="64">
        <v>0</v>
      </c>
      <c r="AF69" s="64">
        <v>0</v>
      </c>
      <c r="AG69" s="64">
        <v>0</v>
      </c>
      <c r="AH69" s="64">
        <v>2500</v>
      </c>
      <c r="AI69" s="64">
        <v>0</v>
      </c>
      <c r="AJ69" s="64">
        <v>0</v>
      </c>
      <c r="AK69" s="64">
        <v>0</v>
      </c>
      <c r="AL69" s="64">
        <v>2500</v>
      </c>
      <c r="AM69" s="64">
        <v>0</v>
      </c>
      <c r="AN69" s="64">
        <v>0</v>
      </c>
      <c r="AO69" s="64">
        <v>0</v>
      </c>
      <c r="AP69" s="64">
        <v>1000</v>
      </c>
      <c r="AQ69" s="64">
        <v>0</v>
      </c>
      <c r="AR69" s="64">
        <v>0</v>
      </c>
      <c r="AS69" s="64">
        <v>0</v>
      </c>
      <c r="AT69" s="64">
        <v>2500</v>
      </c>
      <c r="AU69" s="64">
        <v>0</v>
      </c>
      <c r="AV69" s="64">
        <v>0</v>
      </c>
      <c r="AW69" s="64">
        <v>0</v>
      </c>
      <c r="AX69" s="64">
        <v>2500</v>
      </c>
      <c r="AY69" s="64">
        <v>0</v>
      </c>
      <c r="AZ69" s="64">
        <v>0</v>
      </c>
      <c r="BA69" s="64">
        <v>0</v>
      </c>
      <c r="BB69" s="64">
        <v>1000</v>
      </c>
      <c r="BC69" s="64">
        <v>0</v>
      </c>
      <c r="BD69" s="64">
        <v>0</v>
      </c>
      <c r="BE69" s="64">
        <v>0</v>
      </c>
      <c r="BF69" s="64">
        <v>2500</v>
      </c>
      <c r="BG69" s="64">
        <v>0</v>
      </c>
      <c r="BH69" s="64">
        <v>0</v>
      </c>
      <c r="BI69" s="64">
        <v>0</v>
      </c>
      <c r="BJ69" s="64">
        <v>2500</v>
      </c>
      <c r="BK69" s="64">
        <v>0</v>
      </c>
      <c r="BL69" s="64">
        <v>0</v>
      </c>
      <c r="BM69" s="64">
        <v>0</v>
      </c>
      <c r="BN69" s="64">
        <v>1000</v>
      </c>
      <c r="BO69" s="85">
        <v>0</v>
      </c>
    </row>
    <row r="70" spans="4:67" ht="16.5" thickBot="1">
      <c r="D70" s="18"/>
      <c r="E70" t="s">
        <v>10</v>
      </c>
      <c r="F70" s="10">
        <v>2000</v>
      </c>
      <c r="G70" s="10">
        <v>2000</v>
      </c>
      <c r="H70" s="10">
        <v>2000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c r="AJ70" s="10">
        <v>0</v>
      </c>
      <c r="AK70" s="10">
        <v>0</v>
      </c>
      <c r="AL70" s="10">
        <v>0</v>
      </c>
      <c r="AM70" s="10">
        <v>0</v>
      </c>
      <c r="AN70" s="10">
        <v>0</v>
      </c>
      <c r="AO70" s="10">
        <v>0</v>
      </c>
      <c r="AP70" s="10">
        <v>0</v>
      </c>
      <c r="AQ70" s="10">
        <v>0</v>
      </c>
      <c r="AR70" s="10">
        <v>0</v>
      </c>
      <c r="AS70" s="10">
        <v>0</v>
      </c>
      <c r="AT70" s="10">
        <v>0</v>
      </c>
      <c r="AU70" s="10">
        <v>0</v>
      </c>
      <c r="AV70" s="10">
        <v>0</v>
      </c>
      <c r="AW70" s="10">
        <v>0</v>
      </c>
      <c r="AX70" s="10">
        <v>0</v>
      </c>
      <c r="AY70" s="10">
        <v>0</v>
      </c>
      <c r="AZ70" s="10">
        <v>0</v>
      </c>
      <c r="BA70" s="10">
        <v>0</v>
      </c>
      <c r="BB70" s="10">
        <v>0</v>
      </c>
      <c r="BC70" s="10">
        <v>0</v>
      </c>
      <c r="BD70" s="10">
        <v>0</v>
      </c>
      <c r="BE70" s="10">
        <v>0</v>
      </c>
      <c r="BF70" s="10">
        <v>0</v>
      </c>
      <c r="BG70" s="10">
        <v>0</v>
      </c>
      <c r="BH70" s="10">
        <v>0</v>
      </c>
      <c r="BI70" s="10">
        <v>0</v>
      </c>
      <c r="BJ70" s="10">
        <v>0</v>
      </c>
      <c r="BK70" s="10">
        <v>0</v>
      </c>
      <c r="BL70" s="10">
        <v>0</v>
      </c>
      <c r="BM70" s="10">
        <v>0</v>
      </c>
      <c r="BN70" s="10">
        <v>0</v>
      </c>
      <c r="BO70" s="30">
        <v>0</v>
      </c>
    </row>
    <row r="71" spans="4:67">
      <c r="D71" s="69" t="s">
        <v>7</v>
      </c>
      <c r="F71" s="13">
        <f>SUM(F67:F70)</f>
        <v>4545</v>
      </c>
      <c r="G71" s="13">
        <f t="shared" ref="G71:BO71" si="1">SUM(G67:G70)</f>
        <v>3545</v>
      </c>
      <c r="H71" s="13">
        <f t="shared" si="1"/>
        <v>3545</v>
      </c>
      <c r="I71" s="13">
        <f t="shared" si="1"/>
        <v>1545</v>
      </c>
      <c r="J71" s="13">
        <f t="shared" si="1"/>
        <v>4045</v>
      </c>
      <c r="K71" s="13">
        <f t="shared" si="1"/>
        <v>1545</v>
      </c>
      <c r="L71" s="13">
        <f t="shared" si="1"/>
        <v>1545</v>
      </c>
      <c r="M71" s="13">
        <f t="shared" si="1"/>
        <v>1545</v>
      </c>
      <c r="N71" s="13">
        <f t="shared" si="1"/>
        <v>4045</v>
      </c>
      <c r="O71" s="13">
        <f t="shared" si="1"/>
        <v>1545</v>
      </c>
      <c r="P71" s="13">
        <f t="shared" si="1"/>
        <v>1545</v>
      </c>
      <c r="Q71" s="13">
        <f t="shared" si="1"/>
        <v>1545</v>
      </c>
      <c r="R71" s="13">
        <f t="shared" si="1"/>
        <v>2545</v>
      </c>
      <c r="S71" s="13">
        <f t="shared" si="1"/>
        <v>1545</v>
      </c>
      <c r="T71" s="13">
        <f t="shared" si="1"/>
        <v>1545</v>
      </c>
      <c r="U71" s="13">
        <f t="shared" si="1"/>
        <v>1545</v>
      </c>
      <c r="V71" s="13">
        <f t="shared" si="1"/>
        <v>4045</v>
      </c>
      <c r="W71" s="13">
        <f t="shared" si="1"/>
        <v>1545</v>
      </c>
      <c r="X71" s="13">
        <f t="shared" si="1"/>
        <v>1545</v>
      </c>
      <c r="Y71" s="13">
        <f t="shared" si="1"/>
        <v>1545</v>
      </c>
      <c r="Z71" s="13">
        <f t="shared" si="1"/>
        <v>4045</v>
      </c>
      <c r="AA71" s="13">
        <f t="shared" si="1"/>
        <v>1545</v>
      </c>
      <c r="AB71" s="13">
        <f t="shared" si="1"/>
        <v>1545</v>
      </c>
      <c r="AC71" s="13">
        <f t="shared" si="1"/>
        <v>1545</v>
      </c>
      <c r="AD71" s="13">
        <f t="shared" si="1"/>
        <v>2545</v>
      </c>
      <c r="AE71" s="13">
        <f t="shared" si="1"/>
        <v>1545</v>
      </c>
      <c r="AF71" s="13">
        <f t="shared" si="1"/>
        <v>1545</v>
      </c>
      <c r="AG71" s="13">
        <f t="shared" si="1"/>
        <v>1545</v>
      </c>
      <c r="AH71" s="13">
        <f t="shared" si="1"/>
        <v>4045</v>
      </c>
      <c r="AI71" s="13">
        <f t="shared" si="1"/>
        <v>1545</v>
      </c>
      <c r="AJ71" s="13">
        <f t="shared" si="1"/>
        <v>1545</v>
      </c>
      <c r="AK71" s="13">
        <f t="shared" si="1"/>
        <v>1545</v>
      </c>
      <c r="AL71" s="13">
        <f t="shared" si="1"/>
        <v>4045</v>
      </c>
      <c r="AM71" s="13">
        <f t="shared" si="1"/>
        <v>1545</v>
      </c>
      <c r="AN71" s="13">
        <f t="shared" si="1"/>
        <v>1545</v>
      </c>
      <c r="AO71" s="13">
        <f t="shared" si="1"/>
        <v>1545</v>
      </c>
      <c r="AP71" s="13">
        <f t="shared" si="1"/>
        <v>2545</v>
      </c>
      <c r="AQ71" s="13">
        <f t="shared" si="1"/>
        <v>1545</v>
      </c>
      <c r="AR71" s="13">
        <f t="shared" si="1"/>
        <v>1545</v>
      </c>
      <c r="AS71" s="13">
        <f t="shared" si="1"/>
        <v>1545</v>
      </c>
      <c r="AT71" s="13">
        <f t="shared" si="1"/>
        <v>4045</v>
      </c>
      <c r="AU71" s="13">
        <f t="shared" si="1"/>
        <v>1545</v>
      </c>
      <c r="AV71" s="13">
        <f t="shared" si="1"/>
        <v>1545</v>
      </c>
      <c r="AW71" s="13">
        <f t="shared" si="1"/>
        <v>1545</v>
      </c>
      <c r="AX71" s="13">
        <f t="shared" si="1"/>
        <v>4045</v>
      </c>
      <c r="AY71" s="13">
        <f t="shared" si="1"/>
        <v>1545</v>
      </c>
      <c r="AZ71" s="13">
        <f t="shared" si="1"/>
        <v>1545</v>
      </c>
      <c r="BA71" s="13">
        <f t="shared" si="1"/>
        <v>1545</v>
      </c>
      <c r="BB71" s="13">
        <f t="shared" si="1"/>
        <v>2545</v>
      </c>
      <c r="BC71" s="13">
        <f t="shared" si="1"/>
        <v>1545</v>
      </c>
      <c r="BD71" s="13">
        <f t="shared" si="1"/>
        <v>1545</v>
      </c>
      <c r="BE71" s="13">
        <f t="shared" si="1"/>
        <v>1545</v>
      </c>
      <c r="BF71" s="13">
        <f t="shared" si="1"/>
        <v>4045</v>
      </c>
      <c r="BG71" s="13">
        <f t="shared" si="1"/>
        <v>1545</v>
      </c>
      <c r="BH71" s="13">
        <f t="shared" si="1"/>
        <v>1545</v>
      </c>
      <c r="BI71" s="13">
        <f t="shared" si="1"/>
        <v>1545</v>
      </c>
      <c r="BJ71" s="13">
        <f t="shared" si="1"/>
        <v>4045</v>
      </c>
      <c r="BK71" s="13">
        <f t="shared" si="1"/>
        <v>1545</v>
      </c>
      <c r="BL71" s="13">
        <f t="shared" si="1"/>
        <v>1545</v>
      </c>
      <c r="BM71" s="13">
        <f t="shared" si="1"/>
        <v>1545</v>
      </c>
      <c r="BN71" s="13">
        <f t="shared" si="1"/>
        <v>2545</v>
      </c>
      <c r="BO71" s="72">
        <f t="shared" si="1"/>
        <v>1545</v>
      </c>
    </row>
    <row r="72" spans="4:67">
      <c r="D72" s="73" t="s">
        <v>3</v>
      </c>
      <c r="E72" s="2" t="s">
        <v>12</v>
      </c>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29"/>
    </row>
    <row r="73" spans="4:67">
      <c r="D73" s="18"/>
      <c r="E73" t="s">
        <v>14</v>
      </c>
      <c r="F73" s="12">
        <v>150</v>
      </c>
      <c r="G73" s="12">
        <v>150</v>
      </c>
      <c r="H73" s="12">
        <v>150</v>
      </c>
      <c r="I73" s="12">
        <v>150</v>
      </c>
      <c r="J73" s="12">
        <v>100</v>
      </c>
      <c r="K73" s="12">
        <v>100</v>
      </c>
      <c r="L73" s="12">
        <v>100</v>
      </c>
      <c r="M73" s="12">
        <v>100</v>
      </c>
      <c r="N73" s="12">
        <v>100</v>
      </c>
      <c r="O73" s="12">
        <v>100</v>
      </c>
      <c r="P73" s="12">
        <v>100</v>
      </c>
      <c r="Q73" s="12">
        <v>100</v>
      </c>
      <c r="R73" s="12">
        <v>100</v>
      </c>
      <c r="S73" s="12">
        <v>100</v>
      </c>
      <c r="T73" s="12">
        <v>100</v>
      </c>
      <c r="U73" s="12">
        <v>100</v>
      </c>
      <c r="V73" s="12">
        <v>100</v>
      </c>
      <c r="W73" s="12">
        <v>100</v>
      </c>
      <c r="X73" s="12">
        <v>100</v>
      </c>
      <c r="Y73" s="12">
        <v>100</v>
      </c>
      <c r="Z73" s="12">
        <v>100</v>
      </c>
      <c r="AA73" s="12">
        <v>100</v>
      </c>
      <c r="AB73" s="12">
        <v>100</v>
      </c>
      <c r="AC73" s="12">
        <v>100</v>
      </c>
      <c r="AD73" s="12">
        <v>100</v>
      </c>
      <c r="AE73" s="12">
        <v>100</v>
      </c>
      <c r="AF73" s="12">
        <v>100</v>
      </c>
      <c r="AG73" s="12">
        <v>100</v>
      </c>
      <c r="AH73" s="12">
        <v>100</v>
      </c>
      <c r="AI73" s="12">
        <v>100</v>
      </c>
      <c r="AJ73" s="12">
        <v>100</v>
      </c>
      <c r="AK73" s="12">
        <v>100</v>
      </c>
      <c r="AL73" s="12">
        <v>100</v>
      </c>
      <c r="AM73" s="12">
        <v>100</v>
      </c>
      <c r="AN73" s="12">
        <v>100</v>
      </c>
      <c r="AO73" s="12">
        <v>100</v>
      </c>
      <c r="AP73" s="12">
        <v>100</v>
      </c>
      <c r="AQ73" s="12">
        <v>100</v>
      </c>
      <c r="AR73" s="12">
        <v>100</v>
      </c>
      <c r="AS73" s="12">
        <v>100</v>
      </c>
      <c r="AT73" s="12">
        <v>100</v>
      </c>
      <c r="AU73" s="12">
        <v>100</v>
      </c>
      <c r="AV73" s="12">
        <v>100</v>
      </c>
      <c r="AW73" s="12">
        <v>100</v>
      </c>
      <c r="AX73" s="12">
        <v>100</v>
      </c>
      <c r="AY73" s="12">
        <v>100</v>
      </c>
      <c r="AZ73" s="12">
        <v>100</v>
      </c>
      <c r="BA73" s="12">
        <v>100</v>
      </c>
      <c r="BB73" s="12">
        <v>100</v>
      </c>
      <c r="BC73" s="12">
        <v>100</v>
      </c>
      <c r="BD73" s="12">
        <v>100</v>
      </c>
      <c r="BE73" s="12">
        <v>100</v>
      </c>
      <c r="BF73" s="12">
        <v>100</v>
      </c>
      <c r="BG73" s="12">
        <v>100</v>
      </c>
      <c r="BH73" s="12">
        <v>100</v>
      </c>
      <c r="BI73" s="12">
        <v>100</v>
      </c>
      <c r="BJ73" s="12">
        <v>100</v>
      </c>
      <c r="BK73" s="12">
        <v>100</v>
      </c>
      <c r="BL73" s="12">
        <v>100</v>
      </c>
      <c r="BM73" s="12">
        <v>100</v>
      </c>
      <c r="BN73" s="12">
        <v>100</v>
      </c>
      <c r="BO73" s="29">
        <v>100</v>
      </c>
    </row>
    <row r="74" spans="4:67">
      <c r="D74" s="18"/>
      <c r="E74" t="s">
        <v>50</v>
      </c>
      <c r="F74" s="12">
        <v>50</v>
      </c>
      <c r="G74" s="12">
        <v>50</v>
      </c>
      <c r="H74" s="12">
        <v>50</v>
      </c>
      <c r="I74" s="12">
        <v>250</v>
      </c>
      <c r="J74" s="12">
        <v>250</v>
      </c>
      <c r="K74" s="12">
        <v>250</v>
      </c>
      <c r="L74" s="12">
        <v>250</v>
      </c>
      <c r="M74" s="12">
        <v>300</v>
      </c>
      <c r="N74" s="12">
        <v>250</v>
      </c>
      <c r="O74" s="12">
        <v>250</v>
      </c>
      <c r="P74" s="12">
        <v>250</v>
      </c>
      <c r="Q74" s="12">
        <v>250</v>
      </c>
      <c r="R74" s="12">
        <v>250</v>
      </c>
      <c r="S74" s="12">
        <v>250</v>
      </c>
      <c r="T74" s="12">
        <v>250</v>
      </c>
      <c r="U74" s="12">
        <v>250</v>
      </c>
      <c r="V74" s="12">
        <v>250</v>
      </c>
      <c r="W74" s="12">
        <v>250</v>
      </c>
      <c r="X74" s="12">
        <v>250</v>
      </c>
      <c r="Y74" s="12">
        <v>250</v>
      </c>
      <c r="Z74" s="12">
        <v>250</v>
      </c>
      <c r="AA74" s="12">
        <v>250</v>
      </c>
      <c r="AB74" s="12">
        <v>250</v>
      </c>
      <c r="AC74" s="12">
        <v>250</v>
      </c>
      <c r="AD74" s="12">
        <v>250</v>
      </c>
      <c r="AE74" s="12">
        <v>250</v>
      </c>
      <c r="AF74" s="12">
        <v>250</v>
      </c>
      <c r="AG74" s="12">
        <v>250</v>
      </c>
      <c r="AH74" s="12">
        <v>250</v>
      </c>
      <c r="AI74" s="12">
        <v>250</v>
      </c>
      <c r="AJ74" s="12">
        <v>250</v>
      </c>
      <c r="AK74" s="12">
        <v>250</v>
      </c>
      <c r="AL74" s="12">
        <v>250</v>
      </c>
      <c r="AM74" s="12">
        <v>250</v>
      </c>
      <c r="AN74" s="12">
        <v>250</v>
      </c>
      <c r="AO74" s="12">
        <v>250</v>
      </c>
      <c r="AP74" s="12">
        <v>250</v>
      </c>
      <c r="AQ74" s="12">
        <v>250</v>
      </c>
      <c r="AR74" s="12">
        <v>250</v>
      </c>
      <c r="AS74" s="12">
        <v>250</v>
      </c>
      <c r="AT74" s="12">
        <v>250</v>
      </c>
      <c r="AU74" s="12">
        <v>250</v>
      </c>
      <c r="AV74" s="12">
        <v>250</v>
      </c>
      <c r="AW74" s="12">
        <v>250</v>
      </c>
      <c r="AX74" s="12">
        <v>250</v>
      </c>
      <c r="AY74" s="12">
        <v>250</v>
      </c>
      <c r="AZ74" s="12">
        <v>250</v>
      </c>
      <c r="BA74" s="12">
        <v>250</v>
      </c>
      <c r="BB74" s="12">
        <v>250</v>
      </c>
      <c r="BC74" s="12">
        <v>250</v>
      </c>
      <c r="BD74" s="12">
        <v>250</v>
      </c>
      <c r="BE74" s="12">
        <v>250</v>
      </c>
      <c r="BF74" s="12">
        <v>250</v>
      </c>
      <c r="BG74" s="12">
        <v>250</v>
      </c>
      <c r="BH74" s="12">
        <v>250</v>
      </c>
      <c r="BI74" s="12">
        <v>250</v>
      </c>
      <c r="BJ74" s="12">
        <v>250</v>
      </c>
      <c r="BK74" s="12">
        <v>250</v>
      </c>
      <c r="BL74" s="12">
        <v>250</v>
      </c>
      <c r="BM74" s="12">
        <v>250</v>
      </c>
      <c r="BN74" s="12">
        <v>250</v>
      </c>
      <c r="BO74" s="29">
        <v>250</v>
      </c>
    </row>
    <row r="75" spans="4:67">
      <c r="D75" s="18"/>
      <c r="E75" s="2" t="s">
        <v>15</v>
      </c>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29"/>
    </row>
    <row r="76" spans="4:67">
      <c r="D76" s="18"/>
      <c r="E76" t="s">
        <v>51</v>
      </c>
      <c r="F76" s="12">
        <v>60</v>
      </c>
      <c r="G76" s="12">
        <v>60</v>
      </c>
      <c r="H76" s="12">
        <v>60</v>
      </c>
      <c r="I76" s="12">
        <v>120</v>
      </c>
      <c r="J76" s="12">
        <v>120</v>
      </c>
      <c r="K76" s="12">
        <v>120</v>
      </c>
      <c r="L76" s="12">
        <v>120</v>
      </c>
      <c r="M76" s="12">
        <v>120</v>
      </c>
      <c r="N76" s="12">
        <v>120</v>
      </c>
      <c r="O76" s="12">
        <v>120</v>
      </c>
      <c r="P76" s="12">
        <v>120</v>
      </c>
      <c r="Q76" s="12">
        <v>120</v>
      </c>
      <c r="R76" s="12">
        <v>120</v>
      </c>
      <c r="S76" s="12">
        <v>120</v>
      </c>
      <c r="T76" s="12">
        <v>120</v>
      </c>
      <c r="U76" s="12">
        <v>120</v>
      </c>
      <c r="V76" s="12">
        <v>120</v>
      </c>
      <c r="W76" s="12">
        <v>120</v>
      </c>
      <c r="X76" s="12">
        <v>120</v>
      </c>
      <c r="Y76" s="12">
        <v>120</v>
      </c>
      <c r="Z76" s="12">
        <v>120</v>
      </c>
      <c r="AA76" s="12">
        <v>120</v>
      </c>
      <c r="AB76" s="12">
        <v>120</v>
      </c>
      <c r="AC76" s="12">
        <v>120</v>
      </c>
      <c r="AD76" s="12">
        <v>120</v>
      </c>
      <c r="AE76" s="12">
        <v>120</v>
      </c>
      <c r="AF76" s="12">
        <v>120</v>
      </c>
      <c r="AG76" s="12">
        <v>120</v>
      </c>
      <c r="AH76" s="12">
        <v>120</v>
      </c>
      <c r="AI76" s="12">
        <v>120</v>
      </c>
      <c r="AJ76" s="12">
        <v>120</v>
      </c>
      <c r="AK76" s="12">
        <v>120</v>
      </c>
      <c r="AL76" s="12">
        <v>120</v>
      </c>
      <c r="AM76" s="12">
        <v>120</v>
      </c>
      <c r="AN76" s="12">
        <v>120</v>
      </c>
      <c r="AO76" s="12">
        <v>120</v>
      </c>
      <c r="AP76" s="12">
        <v>120</v>
      </c>
      <c r="AQ76" s="12">
        <v>120</v>
      </c>
      <c r="AR76" s="12">
        <v>120</v>
      </c>
      <c r="AS76" s="12">
        <v>120</v>
      </c>
      <c r="AT76" s="12">
        <v>120</v>
      </c>
      <c r="AU76" s="12">
        <v>120</v>
      </c>
      <c r="AV76" s="12">
        <v>120</v>
      </c>
      <c r="AW76" s="12">
        <v>120</v>
      </c>
      <c r="AX76" s="12">
        <v>120</v>
      </c>
      <c r="AY76" s="12">
        <v>120</v>
      </c>
      <c r="AZ76" s="12">
        <v>120</v>
      </c>
      <c r="BA76" s="12">
        <v>120</v>
      </c>
      <c r="BB76" s="12">
        <v>120</v>
      </c>
      <c r="BC76" s="12">
        <v>120</v>
      </c>
      <c r="BD76" s="12">
        <v>120</v>
      </c>
      <c r="BE76" s="12">
        <v>120</v>
      </c>
      <c r="BF76" s="12">
        <v>120</v>
      </c>
      <c r="BG76" s="12">
        <v>120</v>
      </c>
      <c r="BH76" s="12">
        <v>120</v>
      </c>
      <c r="BI76" s="12">
        <v>120</v>
      </c>
      <c r="BJ76" s="12">
        <v>120</v>
      </c>
      <c r="BK76" s="12">
        <v>120</v>
      </c>
      <c r="BL76" s="12">
        <v>120</v>
      </c>
      <c r="BM76" s="12">
        <v>120</v>
      </c>
      <c r="BN76" s="12">
        <v>120</v>
      </c>
      <c r="BO76" s="29">
        <v>120</v>
      </c>
    </row>
    <row r="77" spans="4:67">
      <c r="D77" s="18"/>
      <c r="E77" s="2" t="s">
        <v>17</v>
      </c>
      <c r="F77" s="12"/>
      <c r="G77" s="12"/>
      <c r="H77" s="12"/>
      <c r="I77" s="12"/>
      <c r="J77" s="12"/>
      <c r="K77" s="12"/>
      <c r="L77" s="12"/>
      <c r="M77" s="12"/>
      <c r="N77" s="12"/>
      <c r="O77" s="12"/>
      <c r="P77" s="12"/>
      <c r="Q77" s="12"/>
      <c r="BO77" s="17"/>
    </row>
    <row r="78" spans="4:67">
      <c r="D78" s="18"/>
      <c r="E78" t="s">
        <v>52</v>
      </c>
      <c r="F78" s="12">
        <v>20</v>
      </c>
      <c r="G78" s="12">
        <v>20</v>
      </c>
      <c r="H78" s="12">
        <v>20</v>
      </c>
      <c r="I78" s="12">
        <v>20</v>
      </c>
      <c r="J78" s="12">
        <v>20</v>
      </c>
      <c r="K78" s="12">
        <v>20</v>
      </c>
      <c r="L78" s="12">
        <v>20</v>
      </c>
      <c r="M78" s="12">
        <v>20</v>
      </c>
      <c r="N78" s="12">
        <v>20</v>
      </c>
      <c r="O78" s="12">
        <v>20</v>
      </c>
      <c r="P78" s="12">
        <v>20</v>
      </c>
      <c r="Q78" s="12">
        <v>20</v>
      </c>
      <c r="R78" s="12">
        <v>20</v>
      </c>
      <c r="S78" s="12">
        <v>20</v>
      </c>
      <c r="T78" s="12">
        <v>20</v>
      </c>
      <c r="U78" s="12">
        <v>20</v>
      </c>
      <c r="V78" s="12">
        <v>20</v>
      </c>
      <c r="W78" s="12">
        <v>20</v>
      </c>
      <c r="X78" s="12">
        <v>20</v>
      </c>
      <c r="Y78" s="12">
        <v>20</v>
      </c>
      <c r="Z78" s="12">
        <v>20</v>
      </c>
      <c r="AA78" s="12">
        <v>20</v>
      </c>
      <c r="AB78" s="12">
        <v>20</v>
      </c>
      <c r="AC78" s="12">
        <v>20</v>
      </c>
      <c r="AD78" s="12">
        <v>20</v>
      </c>
      <c r="AE78" s="12">
        <v>20</v>
      </c>
      <c r="AF78" s="12">
        <v>20</v>
      </c>
      <c r="AG78" s="12">
        <v>20</v>
      </c>
      <c r="AH78" s="12">
        <v>20</v>
      </c>
      <c r="AI78" s="12">
        <v>20</v>
      </c>
      <c r="AJ78" s="12">
        <v>20</v>
      </c>
      <c r="AK78" s="12">
        <v>20</v>
      </c>
      <c r="AL78" s="12">
        <v>20</v>
      </c>
      <c r="AM78" s="12">
        <v>20</v>
      </c>
      <c r="AN78" s="12">
        <v>20</v>
      </c>
      <c r="AO78" s="12">
        <v>20</v>
      </c>
      <c r="AP78" s="12">
        <v>20</v>
      </c>
      <c r="AQ78" s="12">
        <v>20</v>
      </c>
      <c r="AR78" s="12">
        <v>20</v>
      </c>
      <c r="AS78" s="12">
        <v>20</v>
      </c>
      <c r="AT78" s="12">
        <v>20</v>
      </c>
      <c r="AU78" s="12">
        <v>20</v>
      </c>
      <c r="AV78" s="12">
        <v>20</v>
      </c>
      <c r="AW78" s="12">
        <v>20</v>
      </c>
      <c r="AX78" s="12">
        <v>20</v>
      </c>
      <c r="AY78" s="12">
        <v>20</v>
      </c>
      <c r="AZ78" s="12">
        <v>20</v>
      </c>
      <c r="BA78" s="12">
        <v>20</v>
      </c>
      <c r="BB78" s="12">
        <v>20</v>
      </c>
      <c r="BC78" s="12">
        <v>20</v>
      </c>
      <c r="BD78" s="12">
        <v>20</v>
      </c>
      <c r="BE78" s="12">
        <v>20</v>
      </c>
      <c r="BF78" s="12">
        <v>20</v>
      </c>
      <c r="BG78" s="12">
        <v>20</v>
      </c>
      <c r="BH78" s="12">
        <v>20</v>
      </c>
      <c r="BI78" s="12">
        <v>20</v>
      </c>
      <c r="BJ78" s="12">
        <v>20</v>
      </c>
      <c r="BK78" s="12">
        <v>20</v>
      </c>
      <c r="BL78" s="12">
        <v>20</v>
      </c>
      <c r="BM78" s="12">
        <v>20</v>
      </c>
      <c r="BN78" s="12">
        <v>20</v>
      </c>
      <c r="BO78" s="29">
        <v>20</v>
      </c>
    </row>
    <row r="79" spans="4:67">
      <c r="D79" s="18"/>
      <c r="E79" t="s">
        <v>16</v>
      </c>
      <c r="F79" s="12">
        <v>200</v>
      </c>
      <c r="G79" s="12">
        <v>200</v>
      </c>
      <c r="H79" s="12">
        <v>200</v>
      </c>
      <c r="I79" s="12">
        <v>100</v>
      </c>
      <c r="J79" s="12">
        <v>100</v>
      </c>
      <c r="K79" s="12">
        <v>100</v>
      </c>
      <c r="L79" s="12">
        <v>100</v>
      </c>
      <c r="M79" s="12">
        <v>100</v>
      </c>
      <c r="N79" s="12">
        <v>100</v>
      </c>
      <c r="O79" s="12">
        <v>100</v>
      </c>
      <c r="P79" s="12">
        <v>100</v>
      </c>
      <c r="Q79" s="12">
        <v>100</v>
      </c>
      <c r="R79" s="12">
        <v>100</v>
      </c>
      <c r="S79" s="12">
        <v>100</v>
      </c>
      <c r="T79" s="12">
        <v>100</v>
      </c>
      <c r="U79" s="12">
        <v>100</v>
      </c>
      <c r="V79" s="12">
        <v>100</v>
      </c>
      <c r="W79" s="12">
        <v>100</v>
      </c>
      <c r="X79" s="12">
        <v>100</v>
      </c>
      <c r="Y79" s="12">
        <v>100</v>
      </c>
      <c r="Z79" s="12">
        <v>100</v>
      </c>
      <c r="AA79" s="12">
        <v>100</v>
      </c>
      <c r="AB79" s="12">
        <v>100</v>
      </c>
      <c r="AC79" s="12">
        <v>100</v>
      </c>
      <c r="AD79" s="12">
        <v>100</v>
      </c>
      <c r="AE79" s="12">
        <v>100</v>
      </c>
      <c r="AF79" s="12">
        <v>100</v>
      </c>
      <c r="AG79" s="12">
        <v>100</v>
      </c>
      <c r="AH79" s="12">
        <v>100</v>
      </c>
      <c r="AI79" s="12">
        <v>100</v>
      </c>
      <c r="AJ79" s="12">
        <v>100</v>
      </c>
      <c r="AK79" s="12">
        <v>100</v>
      </c>
      <c r="AL79" s="12">
        <v>100</v>
      </c>
      <c r="AM79" s="12">
        <v>100</v>
      </c>
      <c r="AN79" s="12">
        <v>100</v>
      </c>
      <c r="AO79" s="12">
        <v>100</v>
      </c>
      <c r="AP79" s="12">
        <v>100</v>
      </c>
      <c r="AQ79" s="12">
        <v>100</v>
      </c>
      <c r="AR79" s="12">
        <v>100</v>
      </c>
      <c r="AS79" s="12">
        <v>100</v>
      </c>
      <c r="AT79" s="12">
        <v>100</v>
      </c>
      <c r="AU79" s="12">
        <v>100</v>
      </c>
      <c r="AV79" s="12">
        <v>100</v>
      </c>
      <c r="AW79" s="12">
        <v>100</v>
      </c>
      <c r="AX79" s="12">
        <v>100</v>
      </c>
      <c r="AY79" s="12">
        <v>100</v>
      </c>
      <c r="AZ79" s="12">
        <v>100</v>
      </c>
      <c r="BA79" s="12">
        <v>100</v>
      </c>
      <c r="BB79" s="12">
        <v>100</v>
      </c>
      <c r="BC79" s="12">
        <v>100</v>
      </c>
      <c r="BD79" s="12">
        <v>100</v>
      </c>
      <c r="BE79" s="12">
        <v>100</v>
      </c>
      <c r="BF79" s="12">
        <v>100</v>
      </c>
      <c r="BG79" s="12">
        <v>100</v>
      </c>
      <c r="BH79" s="12">
        <v>100</v>
      </c>
      <c r="BI79" s="12">
        <v>100</v>
      </c>
      <c r="BJ79" s="12">
        <v>100</v>
      </c>
      <c r="BK79" s="12">
        <v>100</v>
      </c>
      <c r="BL79" s="12">
        <v>100</v>
      </c>
      <c r="BM79" s="12">
        <v>100</v>
      </c>
      <c r="BN79" s="12">
        <v>100</v>
      </c>
      <c r="BO79" s="29">
        <v>100</v>
      </c>
    </row>
    <row r="80" spans="4:67">
      <c r="D80" s="18"/>
      <c r="E80" s="2" t="s">
        <v>18</v>
      </c>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29"/>
    </row>
    <row r="81" spans="4:70">
      <c r="D81" s="18"/>
      <c r="E81" t="s">
        <v>19</v>
      </c>
      <c r="F81" s="12">
        <v>40</v>
      </c>
      <c r="G81" s="12">
        <v>40</v>
      </c>
      <c r="H81" s="12">
        <v>40</v>
      </c>
      <c r="I81" s="12">
        <v>40</v>
      </c>
      <c r="J81" s="12">
        <v>75</v>
      </c>
      <c r="K81" s="12">
        <v>75</v>
      </c>
      <c r="L81" s="12">
        <v>75</v>
      </c>
      <c r="M81" s="12">
        <v>250</v>
      </c>
      <c r="N81" s="12">
        <v>75</v>
      </c>
      <c r="O81" s="12">
        <v>75</v>
      </c>
      <c r="P81" s="12">
        <v>75</v>
      </c>
      <c r="Q81" s="12">
        <v>75</v>
      </c>
      <c r="R81" s="12">
        <v>75</v>
      </c>
      <c r="S81" s="12">
        <v>75</v>
      </c>
      <c r="T81" s="12">
        <v>75</v>
      </c>
      <c r="U81" s="12">
        <v>75</v>
      </c>
      <c r="V81" s="12">
        <v>75</v>
      </c>
      <c r="W81" s="12">
        <v>75</v>
      </c>
      <c r="X81" s="12">
        <v>75</v>
      </c>
      <c r="Y81" s="12">
        <v>75</v>
      </c>
      <c r="Z81" s="12">
        <v>75</v>
      </c>
      <c r="AA81" s="12">
        <v>75</v>
      </c>
      <c r="AB81" s="12">
        <v>75</v>
      </c>
      <c r="AC81" s="12">
        <v>75</v>
      </c>
      <c r="AD81" s="12">
        <v>75</v>
      </c>
      <c r="AE81" s="12">
        <v>75</v>
      </c>
      <c r="AF81" s="12">
        <v>75</v>
      </c>
      <c r="AG81" s="12">
        <v>75</v>
      </c>
      <c r="AH81" s="12">
        <v>75</v>
      </c>
      <c r="AI81" s="12">
        <v>75</v>
      </c>
      <c r="AJ81" s="12">
        <v>75</v>
      </c>
      <c r="AK81" s="12">
        <v>75</v>
      </c>
      <c r="AL81" s="12">
        <v>75</v>
      </c>
      <c r="AM81" s="12">
        <v>75</v>
      </c>
      <c r="AN81" s="12">
        <v>75</v>
      </c>
      <c r="AO81" s="12">
        <v>75</v>
      </c>
      <c r="AP81" s="12">
        <v>75</v>
      </c>
      <c r="AQ81" s="12">
        <v>75</v>
      </c>
      <c r="AR81" s="12">
        <v>75</v>
      </c>
      <c r="AS81" s="12">
        <v>75</v>
      </c>
      <c r="AT81" s="12">
        <v>75</v>
      </c>
      <c r="AU81" s="12">
        <v>75</v>
      </c>
      <c r="AV81" s="12">
        <v>75</v>
      </c>
      <c r="AW81" s="12">
        <v>75</v>
      </c>
      <c r="AX81" s="12">
        <v>75</v>
      </c>
      <c r="AY81" s="12">
        <v>75</v>
      </c>
      <c r="AZ81" s="12">
        <v>75</v>
      </c>
      <c r="BA81" s="12">
        <v>75</v>
      </c>
      <c r="BB81" s="12">
        <v>75</v>
      </c>
      <c r="BC81" s="12">
        <v>75</v>
      </c>
      <c r="BD81" s="12">
        <v>75</v>
      </c>
      <c r="BE81" s="12">
        <v>75</v>
      </c>
      <c r="BF81" s="12">
        <v>75</v>
      </c>
      <c r="BG81" s="12">
        <v>75</v>
      </c>
      <c r="BH81" s="12">
        <v>75</v>
      </c>
      <c r="BI81" s="12">
        <v>75</v>
      </c>
      <c r="BJ81" s="12">
        <v>75</v>
      </c>
      <c r="BK81" s="12">
        <v>75</v>
      </c>
      <c r="BL81" s="12">
        <v>75</v>
      </c>
      <c r="BM81" s="12">
        <v>75</v>
      </c>
      <c r="BN81" s="12">
        <v>75</v>
      </c>
      <c r="BO81" s="29">
        <v>75</v>
      </c>
    </row>
    <row r="82" spans="4:70">
      <c r="D82" s="18"/>
      <c r="E82" t="s">
        <v>76</v>
      </c>
      <c r="F82" s="12">
        <v>1000</v>
      </c>
      <c r="G82" s="12">
        <v>600</v>
      </c>
      <c r="H82" s="12">
        <v>0</v>
      </c>
      <c r="I82" s="12">
        <v>0</v>
      </c>
      <c r="J82" s="12">
        <v>100</v>
      </c>
      <c r="K82" s="12">
        <v>0</v>
      </c>
      <c r="L82" s="12">
        <v>0</v>
      </c>
      <c r="M82" s="12">
        <v>0</v>
      </c>
      <c r="N82" s="12">
        <v>100</v>
      </c>
      <c r="O82" s="12">
        <v>0</v>
      </c>
      <c r="P82" s="12">
        <v>0</v>
      </c>
      <c r="Q82" s="12">
        <v>0</v>
      </c>
      <c r="R82" s="12">
        <v>0</v>
      </c>
      <c r="S82" s="12">
        <v>0</v>
      </c>
      <c r="T82" s="12">
        <v>0</v>
      </c>
      <c r="U82" s="12">
        <v>0</v>
      </c>
      <c r="V82" s="12">
        <v>0</v>
      </c>
      <c r="W82" s="12">
        <v>0</v>
      </c>
      <c r="X82" s="12">
        <v>0</v>
      </c>
      <c r="Y82" s="12">
        <v>0</v>
      </c>
      <c r="Z82" s="12">
        <v>0</v>
      </c>
      <c r="AA82" s="12">
        <v>0</v>
      </c>
      <c r="AB82" s="12">
        <v>0</v>
      </c>
      <c r="AC82" s="12">
        <v>0</v>
      </c>
      <c r="AD82" s="12">
        <v>0</v>
      </c>
      <c r="AE82" s="12">
        <v>0</v>
      </c>
      <c r="AF82" s="12">
        <v>0</v>
      </c>
      <c r="AG82" s="12">
        <v>0</v>
      </c>
      <c r="AH82" s="12">
        <v>0</v>
      </c>
      <c r="AI82" s="12">
        <v>0</v>
      </c>
      <c r="AJ82" s="12">
        <v>0</v>
      </c>
      <c r="AK82" s="12">
        <v>0</v>
      </c>
      <c r="AL82" s="12">
        <v>0</v>
      </c>
      <c r="AM82" s="12">
        <v>0</v>
      </c>
      <c r="AN82" s="12">
        <v>0</v>
      </c>
      <c r="AO82" s="12">
        <v>0</v>
      </c>
      <c r="AP82" s="12">
        <v>0</v>
      </c>
      <c r="AQ82" s="12">
        <v>0</v>
      </c>
      <c r="AR82" s="12">
        <v>0</v>
      </c>
      <c r="AS82" s="12">
        <v>0</v>
      </c>
      <c r="AT82" s="12">
        <v>0</v>
      </c>
      <c r="AU82" s="12">
        <v>0</v>
      </c>
      <c r="AV82" s="12">
        <v>0</v>
      </c>
      <c r="AW82" s="12">
        <v>0</v>
      </c>
      <c r="AX82" s="12">
        <v>0</v>
      </c>
      <c r="AY82" s="12">
        <v>0</v>
      </c>
      <c r="AZ82" s="12">
        <v>0</v>
      </c>
      <c r="BA82" s="12">
        <v>0</v>
      </c>
      <c r="BB82" s="12">
        <v>0</v>
      </c>
      <c r="BC82" s="12">
        <v>0</v>
      </c>
      <c r="BD82" s="12">
        <v>0</v>
      </c>
      <c r="BE82" s="12">
        <v>0</v>
      </c>
      <c r="BF82" s="12">
        <v>0</v>
      </c>
      <c r="BG82" s="12">
        <v>0</v>
      </c>
      <c r="BH82" s="12">
        <v>0</v>
      </c>
      <c r="BI82" s="12">
        <v>0</v>
      </c>
      <c r="BJ82" s="12">
        <v>0</v>
      </c>
      <c r="BK82" s="12">
        <v>0</v>
      </c>
      <c r="BL82" s="12">
        <v>0</v>
      </c>
      <c r="BM82" s="12">
        <v>0</v>
      </c>
      <c r="BN82" s="12">
        <v>0</v>
      </c>
      <c r="BO82" s="29">
        <v>0</v>
      </c>
    </row>
    <row r="83" spans="4:70">
      <c r="D83" s="18"/>
      <c r="E83" t="s">
        <v>20</v>
      </c>
      <c r="F83" s="12">
        <v>60</v>
      </c>
      <c r="G83" s="12">
        <v>60</v>
      </c>
      <c r="H83" s="12">
        <v>60</v>
      </c>
      <c r="I83" s="12">
        <v>60</v>
      </c>
      <c r="J83" s="12">
        <v>60</v>
      </c>
      <c r="K83" s="12">
        <v>60</v>
      </c>
      <c r="L83" s="12">
        <v>60</v>
      </c>
      <c r="M83" s="12">
        <v>60</v>
      </c>
      <c r="N83" s="12">
        <v>60</v>
      </c>
      <c r="O83" s="12">
        <v>60</v>
      </c>
      <c r="P83" s="12">
        <v>60</v>
      </c>
      <c r="Q83" s="12">
        <v>60</v>
      </c>
      <c r="R83" s="12">
        <v>60</v>
      </c>
      <c r="S83" s="12">
        <v>60</v>
      </c>
      <c r="T83" s="12">
        <v>60</v>
      </c>
      <c r="U83" s="12">
        <v>60</v>
      </c>
      <c r="V83" s="12">
        <v>60</v>
      </c>
      <c r="W83" s="12">
        <v>60</v>
      </c>
      <c r="X83" s="12">
        <v>60</v>
      </c>
      <c r="Y83" s="12">
        <v>60</v>
      </c>
      <c r="Z83" s="12">
        <v>60</v>
      </c>
      <c r="AA83" s="12">
        <v>60</v>
      </c>
      <c r="AB83" s="12">
        <v>60</v>
      </c>
      <c r="AC83" s="12">
        <v>60</v>
      </c>
      <c r="AD83" s="12">
        <v>60</v>
      </c>
      <c r="AE83" s="12">
        <v>60</v>
      </c>
      <c r="AF83" s="12">
        <v>60</v>
      </c>
      <c r="AG83" s="12">
        <v>60</v>
      </c>
      <c r="AH83" s="12">
        <v>60</v>
      </c>
      <c r="AI83" s="12">
        <v>60</v>
      </c>
      <c r="AJ83" s="12">
        <v>60</v>
      </c>
      <c r="AK83" s="12">
        <v>60</v>
      </c>
      <c r="AL83" s="12">
        <v>60</v>
      </c>
      <c r="AM83" s="12">
        <v>60</v>
      </c>
      <c r="AN83" s="12">
        <v>60</v>
      </c>
      <c r="AO83" s="12">
        <v>60</v>
      </c>
      <c r="AP83" s="12">
        <v>60</v>
      </c>
      <c r="AQ83" s="12">
        <v>60</v>
      </c>
      <c r="AR83" s="12">
        <v>60</v>
      </c>
      <c r="AS83" s="12">
        <v>60</v>
      </c>
      <c r="AT83" s="12">
        <v>60</v>
      </c>
      <c r="AU83" s="12">
        <v>60</v>
      </c>
      <c r="AV83" s="12">
        <v>60</v>
      </c>
      <c r="AW83" s="12">
        <v>60</v>
      </c>
      <c r="AX83" s="12">
        <v>60</v>
      </c>
      <c r="AY83" s="12">
        <v>60</v>
      </c>
      <c r="AZ83" s="12">
        <v>60</v>
      </c>
      <c r="BA83" s="12">
        <v>60</v>
      </c>
      <c r="BB83" s="12">
        <v>60</v>
      </c>
      <c r="BC83" s="12">
        <v>60</v>
      </c>
      <c r="BD83" s="12">
        <v>60</v>
      </c>
      <c r="BE83" s="12">
        <v>60</v>
      </c>
      <c r="BF83" s="12">
        <v>60</v>
      </c>
      <c r="BG83" s="12">
        <v>60</v>
      </c>
      <c r="BH83" s="12">
        <v>60</v>
      </c>
      <c r="BI83" s="12">
        <v>60</v>
      </c>
      <c r="BJ83" s="12">
        <v>60</v>
      </c>
      <c r="BK83" s="12">
        <v>60</v>
      </c>
      <c r="BL83" s="12">
        <v>60</v>
      </c>
      <c r="BM83" s="12">
        <v>60</v>
      </c>
      <c r="BN83" s="12">
        <v>60</v>
      </c>
      <c r="BO83" s="29">
        <v>60</v>
      </c>
    </row>
    <row r="84" spans="4:70">
      <c r="D84" s="18"/>
      <c r="E84" s="2" t="s">
        <v>13</v>
      </c>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29"/>
    </row>
    <row r="85" spans="4:70">
      <c r="D85" s="18"/>
      <c r="E85" t="s">
        <v>22</v>
      </c>
      <c r="F85" s="12">
        <v>1000</v>
      </c>
      <c r="G85" s="12">
        <v>0</v>
      </c>
      <c r="H85" s="12">
        <v>0</v>
      </c>
      <c r="I85" s="12">
        <v>0</v>
      </c>
      <c r="J85" s="12">
        <v>3000</v>
      </c>
      <c r="K85" s="12">
        <v>0</v>
      </c>
      <c r="L85" s="12">
        <v>0</v>
      </c>
      <c r="M85" s="12">
        <v>0</v>
      </c>
      <c r="N85" s="12">
        <v>3000</v>
      </c>
      <c r="O85" s="12">
        <v>0</v>
      </c>
      <c r="P85" s="12">
        <v>0</v>
      </c>
      <c r="Q85" s="12">
        <v>0</v>
      </c>
      <c r="R85" s="12">
        <v>1000</v>
      </c>
      <c r="S85" s="12">
        <v>0</v>
      </c>
      <c r="T85" s="12">
        <v>0</v>
      </c>
      <c r="U85" s="12">
        <v>0</v>
      </c>
      <c r="V85" s="12">
        <v>3000</v>
      </c>
      <c r="W85" s="12">
        <v>0</v>
      </c>
      <c r="X85" s="12">
        <v>0</v>
      </c>
      <c r="Y85" s="12">
        <v>0</v>
      </c>
      <c r="Z85" s="12">
        <v>3000</v>
      </c>
      <c r="AA85" s="12">
        <v>0</v>
      </c>
      <c r="AB85" s="12">
        <v>0</v>
      </c>
      <c r="AC85" s="12">
        <v>0</v>
      </c>
      <c r="AD85" s="12">
        <v>1000</v>
      </c>
      <c r="AE85" s="12">
        <v>0</v>
      </c>
      <c r="AF85" s="12">
        <v>0</v>
      </c>
      <c r="AG85" s="12">
        <v>0</v>
      </c>
      <c r="AH85" s="12">
        <v>3000</v>
      </c>
      <c r="AI85" s="12">
        <v>0</v>
      </c>
      <c r="AJ85" s="12">
        <v>0</v>
      </c>
      <c r="AK85" s="12">
        <v>0</v>
      </c>
      <c r="AL85" s="12">
        <v>3000</v>
      </c>
      <c r="AM85" s="12">
        <v>0</v>
      </c>
      <c r="AN85" s="12">
        <v>0</v>
      </c>
      <c r="AO85" s="12">
        <v>0</v>
      </c>
      <c r="AP85" s="12">
        <v>1000</v>
      </c>
      <c r="AQ85" s="12">
        <v>0</v>
      </c>
      <c r="AR85" s="12">
        <v>0</v>
      </c>
      <c r="AS85" s="12">
        <v>0</v>
      </c>
      <c r="AT85" s="12">
        <v>3000</v>
      </c>
      <c r="AU85" s="12">
        <v>0</v>
      </c>
      <c r="AV85" s="12">
        <v>0</v>
      </c>
      <c r="AW85" s="12">
        <v>0</v>
      </c>
      <c r="AX85" s="12">
        <v>3000</v>
      </c>
      <c r="AY85" s="12">
        <v>0</v>
      </c>
      <c r="AZ85" s="12">
        <v>0</v>
      </c>
      <c r="BA85" s="12">
        <v>0</v>
      </c>
      <c r="BB85" s="12">
        <v>1000</v>
      </c>
      <c r="BC85" s="12">
        <v>0</v>
      </c>
      <c r="BD85" s="12">
        <v>0</v>
      </c>
      <c r="BE85" s="12">
        <v>0</v>
      </c>
      <c r="BF85" s="12">
        <v>3000</v>
      </c>
      <c r="BG85" s="12">
        <v>0</v>
      </c>
      <c r="BH85" s="12">
        <v>0</v>
      </c>
      <c r="BI85" s="12">
        <v>0</v>
      </c>
      <c r="BJ85" s="12">
        <v>3000</v>
      </c>
      <c r="BK85" s="12">
        <v>0</v>
      </c>
      <c r="BL85" s="12">
        <v>0</v>
      </c>
      <c r="BM85" s="12">
        <v>0</v>
      </c>
      <c r="BN85" s="12">
        <v>1000</v>
      </c>
      <c r="BO85" s="29">
        <v>0</v>
      </c>
    </row>
    <row r="86" spans="4:70">
      <c r="D86" s="18"/>
      <c r="E86" t="s">
        <v>21</v>
      </c>
      <c r="F86" s="12">
        <v>100</v>
      </c>
      <c r="G86" s="12">
        <v>0</v>
      </c>
      <c r="H86" s="12">
        <v>0</v>
      </c>
      <c r="I86" s="12">
        <v>0</v>
      </c>
      <c r="J86" s="12">
        <v>300</v>
      </c>
      <c r="K86" s="12">
        <v>0</v>
      </c>
      <c r="L86" s="12">
        <v>0</v>
      </c>
      <c r="M86" s="12">
        <v>0</v>
      </c>
      <c r="N86" s="12">
        <v>300</v>
      </c>
      <c r="O86" s="12">
        <v>0</v>
      </c>
      <c r="P86" s="12">
        <v>0</v>
      </c>
      <c r="Q86" s="12">
        <v>0</v>
      </c>
      <c r="R86" s="12">
        <v>100</v>
      </c>
      <c r="S86" s="12">
        <v>0</v>
      </c>
      <c r="T86" s="12">
        <v>0</v>
      </c>
      <c r="U86" s="12">
        <v>0</v>
      </c>
      <c r="V86" s="12">
        <v>300</v>
      </c>
      <c r="W86" s="12">
        <v>0</v>
      </c>
      <c r="X86" s="12">
        <v>0</v>
      </c>
      <c r="Y86" s="12">
        <v>0</v>
      </c>
      <c r="Z86" s="12">
        <v>300</v>
      </c>
      <c r="AA86" s="12">
        <v>0</v>
      </c>
      <c r="AB86" s="12">
        <v>0</v>
      </c>
      <c r="AC86" s="12">
        <v>0</v>
      </c>
      <c r="AD86" s="12">
        <v>100</v>
      </c>
      <c r="AE86" s="12">
        <v>0</v>
      </c>
      <c r="AF86" s="12">
        <v>0</v>
      </c>
      <c r="AG86" s="12">
        <v>0</v>
      </c>
      <c r="AH86" s="12">
        <v>300</v>
      </c>
      <c r="AI86" s="12">
        <v>0</v>
      </c>
      <c r="AJ86" s="12">
        <v>0</v>
      </c>
      <c r="AK86" s="12">
        <v>0</v>
      </c>
      <c r="AL86" s="12">
        <v>300</v>
      </c>
      <c r="AM86" s="12">
        <v>0</v>
      </c>
      <c r="AN86" s="12">
        <v>0</v>
      </c>
      <c r="AO86" s="12">
        <v>0</v>
      </c>
      <c r="AP86" s="12">
        <v>100</v>
      </c>
      <c r="AQ86" s="12">
        <v>0</v>
      </c>
      <c r="AR86" s="12">
        <v>0</v>
      </c>
      <c r="AS86" s="12">
        <v>0</v>
      </c>
      <c r="AT86" s="12">
        <v>300</v>
      </c>
      <c r="AU86" s="12">
        <v>0</v>
      </c>
      <c r="AV86" s="12">
        <v>0</v>
      </c>
      <c r="AW86" s="12">
        <v>0</v>
      </c>
      <c r="AX86" s="12">
        <v>300</v>
      </c>
      <c r="AY86" s="12">
        <v>0</v>
      </c>
      <c r="AZ86" s="12">
        <v>0</v>
      </c>
      <c r="BA86" s="12">
        <v>0</v>
      </c>
      <c r="BB86" s="12">
        <v>100</v>
      </c>
      <c r="BC86" s="12">
        <v>0</v>
      </c>
      <c r="BD86" s="12">
        <v>0</v>
      </c>
      <c r="BE86" s="12">
        <v>0</v>
      </c>
      <c r="BF86" s="12">
        <v>300</v>
      </c>
      <c r="BG86" s="12">
        <v>0</v>
      </c>
      <c r="BH86" s="12">
        <v>0</v>
      </c>
      <c r="BI86" s="12">
        <v>0</v>
      </c>
      <c r="BJ86" s="12">
        <v>300</v>
      </c>
      <c r="BK86" s="12">
        <v>0</v>
      </c>
      <c r="BL86" s="12">
        <v>0</v>
      </c>
      <c r="BM86" s="12">
        <v>0</v>
      </c>
      <c r="BN86" s="12">
        <v>100</v>
      </c>
      <c r="BO86" s="29">
        <v>0</v>
      </c>
    </row>
    <row r="87" spans="4:70">
      <c r="D87" s="18"/>
      <c r="E87" s="88" t="s">
        <v>1</v>
      </c>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7"/>
    </row>
    <row r="88" spans="4:70">
      <c r="D88" s="18"/>
      <c r="E88" s="89" t="s">
        <v>78</v>
      </c>
      <c r="F88" s="12">
        <f>F67*0.25</f>
        <v>336.25</v>
      </c>
      <c r="G88" s="12">
        <f t="shared" ref="G88:BO88" si="2">G67*0.25</f>
        <v>336.25</v>
      </c>
      <c r="H88" s="12">
        <f t="shared" si="2"/>
        <v>336.25</v>
      </c>
      <c r="I88" s="12">
        <f t="shared" si="2"/>
        <v>336.25</v>
      </c>
      <c r="J88" s="12">
        <f t="shared" si="2"/>
        <v>336.25</v>
      </c>
      <c r="K88" s="12">
        <f t="shared" si="2"/>
        <v>336.25</v>
      </c>
      <c r="L88" s="12">
        <f t="shared" si="2"/>
        <v>336.25</v>
      </c>
      <c r="M88" s="12">
        <f t="shared" si="2"/>
        <v>336.25</v>
      </c>
      <c r="N88" s="12">
        <f t="shared" si="2"/>
        <v>336.25</v>
      </c>
      <c r="O88" s="12">
        <f t="shared" si="2"/>
        <v>336.25</v>
      </c>
      <c r="P88" s="12">
        <f t="shared" si="2"/>
        <v>336.25</v>
      </c>
      <c r="Q88" s="12">
        <f t="shared" si="2"/>
        <v>336.25</v>
      </c>
      <c r="R88" s="12">
        <f t="shared" si="2"/>
        <v>336.25</v>
      </c>
      <c r="S88" s="12">
        <f t="shared" si="2"/>
        <v>336.25</v>
      </c>
      <c r="T88" s="12">
        <f t="shared" si="2"/>
        <v>336.25</v>
      </c>
      <c r="U88" s="12">
        <f t="shared" si="2"/>
        <v>336.25</v>
      </c>
      <c r="V88" s="12">
        <f t="shared" si="2"/>
        <v>336.25</v>
      </c>
      <c r="W88" s="12">
        <f t="shared" si="2"/>
        <v>336.25</v>
      </c>
      <c r="X88" s="12">
        <f t="shared" si="2"/>
        <v>336.25</v>
      </c>
      <c r="Y88" s="12">
        <f t="shared" si="2"/>
        <v>336.25</v>
      </c>
      <c r="Z88" s="12">
        <f t="shared" si="2"/>
        <v>336.25</v>
      </c>
      <c r="AA88" s="12">
        <f t="shared" si="2"/>
        <v>336.25</v>
      </c>
      <c r="AB88" s="12">
        <f t="shared" si="2"/>
        <v>336.25</v>
      </c>
      <c r="AC88" s="12">
        <f t="shared" si="2"/>
        <v>336.25</v>
      </c>
      <c r="AD88" s="12">
        <f t="shared" si="2"/>
        <v>336.25</v>
      </c>
      <c r="AE88" s="12">
        <f t="shared" si="2"/>
        <v>336.25</v>
      </c>
      <c r="AF88" s="12">
        <f t="shared" si="2"/>
        <v>336.25</v>
      </c>
      <c r="AG88" s="12">
        <f t="shared" si="2"/>
        <v>336.25</v>
      </c>
      <c r="AH88" s="12">
        <f t="shared" si="2"/>
        <v>336.25</v>
      </c>
      <c r="AI88" s="12">
        <f t="shared" si="2"/>
        <v>336.25</v>
      </c>
      <c r="AJ88" s="12">
        <f t="shared" si="2"/>
        <v>336.25</v>
      </c>
      <c r="AK88" s="12">
        <f t="shared" si="2"/>
        <v>336.25</v>
      </c>
      <c r="AL88" s="12">
        <f t="shared" si="2"/>
        <v>336.25</v>
      </c>
      <c r="AM88" s="12">
        <f t="shared" si="2"/>
        <v>336.25</v>
      </c>
      <c r="AN88" s="12">
        <f t="shared" si="2"/>
        <v>336.25</v>
      </c>
      <c r="AO88" s="12">
        <f t="shared" si="2"/>
        <v>336.25</v>
      </c>
      <c r="AP88" s="12">
        <f t="shared" si="2"/>
        <v>336.25</v>
      </c>
      <c r="AQ88" s="12">
        <f t="shared" si="2"/>
        <v>336.25</v>
      </c>
      <c r="AR88" s="12">
        <f t="shared" si="2"/>
        <v>336.25</v>
      </c>
      <c r="AS88" s="12">
        <f t="shared" si="2"/>
        <v>336.25</v>
      </c>
      <c r="AT88" s="12">
        <f t="shared" si="2"/>
        <v>336.25</v>
      </c>
      <c r="AU88" s="12">
        <f t="shared" si="2"/>
        <v>336.25</v>
      </c>
      <c r="AV88" s="12">
        <f t="shared" si="2"/>
        <v>336.25</v>
      </c>
      <c r="AW88" s="12">
        <f t="shared" si="2"/>
        <v>336.25</v>
      </c>
      <c r="AX88" s="12">
        <f t="shared" si="2"/>
        <v>336.25</v>
      </c>
      <c r="AY88" s="12">
        <f t="shared" si="2"/>
        <v>336.25</v>
      </c>
      <c r="AZ88" s="12">
        <f t="shared" si="2"/>
        <v>336.25</v>
      </c>
      <c r="BA88" s="12">
        <f t="shared" si="2"/>
        <v>336.25</v>
      </c>
      <c r="BB88" s="12">
        <f t="shared" si="2"/>
        <v>336.25</v>
      </c>
      <c r="BC88" s="12">
        <f t="shared" si="2"/>
        <v>336.25</v>
      </c>
      <c r="BD88" s="12">
        <f t="shared" si="2"/>
        <v>336.25</v>
      </c>
      <c r="BE88" s="12">
        <f t="shared" si="2"/>
        <v>336.25</v>
      </c>
      <c r="BF88" s="12">
        <f t="shared" si="2"/>
        <v>336.25</v>
      </c>
      <c r="BG88" s="12">
        <f t="shared" si="2"/>
        <v>336.25</v>
      </c>
      <c r="BH88" s="12">
        <f t="shared" si="2"/>
        <v>336.25</v>
      </c>
      <c r="BI88" s="12">
        <f t="shared" si="2"/>
        <v>336.25</v>
      </c>
      <c r="BJ88" s="12">
        <f t="shared" si="2"/>
        <v>336.25</v>
      </c>
      <c r="BK88" s="12">
        <f t="shared" si="2"/>
        <v>336.25</v>
      </c>
      <c r="BL88" s="12">
        <f t="shared" si="2"/>
        <v>336.25</v>
      </c>
      <c r="BM88" s="12">
        <f t="shared" si="2"/>
        <v>336.25</v>
      </c>
      <c r="BN88" s="12">
        <f t="shared" si="2"/>
        <v>336.25</v>
      </c>
      <c r="BO88" s="29">
        <f t="shared" si="2"/>
        <v>336.25</v>
      </c>
      <c r="BP88" s="28">
        <f>SUM(F88:BO88)</f>
        <v>20847.5</v>
      </c>
      <c r="BQ88" s="27" t="s">
        <v>109</v>
      </c>
      <c r="BR88" s="27"/>
    </row>
    <row r="89" spans="4:70">
      <c r="D89" s="18"/>
      <c r="E89" s="89" t="s">
        <v>77</v>
      </c>
      <c r="F89" s="12">
        <f>F68*0.25</f>
        <v>50</v>
      </c>
      <c r="G89" s="12">
        <f t="shared" ref="G89:BO89" si="3">G68*0.15</f>
        <v>30</v>
      </c>
      <c r="H89" s="12">
        <f t="shared" si="3"/>
        <v>30</v>
      </c>
      <c r="I89" s="12">
        <f t="shared" si="3"/>
        <v>30</v>
      </c>
      <c r="J89" s="12">
        <f t="shared" si="3"/>
        <v>30</v>
      </c>
      <c r="K89" s="12">
        <f t="shared" si="3"/>
        <v>30</v>
      </c>
      <c r="L89" s="12">
        <f t="shared" si="3"/>
        <v>30</v>
      </c>
      <c r="M89" s="12">
        <f t="shared" si="3"/>
        <v>30</v>
      </c>
      <c r="N89" s="12">
        <f t="shared" si="3"/>
        <v>30</v>
      </c>
      <c r="O89" s="12">
        <f t="shared" si="3"/>
        <v>30</v>
      </c>
      <c r="P89" s="12">
        <f t="shared" si="3"/>
        <v>30</v>
      </c>
      <c r="Q89" s="12">
        <f t="shared" si="3"/>
        <v>30</v>
      </c>
      <c r="R89" s="12">
        <f t="shared" si="3"/>
        <v>30</v>
      </c>
      <c r="S89" s="12">
        <f t="shared" si="3"/>
        <v>30</v>
      </c>
      <c r="T89" s="12">
        <f t="shared" si="3"/>
        <v>30</v>
      </c>
      <c r="U89" s="12">
        <f t="shared" si="3"/>
        <v>30</v>
      </c>
      <c r="V89" s="12">
        <f t="shared" si="3"/>
        <v>30</v>
      </c>
      <c r="W89" s="12">
        <f t="shared" si="3"/>
        <v>30</v>
      </c>
      <c r="X89" s="12">
        <f t="shared" si="3"/>
        <v>30</v>
      </c>
      <c r="Y89" s="12">
        <f t="shared" si="3"/>
        <v>30</v>
      </c>
      <c r="Z89" s="12">
        <f t="shared" si="3"/>
        <v>30</v>
      </c>
      <c r="AA89" s="12">
        <f t="shared" si="3"/>
        <v>30</v>
      </c>
      <c r="AB89" s="12">
        <f t="shared" si="3"/>
        <v>30</v>
      </c>
      <c r="AC89" s="12">
        <f t="shared" si="3"/>
        <v>30</v>
      </c>
      <c r="AD89" s="12">
        <f t="shared" si="3"/>
        <v>30</v>
      </c>
      <c r="AE89" s="12">
        <f t="shared" si="3"/>
        <v>30</v>
      </c>
      <c r="AF89" s="12">
        <f t="shared" si="3"/>
        <v>30</v>
      </c>
      <c r="AG89" s="12">
        <f t="shared" si="3"/>
        <v>30</v>
      </c>
      <c r="AH89" s="12">
        <f t="shared" si="3"/>
        <v>30</v>
      </c>
      <c r="AI89" s="12">
        <f t="shared" si="3"/>
        <v>30</v>
      </c>
      <c r="AJ89" s="12">
        <f t="shared" si="3"/>
        <v>30</v>
      </c>
      <c r="AK89" s="12">
        <f t="shared" si="3"/>
        <v>30</v>
      </c>
      <c r="AL89" s="12">
        <f t="shared" si="3"/>
        <v>30</v>
      </c>
      <c r="AM89" s="12">
        <f t="shared" si="3"/>
        <v>30</v>
      </c>
      <c r="AN89" s="12">
        <f t="shared" si="3"/>
        <v>30</v>
      </c>
      <c r="AO89" s="12">
        <f t="shared" si="3"/>
        <v>30</v>
      </c>
      <c r="AP89" s="12">
        <f t="shared" si="3"/>
        <v>30</v>
      </c>
      <c r="AQ89" s="12">
        <f t="shared" si="3"/>
        <v>30</v>
      </c>
      <c r="AR89" s="12">
        <f t="shared" si="3"/>
        <v>30</v>
      </c>
      <c r="AS89" s="12">
        <f t="shared" si="3"/>
        <v>30</v>
      </c>
      <c r="AT89" s="12">
        <f t="shared" si="3"/>
        <v>30</v>
      </c>
      <c r="AU89" s="12">
        <f t="shared" si="3"/>
        <v>30</v>
      </c>
      <c r="AV89" s="12">
        <f t="shared" si="3"/>
        <v>30</v>
      </c>
      <c r="AW89" s="12">
        <f t="shared" si="3"/>
        <v>30</v>
      </c>
      <c r="AX89" s="12">
        <f t="shared" si="3"/>
        <v>30</v>
      </c>
      <c r="AY89" s="12">
        <f t="shared" si="3"/>
        <v>30</v>
      </c>
      <c r="AZ89" s="12">
        <f t="shared" si="3"/>
        <v>30</v>
      </c>
      <c r="BA89" s="12">
        <f t="shared" si="3"/>
        <v>30</v>
      </c>
      <c r="BB89" s="12">
        <f t="shared" si="3"/>
        <v>30</v>
      </c>
      <c r="BC89" s="12">
        <f t="shared" si="3"/>
        <v>30</v>
      </c>
      <c r="BD89" s="12">
        <f t="shared" si="3"/>
        <v>30</v>
      </c>
      <c r="BE89" s="12">
        <f t="shared" si="3"/>
        <v>30</v>
      </c>
      <c r="BF89" s="12">
        <f t="shared" si="3"/>
        <v>30</v>
      </c>
      <c r="BG89" s="12">
        <f t="shared" si="3"/>
        <v>30</v>
      </c>
      <c r="BH89" s="12">
        <f t="shared" si="3"/>
        <v>30</v>
      </c>
      <c r="BI89" s="12">
        <f t="shared" si="3"/>
        <v>30</v>
      </c>
      <c r="BJ89" s="12">
        <f t="shared" si="3"/>
        <v>30</v>
      </c>
      <c r="BK89" s="12">
        <f t="shared" si="3"/>
        <v>30</v>
      </c>
      <c r="BL89" s="12">
        <f t="shared" si="3"/>
        <v>30</v>
      </c>
      <c r="BM89" s="12">
        <f t="shared" si="3"/>
        <v>30</v>
      </c>
      <c r="BN89" s="12">
        <f t="shared" si="3"/>
        <v>30</v>
      </c>
      <c r="BO89" s="29">
        <f t="shared" si="3"/>
        <v>30</v>
      </c>
    </row>
    <row r="90" spans="4:70" ht="16.5" thickBot="1">
      <c r="D90" s="18"/>
      <c r="E90" s="90" t="s">
        <v>84</v>
      </c>
      <c r="F90" s="66">
        <f>SUM(F88:F89)</f>
        <v>386.25</v>
      </c>
      <c r="G90" s="66">
        <f>SUM(G88:G89)+F90</f>
        <v>752.5</v>
      </c>
      <c r="H90" s="66">
        <f t="shared" ref="H90:BO90" si="4">SUM(H88:H89)+G90</f>
        <v>1118.75</v>
      </c>
      <c r="I90" s="66">
        <f t="shared" si="4"/>
        <v>1485</v>
      </c>
      <c r="J90" s="66">
        <f t="shared" si="4"/>
        <v>1851.25</v>
      </c>
      <c r="K90" s="66">
        <f t="shared" si="4"/>
        <v>2217.5</v>
      </c>
      <c r="L90" s="66">
        <f t="shared" si="4"/>
        <v>2583.75</v>
      </c>
      <c r="M90" s="66">
        <f t="shared" si="4"/>
        <v>2950</v>
      </c>
      <c r="N90" s="66">
        <f t="shared" si="4"/>
        <v>3316.25</v>
      </c>
      <c r="O90" s="66">
        <f t="shared" si="4"/>
        <v>3682.5</v>
      </c>
      <c r="P90" s="66">
        <f t="shared" si="4"/>
        <v>4048.75</v>
      </c>
      <c r="Q90" s="66">
        <f t="shared" si="4"/>
        <v>4415</v>
      </c>
      <c r="R90" s="66">
        <f t="shared" si="4"/>
        <v>4781.25</v>
      </c>
      <c r="S90" s="66">
        <f t="shared" si="4"/>
        <v>5147.5</v>
      </c>
      <c r="T90" s="66">
        <f t="shared" si="4"/>
        <v>5513.75</v>
      </c>
      <c r="U90" s="66">
        <f t="shared" si="4"/>
        <v>5880</v>
      </c>
      <c r="V90" s="66">
        <f t="shared" si="4"/>
        <v>6246.25</v>
      </c>
      <c r="W90" s="66">
        <f t="shared" si="4"/>
        <v>6612.5</v>
      </c>
      <c r="X90" s="66">
        <f t="shared" si="4"/>
        <v>6978.75</v>
      </c>
      <c r="Y90" s="66">
        <f t="shared" si="4"/>
        <v>7345</v>
      </c>
      <c r="Z90" s="66">
        <f t="shared" si="4"/>
        <v>7711.25</v>
      </c>
      <c r="AA90" s="66">
        <f t="shared" si="4"/>
        <v>8077.5</v>
      </c>
      <c r="AB90" s="66">
        <f t="shared" si="4"/>
        <v>8443.75</v>
      </c>
      <c r="AC90" s="66">
        <f t="shared" si="4"/>
        <v>8810</v>
      </c>
      <c r="AD90" s="66">
        <f t="shared" si="4"/>
        <v>9176.25</v>
      </c>
      <c r="AE90" s="66">
        <f t="shared" si="4"/>
        <v>9542.5</v>
      </c>
      <c r="AF90" s="66">
        <f t="shared" si="4"/>
        <v>9908.75</v>
      </c>
      <c r="AG90" s="66">
        <f t="shared" si="4"/>
        <v>10275</v>
      </c>
      <c r="AH90" s="66">
        <f t="shared" si="4"/>
        <v>10641.25</v>
      </c>
      <c r="AI90" s="66">
        <f t="shared" si="4"/>
        <v>11007.5</v>
      </c>
      <c r="AJ90" s="66">
        <f t="shared" si="4"/>
        <v>11373.75</v>
      </c>
      <c r="AK90" s="66">
        <f t="shared" si="4"/>
        <v>11740</v>
      </c>
      <c r="AL90" s="66">
        <f t="shared" si="4"/>
        <v>12106.25</v>
      </c>
      <c r="AM90" s="66">
        <f t="shared" si="4"/>
        <v>12472.5</v>
      </c>
      <c r="AN90" s="66">
        <f t="shared" si="4"/>
        <v>12838.75</v>
      </c>
      <c r="AO90" s="66">
        <f t="shared" si="4"/>
        <v>13205</v>
      </c>
      <c r="AP90" s="66">
        <f t="shared" si="4"/>
        <v>13571.25</v>
      </c>
      <c r="AQ90" s="66">
        <f t="shared" si="4"/>
        <v>13937.5</v>
      </c>
      <c r="AR90" s="66">
        <f t="shared" si="4"/>
        <v>14303.75</v>
      </c>
      <c r="AS90" s="66">
        <f t="shared" si="4"/>
        <v>14670</v>
      </c>
      <c r="AT90" s="66">
        <f t="shared" si="4"/>
        <v>15036.25</v>
      </c>
      <c r="AU90" s="66">
        <f t="shared" si="4"/>
        <v>15402.5</v>
      </c>
      <c r="AV90" s="66">
        <f t="shared" si="4"/>
        <v>15768.75</v>
      </c>
      <c r="AW90" s="66">
        <f t="shared" si="4"/>
        <v>16135</v>
      </c>
      <c r="AX90" s="66">
        <f t="shared" si="4"/>
        <v>16501.25</v>
      </c>
      <c r="AY90" s="66">
        <f t="shared" si="4"/>
        <v>16867.5</v>
      </c>
      <c r="AZ90" s="66">
        <f t="shared" si="4"/>
        <v>17233.75</v>
      </c>
      <c r="BA90" s="66">
        <f t="shared" si="4"/>
        <v>17600</v>
      </c>
      <c r="BB90" s="66">
        <f t="shared" si="4"/>
        <v>17966.25</v>
      </c>
      <c r="BC90" s="66">
        <f t="shared" si="4"/>
        <v>18332.5</v>
      </c>
      <c r="BD90" s="66">
        <f t="shared" si="4"/>
        <v>18698.75</v>
      </c>
      <c r="BE90" s="66">
        <f t="shared" si="4"/>
        <v>19065</v>
      </c>
      <c r="BF90" s="66">
        <f t="shared" si="4"/>
        <v>19431.25</v>
      </c>
      <c r="BG90" s="66">
        <f t="shared" si="4"/>
        <v>19797.5</v>
      </c>
      <c r="BH90" s="66">
        <f t="shared" si="4"/>
        <v>20163.75</v>
      </c>
      <c r="BI90" s="66">
        <f t="shared" si="4"/>
        <v>20530</v>
      </c>
      <c r="BJ90" s="66">
        <f t="shared" si="4"/>
        <v>20896.25</v>
      </c>
      <c r="BK90" s="66">
        <f t="shared" si="4"/>
        <v>21262.5</v>
      </c>
      <c r="BL90" s="66">
        <f t="shared" si="4"/>
        <v>21628.75</v>
      </c>
      <c r="BM90" s="66">
        <f t="shared" si="4"/>
        <v>21995</v>
      </c>
      <c r="BN90" s="66">
        <f t="shared" si="4"/>
        <v>22361.25</v>
      </c>
      <c r="BO90" s="74">
        <f t="shared" si="4"/>
        <v>22727.5</v>
      </c>
    </row>
    <row r="91" spans="4:70">
      <c r="D91" s="69" t="s">
        <v>4</v>
      </c>
      <c r="E91" s="1"/>
      <c r="F91" s="11">
        <f>SUM(F72:F89)</f>
        <v>3066.25</v>
      </c>
      <c r="G91" s="11">
        <f t="shared" ref="G91:BO91" si="5">SUM(G72:G89)</f>
        <v>1546.25</v>
      </c>
      <c r="H91" s="11">
        <f t="shared" si="5"/>
        <v>946.25</v>
      </c>
      <c r="I91" s="11">
        <f t="shared" si="5"/>
        <v>1106.25</v>
      </c>
      <c r="J91" s="11">
        <f t="shared" si="5"/>
        <v>4491.25</v>
      </c>
      <c r="K91" s="11">
        <f t="shared" si="5"/>
        <v>1091.25</v>
      </c>
      <c r="L91" s="11">
        <f t="shared" si="5"/>
        <v>1091.25</v>
      </c>
      <c r="M91" s="11">
        <f t="shared" si="5"/>
        <v>1316.25</v>
      </c>
      <c r="N91" s="11">
        <f t="shared" si="5"/>
        <v>4491.25</v>
      </c>
      <c r="O91" s="11">
        <f t="shared" si="5"/>
        <v>1091.25</v>
      </c>
      <c r="P91" s="11">
        <f t="shared" si="5"/>
        <v>1091.25</v>
      </c>
      <c r="Q91" s="11">
        <f t="shared" si="5"/>
        <v>1091.25</v>
      </c>
      <c r="R91" s="11">
        <f t="shared" si="5"/>
        <v>2191.25</v>
      </c>
      <c r="S91" s="11">
        <f t="shared" si="5"/>
        <v>1091.25</v>
      </c>
      <c r="T91" s="11">
        <f t="shared" si="5"/>
        <v>1091.25</v>
      </c>
      <c r="U91" s="11">
        <f t="shared" si="5"/>
        <v>1091.25</v>
      </c>
      <c r="V91" s="11">
        <f t="shared" si="5"/>
        <v>4391.25</v>
      </c>
      <c r="W91" s="11">
        <f t="shared" si="5"/>
        <v>1091.25</v>
      </c>
      <c r="X91" s="11">
        <f t="shared" si="5"/>
        <v>1091.25</v>
      </c>
      <c r="Y91" s="11">
        <f t="shared" si="5"/>
        <v>1091.25</v>
      </c>
      <c r="Z91" s="11">
        <f t="shared" si="5"/>
        <v>4391.25</v>
      </c>
      <c r="AA91" s="11">
        <f t="shared" si="5"/>
        <v>1091.25</v>
      </c>
      <c r="AB91" s="11">
        <f t="shared" si="5"/>
        <v>1091.25</v>
      </c>
      <c r="AC91" s="11">
        <f t="shared" si="5"/>
        <v>1091.25</v>
      </c>
      <c r="AD91" s="11">
        <f t="shared" si="5"/>
        <v>2191.25</v>
      </c>
      <c r="AE91" s="11">
        <f t="shared" si="5"/>
        <v>1091.25</v>
      </c>
      <c r="AF91" s="11">
        <f t="shared" si="5"/>
        <v>1091.25</v>
      </c>
      <c r="AG91" s="11">
        <f t="shared" si="5"/>
        <v>1091.25</v>
      </c>
      <c r="AH91" s="11">
        <f t="shared" si="5"/>
        <v>4391.25</v>
      </c>
      <c r="AI91" s="11">
        <f t="shared" si="5"/>
        <v>1091.25</v>
      </c>
      <c r="AJ91" s="11">
        <f t="shared" si="5"/>
        <v>1091.25</v>
      </c>
      <c r="AK91" s="11">
        <f t="shared" si="5"/>
        <v>1091.25</v>
      </c>
      <c r="AL91" s="11">
        <f t="shared" si="5"/>
        <v>4391.25</v>
      </c>
      <c r="AM91" s="11">
        <f t="shared" si="5"/>
        <v>1091.25</v>
      </c>
      <c r="AN91" s="11">
        <f t="shared" si="5"/>
        <v>1091.25</v>
      </c>
      <c r="AO91" s="11">
        <f t="shared" si="5"/>
        <v>1091.25</v>
      </c>
      <c r="AP91" s="11">
        <f t="shared" si="5"/>
        <v>2191.25</v>
      </c>
      <c r="AQ91" s="11">
        <f t="shared" si="5"/>
        <v>1091.25</v>
      </c>
      <c r="AR91" s="11">
        <f t="shared" si="5"/>
        <v>1091.25</v>
      </c>
      <c r="AS91" s="11">
        <f t="shared" si="5"/>
        <v>1091.25</v>
      </c>
      <c r="AT91" s="11">
        <f t="shared" si="5"/>
        <v>4391.25</v>
      </c>
      <c r="AU91" s="11">
        <f t="shared" si="5"/>
        <v>1091.25</v>
      </c>
      <c r="AV91" s="11">
        <f t="shared" si="5"/>
        <v>1091.25</v>
      </c>
      <c r="AW91" s="11">
        <f t="shared" si="5"/>
        <v>1091.25</v>
      </c>
      <c r="AX91" s="11">
        <f t="shared" si="5"/>
        <v>4391.25</v>
      </c>
      <c r="AY91" s="11">
        <f t="shared" si="5"/>
        <v>1091.25</v>
      </c>
      <c r="AZ91" s="11">
        <f t="shared" si="5"/>
        <v>1091.25</v>
      </c>
      <c r="BA91" s="11">
        <f t="shared" si="5"/>
        <v>1091.25</v>
      </c>
      <c r="BB91" s="11">
        <f t="shared" si="5"/>
        <v>2191.25</v>
      </c>
      <c r="BC91" s="11">
        <f t="shared" si="5"/>
        <v>1091.25</v>
      </c>
      <c r="BD91" s="11">
        <f t="shared" si="5"/>
        <v>1091.25</v>
      </c>
      <c r="BE91" s="11">
        <f t="shared" si="5"/>
        <v>1091.25</v>
      </c>
      <c r="BF91" s="11">
        <f t="shared" si="5"/>
        <v>4391.25</v>
      </c>
      <c r="BG91" s="11">
        <f t="shared" si="5"/>
        <v>1091.25</v>
      </c>
      <c r="BH91" s="11">
        <f t="shared" si="5"/>
        <v>1091.25</v>
      </c>
      <c r="BI91" s="11">
        <f t="shared" si="5"/>
        <v>1091.25</v>
      </c>
      <c r="BJ91" s="11">
        <f t="shared" si="5"/>
        <v>4391.25</v>
      </c>
      <c r="BK91" s="11">
        <f t="shared" si="5"/>
        <v>1091.25</v>
      </c>
      <c r="BL91" s="11">
        <f t="shared" si="5"/>
        <v>1091.25</v>
      </c>
      <c r="BM91" s="11">
        <f t="shared" si="5"/>
        <v>1091.25</v>
      </c>
      <c r="BN91" s="11">
        <f t="shared" si="5"/>
        <v>2191.25</v>
      </c>
      <c r="BO91" s="70">
        <f t="shared" si="5"/>
        <v>1091.25</v>
      </c>
    </row>
    <row r="92" spans="4:70">
      <c r="D92" s="69" t="s">
        <v>5</v>
      </c>
      <c r="E92" s="1"/>
      <c r="F92" s="11">
        <f>F71-F91</f>
        <v>1478.75</v>
      </c>
      <c r="G92" s="11">
        <f t="shared" ref="G92:BO92" si="6">G71-G91</f>
        <v>1998.75</v>
      </c>
      <c r="H92" s="11">
        <f t="shared" si="6"/>
        <v>2598.75</v>
      </c>
      <c r="I92" s="11">
        <f t="shared" si="6"/>
        <v>438.75</v>
      </c>
      <c r="J92" s="11">
        <f t="shared" si="6"/>
        <v>-446.25</v>
      </c>
      <c r="K92" s="11">
        <f t="shared" si="6"/>
        <v>453.75</v>
      </c>
      <c r="L92" s="11">
        <f t="shared" si="6"/>
        <v>453.75</v>
      </c>
      <c r="M92" s="11">
        <f t="shared" si="6"/>
        <v>228.75</v>
      </c>
      <c r="N92" s="11">
        <f t="shared" si="6"/>
        <v>-446.25</v>
      </c>
      <c r="O92" s="11">
        <f t="shared" si="6"/>
        <v>453.75</v>
      </c>
      <c r="P92" s="11">
        <f t="shared" si="6"/>
        <v>453.75</v>
      </c>
      <c r="Q92" s="11">
        <f t="shared" si="6"/>
        <v>453.75</v>
      </c>
      <c r="R92" s="11">
        <f t="shared" si="6"/>
        <v>353.75</v>
      </c>
      <c r="S92" s="11">
        <f t="shared" si="6"/>
        <v>453.75</v>
      </c>
      <c r="T92" s="11">
        <f t="shared" si="6"/>
        <v>453.75</v>
      </c>
      <c r="U92" s="11">
        <f t="shared" si="6"/>
        <v>453.75</v>
      </c>
      <c r="V92" s="11">
        <f t="shared" si="6"/>
        <v>-346.25</v>
      </c>
      <c r="W92" s="11">
        <f t="shared" si="6"/>
        <v>453.75</v>
      </c>
      <c r="X92" s="11">
        <f t="shared" si="6"/>
        <v>453.75</v>
      </c>
      <c r="Y92" s="11">
        <f t="shared" si="6"/>
        <v>453.75</v>
      </c>
      <c r="Z92" s="11">
        <f t="shared" si="6"/>
        <v>-346.25</v>
      </c>
      <c r="AA92" s="11">
        <f t="shared" si="6"/>
        <v>453.75</v>
      </c>
      <c r="AB92" s="11">
        <f t="shared" si="6"/>
        <v>453.75</v>
      </c>
      <c r="AC92" s="11">
        <f t="shared" si="6"/>
        <v>453.75</v>
      </c>
      <c r="AD92" s="11">
        <f t="shared" si="6"/>
        <v>353.75</v>
      </c>
      <c r="AE92" s="11">
        <f t="shared" si="6"/>
        <v>453.75</v>
      </c>
      <c r="AF92" s="11">
        <f t="shared" si="6"/>
        <v>453.75</v>
      </c>
      <c r="AG92" s="11">
        <f t="shared" si="6"/>
        <v>453.75</v>
      </c>
      <c r="AH92" s="11">
        <f t="shared" si="6"/>
        <v>-346.25</v>
      </c>
      <c r="AI92" s="11">
        <f t="shared" si="6"/>
        <v>453.75</v>
      </c>
      <c r="AJ92" s="11">
        <f t="shared" si="6"/>
        <v>453.75</v>
      </c>
      <c r="AK92" s="11">
        <f t="shared" si="6"/>
        <v>453.75</v>
      </c>
      <c r="AL92" s="11">
        <f t="shared" si="6"/>
        <v>-346.25</v>
      </c>
      <c r="AM92" s="11">
        <f t="shared" si="6"/>
        <v>453.75</v>
      </c>
      <c r="AN92" s="11">
        <f t="shared" si="6"/>
        <v>453.75</v>
      </c>
      <c r="AO92" s="11">
        <f t="shared" si="6"/>
        <v>453.75</v>
      </c>
      <c r="AP92" s="11">
        <f t="shared" si="6"/>
        <v>353.75</v>
      </c>
      <c r="AQ92" s="11">
        <f t="shared" si="6"/>
        <v>453.75</v>
      </c>
      <c r="AR92" s="11">
        <f t="shared" si="6"/>
        <v>453.75</v>
      </c>
      <c r="AS92" s="11">
        <f t="shared" si="6"/>
        <v>453.75</v>
      </c>
      <c r="AT92" s="11">
        <f t="shared" si="6"/>
        <v>-346.25</v>
      </c>
      <c r="AU92" s="11">
        <f t="shared" si="6"/>
        <v>453.75</v>
      </c>
      <c r="AV92" s="11">
        <f t="shared" si="6"/>
        <v>453.75</v>
      </c>
      <c r="AW92" s="11">
        <f t="shared" si="6"/>
        <v>453.75</v>
      </c>
      <c r="AX92" s="11">
        <f t="shared" si="6"/>
        <v>-346.25</v>
      </c>
      <c r="AY92" s="11">
        <f t="shared" si="6"/>
        <v>453.75</v>
      </c>
      <c r="AZ92" s="11">
        <f t="shared" si="6"/>
        <v>453.75</v>
      </c>
      <c r="BA92" s="11">
        <f t="shared" si="6"/>
        <v>453.75</v>
      </c>
      <c r="BB92" s="11">
        <f t="shared" si="6"/>
        <v>353.75</v>
      </c>
      <c r="BC92" s="11">
        <f t="shared" si="6"/>
        <v>453.75</v>
      </c>
      <c r="BD92" s="11">
        <f t="shared" si="6"/>
        <v>453.75</v>
      </c>
      <c r="BE92" s="11">
        <f t="shared" si="6"/>
        <v>453.75</v>
      </c>
      <c r="BF92" s="11">
        <f t="shared" si="6"/>
        <v>-346.25</v>
      </c>
      <c r="BG92" s="11">
        <f t="shared" si="6"/>
        <v>453.75</v>
      </c>
      <c r="BH92" s="11">
        <f t="shared" si="6"/>
        <v>453.75</v>
      </c>
      <c r="BI92" s="11">
        <f t="shared" si="6"/>
        <v>453.75</v>
      </c>
      <c r="BJ92" s="11">
        <f t="shared" si="6"/>
        <v>-346.25</v>
      </c>
      <c r="BK92" s="11">
        <f t="shared" si="6"/>
        <v>453.75</v>
      </c>
      <c r="BL92" s="11">
        <f t="shared" si="6"/>
        <v>453.75</v>
      </c>
      <c r="BM92" s="11">
        <f t="shared" si="6"/>
        <v>453.75</v>
      </c>
      <c r="BN92" s="11">
        <f t="shared" si="6"/>
        <v>353.75</v>
      </c>
      <c r="BO92" s="70">
        <f t="shared" si="6"/>
        <v>453.75</v>
      </c>
    </row>
    <row r="93" spans="4:70" ht="18.75" thickBot="1">
      <c r="D93" s="75" t="s">
        <v>6</v>
      </c>
      <c r="E93" s="26"/>
      <c r="F93" s="76">
        <f>F66+F71-F91</f>
        <v>6478.75</v>
      </c>
      <c r="G93" s="76">
        <f t="shared" ref="G93:BO93" si="7">G66+G71-G91</f>
        <v>8477.5</v>
      </c>
      <c r="H93" s="76">
        <f t="shared" si="7"/>
        <v>11076.25</v>
      </c>
      <c r="I93" s="76">
        <f t="shared" si="7"/>
        <v>11515</v>
      </c>
      <c r="J93" s="76">
        <f t="shared" si="7"/>
        <v>11068.75</v>
      </c>
      <c r="K93" s="76">
        <f t="shared" si="7"/>
        <v>11522.5</v>
      </c>
      <c r="L93" s="76">
        <f t="shared" si="7"/>
        <v>11976.25</v>
      </c>
      <c r="M93" s="76">
        <f t="shared" si="7"/>
        <v>12205</v>
      </c>
      <c r="N93" s="76">
        <f t="shared" si="7"/>
        <v>11758.75</v>
      </c>
      <c r="O93" s="76">
        <f t="shared" si="7"/>
        <v>12212.5</v>
      </c>
      <c r="P93" s="76">
        <f t="shared" si="7"/>
        <v>12666.25</v>
      </c>
      <c r="Q93" s="76">
        <f t="shared" si="7"/>
        <v>13120</v>
      </c>
      <c r="R93" s="76">
        <f t="shared" si="7"/>
        <v>13473.75</v>
      </c>
      <c r="S93" s="76">
        <f t="shared" si="7"/>
        <v>13927.5</v>
      </c>
      <c r="T93" s="76">
        <f t="shared" si="7"/>
        <v>14381.25</v>
      </c>
      <c r="U93" s="76">
        <f t="shared" si="7"/>
        <v>14835</v>
      </c>
      <c r="V93" s="76">
        <f t="shared" si="7"/>
        <v>14488.75</v>
      </c>
      <c r="W93" s="76">
        <f t="shared" si="7"/>
        <v>14942.5</v>
      </c>
      <c r="X93" s="76">
        <f t="shared" si="7"/>
        <v>15396.25</v>
      </c>
      <c r="Y93" s="76">
        <f t="shared" si="7"/>
        <v>15850</v>
      </c>
      <c r="Z93" s="76">
        <f t="shared" si="7"/>
        <v>15503.75</v>
      </c>
      <c r="AA93" s="76">
        <f t="shared" si="7"/>
        <v>15957.5</v>
      </c>
      <c r="AB93" s="76">
        <f t="shared" si="7"/>
        <v>16411.25</v>
      </c>
      <c r="AC93" s="76">
        <f t="shared" si="7"/>
        <v>16865</v>
      </c>
      <c r="AD93" s="76">
        <f t="shared" si="7"/>
        <v>17218.75</v>
      </c>
      <c r="AE93" s="76">
        <f t="shared" si="7"/>
        <v>17672.5</v>
      </c>
      <c r="AF93" s="76">
        <f t="shared" si="7"/>
        <v>18126.25</v>
      </c>
      <c r="AG93" s="76">
        <f t="shared" si="7"/>
        <v>18580</v>
      </c>
      <c r="AH93" s="76">
        <f t="shared" si="7"/>
        <v>18233.75</v>
      </c>
      <c r="AI93" s="76">
        <f t="shared" si="7"/>
        <v>18687.5</v>
      </c>
      <c r="AJ93" s="76">
        <f t="shared" si="7"/>
        <v>19141.25</v>
      </c>
      <c r="AK93" s="76">
        <f t="shared" si="7"/>
        <v>19595</v>
      </c>
      <c r="AL93" s="76">
        <f t="shared" si="7"/>
        <v>19248.75</v>
      </c>
      <c r="AM93" s="76">
        <f t="shared" si="7"/>
        <v>19702.5</v>
      </c>
      <c r="AN93" s="76">
        <f t="shared" si="7"/>
        <v>20156.25</v>
      </c>
      <c r="AO93" s="76">
        <f t="shared" si="7"/>
        <v>20610</v>
      </c>
      <c r="AP93" s="76">
        <f t="shared" si="7"/>
        <v>20963.75</v>
      </c>
      <c r="AQ93" s="76">
        <f t="shared" si="7"/>
        <v>21417.5</v>
      </c>
      <c r="AR93" s="76">
        <f t="shared" si="7"/>
        <v>21871.25</v>
      </c>
      <c r="AS93" s="76">
        <f t="shared" si="7"/>
        <v>22325</v>
      </c>
      <c r="AT93" s="76">
        <f t="shared" si="7"/>
        <v>21978.75</v>
      </c>
      <c r="AU93" s="76">
        <f t="shared" si="7"/>
        <v>22432.5</v>
      </c>
      <c r="AV93" s="76">
        <f t="shared" si="7"/>
        <v>22886.25</v>
      </c>
      <c r="AW93" s="76">
        <f t="shared" si="7"/>
        <v>23340</v>
      </c>
      <c r="AX93" s="76">
        <f t="shared" si="7"/>
        <v>22993.75</v>
      </c>
      <c r="AY93" s="76">
        <f t="shared" si="7"/>
        <v>23447.5</v>
      </c>
      <c r="AZ93" s="76">
        <f t="shared" si="7"/>
        <v>23901.25</v>
      </c>
      <c r="BA93" s="76">
        <f t="shared" si="7"/>
        <v>24355</v>
      </c>
      <c r="BB93" s="76">
        <f t="shared" si="7"/>
        <v>24708.75</v>
      </c>
      <c r="BC93" s="76">
        <f t="shared" si="7"/>
        <v>25162.5</v>
      </c>
      <c r="BD93" s="76">
        <f t="shared" si="7"/>
        <v>25616.25</v>
      </c>
      <c r="BE93" s="76">
        <f t="shared" si="7"/>
        <v>26070</v>
      </c>
      <c r="BF93" s="76">
        <f t="shared" si="7"/>
        <v>25723.75</v>
      </c>
      <c r="BG93" s="76">
        <f t="shared" si="7"/>
        <v>26177.5</v>
      </c>
      <c r="BH93" s="76">
        <f t="shared" si="7"/>
        <v>26631.25</v>
      </c>
      <c r="BI93" s="76">
        <f t="shared" si="7"/>
        <v>27085</v>
      </c>
      <c r="BJ93" s="76">
        <f t="shared" si="7"/>
        <v>26738.75</v>
      </c>
      <c r="BK93" s="76">
        <f t="shared" si="7"/>
        <v>27192.5</v>
      </c>
      <c r="BL93" s="76">
        <f t="shared" si="7"/>
        <v>27646.25</v>
      </c>
      <c r="BM93" s="76">
        <f t="shared" si="7"/>
        <v>28100</v>
      </c>
      <c r="BN93" s="76">
        <f t="shared" si="7"/>
        <v>28453.75</v>
      </c>
      <c r="BO93" s="77">
        <f t="shared" si="7"/>
        <v>28907.5</v>
      </c>
    </row>
  </sheetData>
  <mergeCells count="5">
    <mergeCell ref="F38:J38"/>
    <mergeCell ref="F39:J39"/>
    <mergeCell ref="F40:J40"/>
    <mergeCell ref="D41:G41"/>
    <mergeCell ref="H41:K4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33860-84AA-3542-BA5D-47F6CBCF610B}">
  <sheetPr>
    <tabColor rgb="FF7030A0"/>
  </sheetPr>
  <dimension ref="D13:BR92"/>
  <sheetViews>
    <sheetView showGridLines="0" topLeftCell="A72" workbookViewId="0">
      <selection activeCell="L16" sqref="L16"/>
    </sheetView>
  </sheetViews>
  <sheetFormatPr defaultColWidth="11" defaultRowHeight="15.75"/>
  <cols>
    <col min="5" max="5" width="24.125" customWidth="1"/>
    <col min="6" max="6" width="12.5" customWidth="1"/>
    <col min="7" max="7" width="14.625" customWidth="1"/>
    <col min="8" max="8" width="13.125" customWidth="1"/>
    <col min="14" max="49" width="0" hidden="1" customWidth="1"/>
    <col min="62" max="66" width="0" hidden="1" customWidth="1"/>
  </cols>
  <sheetData>
    <row r="13" spans="4:11" ht="16.5" thickBot="1"/>
    <row r="14" spans="4:11" ht="27">
      <c r="D14" s="128" t="s">
        <v>106</v>
      </c>
      <c r="E14" s="129"/>
      <c r="F14" s="129"/>
      <c r="G14" s="129"/>
      <c r="H14" s="186"/>
    </row>
    <row r="15" spans="4:11">
      <c r="D15" s="101" t="s">
        <v>61</v>
      </c>
      <c r="E15" s="102"/>
      <c r="F15" s="102"/>
      <c r="G15" s="113" t="s">
        <v>97</v>
      </c>
      <c r="H15" s="187" t="s">
        <v>105</v>
      </c>
      <c r="K15" s="179"/>
    </row>
    <row r="16" spans="4:11">
      <c r="D16" s="48" t="s">
        <v>89</v>
      </c>
      <c r="E16" s="14"/>
      <c r="F16" s="14"/>
      <c r="G16" s="147">
        <v>1000</v>
      </c>
      <c r="H16" s="188">
        <v>550</v>
      </c>
      <c r="J16" s="180"/>
      <c r="K16" s="181"/>
    </row>
    <row r="17" spans="4:11">
      <c r="D17" s="48" t="s">
        <v>74</v>
      </c>
      <c r="E17" s="14"/>
      <c r="F17" s="14"/>
      <c r="G17" s="147">
        <v>200</v>
      </c>
      <c r="H17" s="188">
        <v>200</v>
      </c>
      <c r="K17" s="182"/>
    </row>
    <row r="18" spans="4:11">
      <c r="D18" s="48" t="s">
        <v>88</v>
      </c>
      <c r="E18" s="14"/>
      <c r="F18" s="14"/>
      <c r="G18" s="147">
        <v>0</v>
      </c>
      <c r="H18" s="188">
        <v>0</v>
      </c>
    </row>
    <row r="19" spans="4:11">
      <c r="D19" s="52" t="s">
        <v>62</v>
      </c>
      <c r="E19" s="14"/>
      <c r="F19" s="14"/>
      <c r="G19" s="147">
        <f>SUM(G16:G18)</f>
        <v>1200</v>
      </c>
      <c r="H19" s="188">
        <f>SUM(H16:H18)</f>
        <v>750</v>
      </c>
    </row>
    <row r="20" spans="4:11">
      <c r="D20" s="100" t="s">
        <v>63</v>
      </c>
      <c r="E20" s="103"/>
      <c r="F20" s="103"/>
      <c r="G20" s="110" t="s">
        <v>71</v>
      </c>
      <c r="H20" s="189" t="s">
        <v>73</v>
      </c>
    </row>
    <row r="21" spans="4:11">
      <c r="D21" s="19" t="s">
        <v>75</v>
      </c>
      <c r="E21" s="16"/>
      <c r="F21" s="16"/>
      <c r="G21" s="150">
        <v>100</v>
      </c>
      <c r="H21" s="190">
        <v>100</v>
      </c>
    </row>
    <row r="22" spans="4:11">
      <c r="D22" s="19" t="s">
        <v>14</v>
      </c>
      <c r="E22" s="16"/>
      <c r="F22" s="16"/>
      <c r="G22" s="150">
        <v>100</v>
      </c>
      <c r="H22" s="190">
        <v>100</v>
      </c>
    </row>
    <row r="23" spans="4:11">
      <c r="D23" s="19" t="s">
        <v>67</v>
      </c>
      <c r="E23" s="16"/>
      <c r="F23" s="16"/>
      <c r="G23" s="150">
        <v>200</v>
      </c>
      <c r="H23" s="190">
        <v>200</v>
      </c>
      <c r="K23" s="182"/>
    </row>
    <row r="24" spans="4:11">
      <c r="D24" s="19" t="s">
        <v>64</v>
      </c>
      <c r="E24" s="16"/>
      <c r="F24" s="16"/>
      <c r="G24" s="150">
        <v>60</v>
      </c>
      <c r="H24" s="190">
        <v>60</v>
      </c>
      <c r="J24" s="180"/>
      <c r="K24" s="181"/>
    </row>
    <row r="25" spans="4:11">
      <c r="D25" s="19" t="s">
        <v>65</v>
      </c>
      <c r="E25" s="16"/>
      <c r="F25" s="16"/>
      <c r="G25" s="150">
        <v>0</v>
      </c>
      <c r="H25" s="190">
        <v>0</v>
      </c>
      <c r="K25" s="182"/>
    </row>
    <row r="26" spans="4:11">
      <c r="D26" s="19" t="s">
        <v>22</v>
      </c>
      <c r="E26" s="16"/>
      <c r="F26" s="16"/>
      <c r="G26" s="150">
        <v>0</v>
      </c>
      <c r="H26" s="190">
        <v>0</v>
      </c>
    </row>
    <row r="27" spans="4:11">
      <c r="D27" s="165" t="s">
        <v>96</v>
      </c>
      <c r="E27" s="23"/>
      <c r="F27" s="23"/>
      <c r="G27" s="184">
        <f>G16*0.25</f>
        <v>250</v>
      </c>
      <c r="H27" s="191">
        <f>H16*0.25</f>
        <v>137.5</v>
      </c>
    </row>
    <row r="28" spans="4:11">
      <c r="D28" s="19" t="s">
        <v>66</v>
      </c>
      <c r="E28" s="16"/>
      <c r="F28" s="16"/>
      <c r="G28" s="150">
        <v>75</v>
      </c>
      <c r="H28" s="190">
        <v>75</v>
      </c>
    </row>
    <row r="29" spans="4:11">
      <c r="D29" s="19" t="s">
        <v>52</v>
      </c>
      <c r="E29" s="16"/>
      <c r="F29" s="16"/>
      <c r="G29" s="150">
        <v>50</v>
      </c>
      <c r="H29" s="190">
        <v>50</v>
      </c>
    </row>
    <row r="30" spans="4:11">
      <c r="D30" s="19" t="s">
        <v>70</v>
      </c>
      <c r="E30" s="16"/>
      <c r="F30" s="16"/>
      <c r="G30" s="150">
        <v>100</v>
      </c>
      <c r="H30" s="190">
        <v>100</v>
      </c>
      <c r="K30" s="182"/>
    </row>
    <row r="31" spans="4:11">
      <c r="D31" s="19" t="s">
        <v>68</v>
      </c>
      <c r="E31" s="16"/>
      <c r="F31" s="16"/>
      <c r="G31" s="150">
        <v>250</v>
      </c>
      <c r="H31" s="190">
        <v>250</v>
      </c>
      <c r="J31" s="180"/>
      <c r="K31" s="181"/>
    </row>
    <row r="32" spans="4:11">
      <c r="D32" s="106" t="s">
        <v>69</v>
      </c>
      <c r="E32" s="107"/>
      <c r="F32" s="107"/>
      <c r="G32" s="185">
        <v>0</v>
      </c>
      <c r="H32" s="192">
        <v>0</v>
      </c>
      <c r="K32" s="182"/>
    </row>
    <row r="33" spans="4:11">
      <c r="D33" s="104" t="s">
        <v>86</v>
      </c>
      <c r="E33" s="16"/>
      <c r="F33" s="16"/>
      <c r="G33" s="150">
        <f>SUM(G21:G32)</f>
        <v>1185</v>
      </c>
      <c r="H33" s="190">
        <f>SUM(H21:H32)</f>
        <v>1072.5</v>
      </c>
    </row>
    <row r="34" spans="4:11" ht="16.5" thickBot="1">
      <c r="D34" s="108" t="s">
        <v>87</v>
      </c>
      <c r="E34" s="109"/>
      <c r="F34" s="109"/>
      <c r="G34" s="203">
        <f>G19-G33</f>
        <v>15</v>
      </c>
      <c r="H34" s="202">
        <f>H19-H33</f>
        <v>-322.5</v>
      </c>
    </row>
    <row r="35" spans="4:11" ht="16.5" thickTop="1"/>
    <row r="36" spans="4:11" ht="16.5" thickBot="1"/>
    <row r="37" spans="4:11" ht="28.5">
      <c r="D37" s="31"/>
      <c r="E37" s="32"/>
      <c r="F37" s="227" t="s">
        <v>23</v>
      </c>
      <c r="G37" s="227"/>
      <c r="H37" s="227"/>
      <c r="I37" s="227"/>
      <c r="J37" s="227"/>
      <c r="K37" s="33"/>
    </row>
    <row r="38" spans="4:11" ht="28.5">
      <c r="D38" s="34"/>
      <c r="E38" s="35"/>
      <c r="F38" s="228" t="s">
        <v>104</v>
      </c>
      <c r="G38" s="228"/>
      <c r="H38" s="228"/>
      <c r="I38" s="228"/>
      <c r="J38" s="228"/>
      <c r="K38" s="36"/>
    </row>
    <row r="39" spans="4:11" ht="29.25" thickBot="1">
      <c r="D39" s="37"/>
      <c r="E39" s="38"/>
      <c r="F39" s="229">
        <v>45809</v>
      </c>
      <c r="G39" s="229"/>
      <c r="H39" s="229"/>
      <c r="I39" s="229"/>
      <c r="J39" s="229"/>
      <c r="K39" s="39"/>
    </row>
    <row r="40" spans="4:11">
      <c r="D40" s="221" t="s">
        <v>41</v>
      </c>
      <c r="E40" s="222"/>
      <c r="F40" s="222"/>
      <c r="G40" s="223"/>
      <c r="H40" s="219" t="s">
        <v>37</v>
      </c>
      <c r="I40" s="219"/>
      <c r="J40" s="219"/>
      <c r="K40" s="220"/>
    </row>
    <row r="41" spans="4:11">
      <c r="D41" s="46" t="s">
        <v>27</v>
      </c>
      <c r="E41" s="14"/>
      <c r="F41" s="14"/>
      <c r="G41" s="56"/>
      <c r="H41" s="57" t="s">
        <v>38</v>
      </c>
      <c r="I41" s="58"/>
      <c r="J41" s="58"/>
      <c r="K41" s="59"/>
    </row>
    <row r="42" spans="4:11" ht="16.5" thickBot="1">
      <c r="D42" s="48" t="s">
        <v>0</v>
      </c>
      <c r="E42" s="14"/>
      <c r="F42" s="14"/>
      <c r="G42" s="169">
        <v>5920</v>
      </c>
      <c r="H42" s="15" t="s">
        <v>43</v>
      </c>
      <c r="I42" s="16"/>
      <c r="J42" s="178">
        <v>46000</v>
      </c>
      <c r="K42" s="41"/>
    </row>
    <row r="43" spans="4:11">
      <c r="D43" s="48" t="s">
        <v>25</v>
      </c>
      <c r="E43" s="14"/>
      <c r="F43" s="14"/>
      <c r="G43" s="169">
        <v>15130</v>
      </c>
      <c r="H43" s="15" t="s">
        <v>40</v>
      </c>
      <c r="I43" s="16"/>
      <c r="J43" s="115">
        <f>SUM(J42:J42)</f>
        <v>46000</v>
      </c>
      <c r="K43" s="41"/>
    </row>
    <row r="44" spans="4:11" ht="16.5" thickBot="1">
      <c r="D44" s="48" t="s">
        <v>28</v>
      </c>
      <c r="E44" s="14"/>
      <c r="F44" s="14"/>
      <c r="G44" s="171">
        <v>375</v>
      </c>
      <c r="H44" s="60" t="s">
        <v>42</v>
      </c>
      <c r="I44" s="16"/>
      <c r="J44" s="115">
        <f>J43</f>
        <v>46000</v>
      </c>
      <c r="K44" s="41"/>
    </row>
    <row r="45" spans="4:11">
      <c r="D45" s="48" t="s">
        <v>30</v>
      </c>
      <c r="E45" s="14"/>
      <c r="F45" s="14"/>
      <c r="G45" s="169">
        <f>SUM(G42:G44)</f>
        <v>21425</v>
      </c>
      <c r="H45" s="15"/>
      <c r="I45" s="16"/>
      <c r="J45" s="16"/>
      <c r="K45" s="41"/>
    </row>
    <row r="46" spans="4:11" ht="16.5" thickBot="1">
      <c r="D46" s="50" t="s">
        <v>31</v>
      </c>
      <c r="E46" s="14"/>
      <c r="F46" s="14"/>
      <c r="G46" s="14"/>
      <c r="H46" s="15" t="s">
        <v>59</v>
      </c>
      <c r="I46" s="16"/>
      <c r="J46" s="183">
        <f>G58-J44</f>
        <v>-23314</v>
      </c>
      <c r="K46" s="41"/>
    </row>
    <row r="47" spans="4:11" ht="16.5" thickTop="1">
      <c r="D47" s="48" t="s">
        <v>26</v>
      </c>
      <c r="E47" s="14"/>
      <c r="F47" s="168">
        <v>3500</v>
      </c>
      <c r="G47" s="14"/>
      <c r="H47" s="15"/>
      <c r="I47" s="16"/>
      <c r="J47" s="16"/>
      <c r="K47" s="41"/>
    </row>
    <row r="48" spans="4:11">
      <c r="D48" s="48" t="s">
        <v>33</v>
      </c>
      <c r="E48" s="14"/>
      <c r="F48" s="168">
        <v>2911</v>
      </c>
      <c r="G48" s="169">
        <v>589</v>
      </c>
      <c r="H48" s="15"/>
      <c r="I48" s="16"/>
      <c r="J48" s="16"/>
      <c r="K48" s="41"/>
    </row>
    <row r="49" spans="4:67">
      <c r="D49" s="48" t="s">
        <v>29</v>
      </c>
      <c r="E49" s="14"/>
      <c r="F49" s="168">
        <v>800</v>
      </c>
      <c r="G49" s="14"/>
      <c r="H49" s="15"/>
      <c r="I49" s="16"/>
      <c r="J49" s="16"/>
      <c r="K49" s="41"/>
    </row>
    <row r="50" spans="4:67">
      <c r="D50" s="48" t="s">
        <v>32</v>
      </c>
      <c r="E50" s="14"/>
      <c r="F50" s="168">
        <v>666</v>
      </c>
      <c r="G50" s="169">
        <v>134</v>
      </c>
      <c r="H50" s="15"/>
      <c r="I50" s="16"/>
      <c r="J50" s="16"/>
      <c r="K50" s="41"/>
    </row>
    <row r="51" spans="4:67">
      <c r="D51" s="48" t="s">
        <v>34</v>
      </c>
      <c r="E51" s="14"/>
      <c r="F51" s="168">
        <v>1200</v>
      </c>
      <c r="G51" s="14"/>
      <c r="H51" s="15"/>
      <c r="I51" s="16"/>
      <c r="J51" s="16"/>
      <c r="K51" s="41"/>
    </row>
    <row r="52" spans="4:67">
      <c r="D52" s="48" t="s">
        <v>32</v>
      </c>
      <c r="E52" s="14"/>
      <c r="F52" s="168">
        <v>998</v>
      </c>
      <c r="G52" s="175">
        <v>202</v>
      </c>
      <c r="H52" s="15"/>
      <c r="I52" s="16"/>
      <c r="J52" s="16"/>
      <c r="K52" s="41"/>
    </row>
    <row r="53" spans="4:67">
      <c r="D53" s="48" t="s">
        <v>82</v>
      </c>
      <c r="E53" s="14"/>
      <c r="F53" s="168">
        <v>1000</v>
      </c>
      <c r="G53" s="14"/>
      <c r="H53" s="15"/>
      <c r="I53" s="16"/>
      <c r="J53" s="16"/>
      <c r="K53" s="41"/>
    </row>
    <row r="54" spans="4:67">
      <c r="D54" s="48" t="s">
        <v>32</v>
      </c>
      <c r="E54" s="14"/>
      <c r="F54" s="168">
        <v>832</v>
      </c>
      <c r="G54" s="175">
        <v>168</v>
      </c>
      <c r="H54" s="15"/>
      <c r="I54" s="16"/>
      <c r="J54" s="16"/>
      <c r="K54" s="41"/>
    </row>
    <row r="55" spans="4:67">
      <c r="D55" s="48" t="s">
        <v>83</v>
      </c>
      <c r="E55" s="14"/>
      <c r="F55" s="168">
        <v>1000</v>
      </c>
      <c r="G55" s="14"/>
      <c r="H55" s="15"/>
      <c r="I55" s="16"/>
      <c r="J55" s="16"/>
      <c r="K55" s="41"/>
    </row>
    <row r="56" spans="4:67" ht="16.5" thickBot="1">
      <c r="D56" s="48" t="s">
        <v>32</v>
      </c>
      <c r="E56" s="14"/>
      <c r="F56" s="168">
        <v>832</v>
      </c>
      <c r="G56" s="173">
        <v>168</v>
      </c>
      <c r="H56" s="15"/>
      <c r="I56" s="16"/>
      <c r="J56" s="16"/>
      <c r="K56" s="41"/>
    </row>
    <row r="57" spans="4:67">
      <c r="D57" s="48" t="s">
        <v>35</v>
      </c>
      <c r="E57" s="14"/>
      <c r="F57" s="14"/>
      <c r="G57" s="169">
        <f>SUM(G48:G56)</f>
        <v>1261</v>
      </c>
      <c r="H57" s="15"/>
      <c r="I57" s="16"/>
      <c r="J57" s="16"/>
      <c r="K57" s="41"/>
    </row>
    <row r="58" spans="4:67">
      <c r="D58" s="52" t="s">
        <v>36</v>
      </c>
      <c r="E58" s="14"/>
      <c r="F58" s="14"/>
      <c r="G58" s="169">
        <f>G45+G57</f>
        <v>22686</v>
      </c>
      <c r="H58" s="15"/>
      <c r="I58" s="16"/>
      <c r="J58" s="16"/>
      <c r="K58" s="41"/>
    </row>
    <row r="59" spans="4:67">
      <c r="D59" s="48"/>
      <c r="E59" s="14"/>
      <c r="F59" s="14"/>
      <c r="G59" s="14"/>
      <c r="H59" s="15"/>
      <c r="I59" s="16"/>
      <c r="J59" s="16"/>
      <c r="K59" s="41"/>
    </row>
    <row r="60" spans="4:67">
      <c r="D60" s="48"/>
      <c r="E60" s="14"/>
      <c r="F60" s="14"/>
      <c r="G60" s="14"/>
      <c r="H60" s="15"/>
      <c r="I60" s="16"/>
      <c r="J60" s="16"/>
      <c r="K60" s="41"/>
    </row>
    <row r="61" spans="4:67" ht="16.5" thickBot="1">
      <c r="D61" s="53"/>
      <c r="E61" s="54"/>
      <c r="F61" s="54"/>
      <c r="G61" s="54"/>
      <c r="H61" s="61"/>
      <c r="I61" s="42"/>
      <c r="J61" s="42"/>
      <c r="K61" s="43"/>
    </row>
    <row r="63" spans="4:67" ht="16.5" thickBot="1"/>
    <row r="64" spans="4:67">
      <c r="D64" s="200" t="s">
        <v>107</v>
      </c>
      <c r="E64" s="201"/>
      <c r="F64" s="193">
        <v>43952</v>
      </c>
      <c r="G64" s="193">
        <v>43983</v>
      </c>
      <c r="H64" s="193">
        <v>44013</v>
      </c>
      <c r="I64" s="193">
        <v>44044</v>
      </c>
      <c r="J64" s="193">
        <v>44075</v>
      </c>
      <c r="K64" s="193">
        <v>44105</v>
      </c>
      <c r="L64" s="193">
        <v>44136</v>
      </c>
      <c r="M64" s="193">
        <v>44166</v>
      </c>
      <c r="N64" s="194">
        <v>44197</v>
      </c>
      <c r="O64" s="194">
        <v>44228</v>
      </c>
      <c r="P64" s="194">
        <v>44256</v>
      </c>
      <c r="Q64" s="194">
        <v>44287</v>
      </c>
      <c r="R64" s="194">
        <v>44317</v>
      </c>
      <c r="S64" s="194">
        <v>44348</v>
      </c>
      <c r="T64" s="194">
        <v>44378</v>
      </c>
      <c r="U64" s="194">
        <v>44409</v>
      </c>
      <c r="V64" s="194">
        <v>44440</v>
      </c>
      <c r="W64" s="194">
        <v>44470</v>
      </c>
      <c r="X64" s="194">
        <v>44501</v>
      </c>
      <c r="Y64" s="194">
        <v>44531</v>
      </c>
      <c r="Z64" s="195">
        <v>44562</v>
      </c>
      <c r="AA64" s="195">
        <v>44593</v>
      </c>
      <c r="AB64" s="195">
        <v>44621</v>
      </c>
      <c r="AC64" s="195">
        <v>44652</v>
      </c>
      <c r="AD64" s="195">
        <v>44682</v>
      </c>
      <c r="AE64" s="195">
        <v>44713</v>
      </c>
      <c r="AF64" s="195">
        <v>44743</v>
      </c>
      <c r="AG64" s="195">
        <v>44774</v>
      </c>
      <c r="AH64" s="195">
        <v>44805</v>
      </c>
      <c r="AI64" s="195">
        <v>44835</v>
      </c>
      <c r="AJ64" s="195">
        <v>44866</v>
      </c>
      <c r="AK64" s="195">
        <v>44896</v>
      </c>
      <c r="AL64" s="196">
        <v>44927</v>
      </c>
      <c r="AM64" s="196">
        <v>44958</v>
      </c>
      <c r="AN64" s="196">
        <v>44986</v>
      </c>
      <c r="AO64" s="196">
        <v>45017</v>
      </c>
      <c r="AP64" s="196">
        <v>45047</v>
      </c>
      <c r="AQ64" s="196">
        <v>45078</v>
      </c>
      <c r="AR64" s="196">
        <v>45108</v>
      </c>
      <c r="AS64" s="196">
        <v>45139</v>
      </c>
      <c r="AT64" s="196">
        <v>45170</v>
      </c>
      <c r="AU64" s="196">
        <v>45200</v>
      </c>
      <c r="AV64" s="196">
        <v>45231</v>
      </c>
      <c r="AW64" s="196">
        <v>45261</v>
      </c>
      <c r="AX64" s="197">
        <v>45292</v>
      </c>
      <c r="AY64" s="197">
        <v>45323</v>
      </c>
      <c r="AZ64" s="197">
        <v>45352</v>
      </c>
      <c r="BA64" s="197">
        <v>45383</v>
      </c>
      <c r="BB64" s="197">
        <v>45413</v>
      </c>
      <c r="BC64" s="197">
        <v>45444</v>
      </c>
      <c r="BD64" s="197">
        <v>45474</v>
      </c>
      <c r="BE64" s="197">
        <v>45505</v>
      </c>
      <c r="BF64" s="197">
        <v>45536</v>
      </c>
      <c r="BG64" s="197">
        <v>45566</v>
      </c>
      <c r="BH64" s="197">
        <v>45597</v>
      </c>
      <c r="BI64" s="197">
        <v>45627</v>
      </c>
      <c r="BJ64" s="198">
        <v>45658</v>
      </c>
      <c r="BK64" s="198">
        <v>45689</v>
      </c>
      <c r="BL64" s="198">
        <v>45717</v>
      </c>
      <c r="BM64" s="198">
        <v>45748</v>
      </c>
      <c r="BN64" s="198">
        <v>45778</v>
      </c>
      <c r="BO64" s="199">
        <v>45809</v>
      </c>
    </row>
    <row r="65" spans="4:67">
      <c r="D65" s="69" t="s">
        <v>2</v>
      </c>
      <c r="E65" s="1"/>
      <c r="F65" s="11">
        <v>5000</v>
      </c>
      <c r="G65" s="11">
        <f>+F92</f>
        <v>6220</v>
      </c>
      <c r="H65" s="11">
        <f t="shared" ref="H65:BO65" si="0">+G92</f>
        <v>7960</v>
      </c>
      <c r="I65" s="11">
        <f t="shared" si="0"/>
        <v>10300</v>
      </c>
      <c r="J65" s="11">
        <f t="shared" si="0"/>
        <v>10255</v>
      </c>
      <c r="K65" s="11">
        <f t="shared" si="0"/>
        <v>9550</v>
      </c>
      <c r="L65" s="11">
        <f t="shared" si="0"/>
        <v>9745</v>
      </c>
      <c r="M65" s="11">
        <f t="shared" si="0"/>
        <v>9940</v>
      </c>
      <c r="N65" s="11">
        <f t="shared" si="0"/>
        <v>9685</v>
      </c>
      <c r="O65" s="11">
        <f t="shared" si="0"/>
        <v>8980</v>
      </c>
      <c r="P65" s="11">
        <f t="shared" si="0"/>
        <v>9175</v>
      </c>
      <c r="Q65" s="11">
        <f t="shared" si="0"/>
        <v>9370</v>
      </c>
      <c r="R65" s="11">
        <f t="shared" si="0"/>
        <v>9340</v>
      </c>
      <c r="S65" s="11">
        <f t="shared" si="0"/>
        <v>9435</v>
      </c>
      <c r="T65" s="11">
        <f t="shared" si="0"/>
        <v>9630</v>
      </c>
      <c r="U65" s="11">
        <f t="shared" si="0"/>
        <v>9825</v>
      </c>
      <c r="V65" s="11">
        <f t="shared" si="0"/>
        <v>9795</v>
      </c>
      <c r="W65" s="11">
        <f t="shared" si="0"/>
        <v>9190</v>
      </c>
      <c r="X65" s="11">
        <f t="shared" si="0"/>
        <v>9385</v>
      </c>
      <c r="Y65" s="11">
        <f t="shared" si="0"/>
        <v>9580</v>
      </c>
      <c r="Z65" s="11">
        <f t="shared" si="0"/>
        <v>9550</v>
      </c>
      <c r="AA65" s="11">
        <f t="shared" si="0"/>
        <v>8945</v>
      </c>
      <c r="AB65" s="11">
        <f t="shared" si="0"/>
        <v>9140</v>
      </c>
      <c r="AC65" s="11">
        <f t="shared" si="0"/>
        <v>9335</v>
      </c>
      <c r="AD65" s="11">
        <f t="shared" si="0"/>
        <v>9305</v>
      </c>
      <c r="AE65" s="11">
        <f t="shared" si="0"/>
        <v>9400</v>
      </c>
      <c r="AF65" s="11">
        <f t="shared" si="0"/>
        <v>9595</v>
      </c>
      <c r="AG65" s="11">
        <f t="shared" si="0"/>
        <v>9790</v>
      </c>
      <c r="AH65" s="11">
        <f t="shared" si="0"/>
        <v>9760</v>
      </c>
      <c r="AI65" s="11">
        <f t="shared" si="0"/>
        <v>9155</v>
      </c>
      <c r="AJ65" s="11">
        <f t="shared" si="0"/>
        <v>9350</v>
      </c>
      <c r="AK65" s="11">
        <f t="shared" si="0"/>
        <v>9545</v>
      </c>
      <c r="AL65" s="11">
        <f t="shared" si="0"/>
        <v>9515</v>
      </c>
      <c r="AM65" s="11">
        <f t="shared" si="0"/>
        <v>8910</v>
      </c>
      <c r="AN65" s="11">
        <f t="shared" si="0"/>
        <v>9105</v>
      </c>
      <c r="AO65" s="11">
        <f t="shared" si="0"/>
        <v>9300</v>
      </c>
      <c r="AP65" s="11">
        <f t="shared" si="0"/>
        <v>9270</v>
      </c>
      <c r="AQ65" s="11">
        <f t="shared" si="0"/>
        <v>9365</v>
      </c>
      <c r="AR65" s="11">
        <f t="shared" si="0"/>
        <v>9560</v>
      </c>
      <c r="AS65" s="11">
        <f t="shared" si="0"/>
        <v>9755</v>
      </c>
      <c r="AT65" s="11">
        <f t="shared" si="0"/>
        <v>9725</v>
      </c>
      <c r="AU65" s="11">
        <f t="shared" si="0"/>
        <v>9120</v>
      </c>
      <c r="AV65" s="11">
        <f t="shared" si="0"/>
        <v>9315</v>
      </c>
      <c r="AW65" s="11">
        <f t="shared" si="0"/>
        <v>9510</v>
      </c>
      <c r="AX65" s="11">
        <f t="shared" si="0"/>
        <v>9480</v>
      </c>
      <c r="AY65" s="11">
        <f t="shared" si="0"/>
        <v>8537.5</v>
      </c>
      <c r="AZ65" s="11">
        <f t="shared" si="0"/>
        <v>8395</v>
      </c>
      <c r="BA65" s="11">
        <f t="shared" si="0"/>
        <v>8252.5</v>
      </c>
      <c r="BB65" s="11">
        <f t="shared" si="0"/>
        <v>8110</v>
      </c>
      <c r="BC65" s="11">
        <f t="shared" si="0"/>
        <v>7867.5</v>
      </c>
      <c r="BD65" s="11">
        <f t="shared" si="0"/>
        <v>7725</v>
      </c>
      <c r="BE65" s="11">
        <f t="shared" si="0"/>
        <v>7582.5</v>
      </c>
      <c r="BF65" s="11">
        <f t="shared" si="0"/>
        <v>7440</v>
      </c>
      <c r="BG65" s="11">
        <f t="shared" si="0"/>
        <v>6497.5</v>
      </c>
      <c r="BH65" s="11">
        <f t="shared" si="0"/>
        <v>6355</v>
      </c>
      <c r="BI65" s="11">
        <f t="shared" si="0"/>
        <v>6212.5</v>
      </c>
      <c r="BJ65" s="11">
        <f t="shared" si="0"/>
        <v>6070</v>
      </c>
      <c r="BK65" s="11">
        <f t="shared" si="0"/>
        <v>5465</v>
      </c>
      <c r="BL65" s="11">
        <f t="shared" si="0"/>
        <v>5660</v>
      </c>
      <c r="BM65" s="11">
        <f t="shared" si="0"/>
        <v>5855</v>
      </c>
      <c r="BN65" s="11">
        <f t="shared" si="0"/>
        <v>5825</v>
      </c>
      <c r="BO65" s="70">
        <f t="shared" si="0"/>
        <v>5920</v>
      </c>
    </row>
    <row r="66" spans="4:67">
      <c r="D66" s="71" t="s">
        <v>8</v>
      </c>
      <c r="E66" t="s">
        <v>11</v>
      </c>
      <c r="F66" s="12">
        <v>1000</v>
      </c>
      <c r="G66" s="12">
        <v>1000</v>
      </c>
      <c r="H66" s="12">
        <v>1000</v>
      </c>
      <c r="I66" s="12">
        <v>700</v>
      </c>
      <c r="J66" s="12">
        <v>1000</v>
      </c>
      <c r="K66" s="12">
        <v>1000</v>
      </c>
      <c r="L66" s="12">
        <v>1000</v>
      </c>
      <c r="M66" s="12">
        <v>700</v>
      </c>
      <c r="N66" s="12">
        <v>1000</v>
      </c>
      <c r="O66" s="12">
        <v>1000</v>
      </c>
      <c r="P66" s="12">
        <v>1000</v>
      </c>
      <c r="Q66" s="12">
        <v>700</v>
      </c>
      <c r="R66" s="12">
        <v>1000</v>
      </c>
      <c r="S66" s="12">
        <v>1000</v>
      </c>
      <c r="T66" s="12">
        <v>1000</v>
      </c>
      <c r="U66" s="12">
        <v>700</v>
      </c>
      <c r="V66" s="12">
        <v>1000</v>
      </c>
      <c r="W66" s="12">
        <v>1000</v>
      </c>
      <c r="X66" s="12">
        <v>1000</v>
      </c>
      <c r="Y66" s="12">
        <v>700</v>
      </c>
      <c r="Z66" s="12">
        <v>1000</v>
      </c>
      <c r="AA66" s="12">
        <v>1000</v>
      </c>
      <c r="AB66" s="12">
        <v>1000</v>
      </c>
      <c r="AC66" s="12">
        <v>700</v>
      </c>
      <c r="AD66" s="12">
        <v>1000</v>
      </c>
      <c r="AE66" s="12">
        <v>1000</v>
      </c>
      <c r="AF66" s="12">
        <v>1000</v>
      </c>
      <c r="AG66" s="12">
        <v>700</v>
      </c>
      <c r="AH66" s="12">
        <v>1000</v>
      </c>
      <c r="AI66" s="12">
        <v>1000</v>
      </c>
      <c r="AJ66" s="12">
        <v>1000</v>
      </c>
      <c r="AK66" s="12">
        <v>700</v>
      </c>
      <c r="AL66" s="12">
        <v>1000</v>
      </c>
      <c r="AM66" s="12">
        <v>1000</v>
      </c>
      <c r="AN66" s="12">
        <v>1000</v>
      </c>
      <c r="AO66" s="12">
        <v>700</v>
      </c>
      <c r="AP66" s="12">
        <v>1000</v>
      </c>
      <c r="AQ66" s="12">
        <v>1000</v>
      </c>
      <c r="AR66" s="12">
        <v>1000</v>
      </c>
      <c r="AS66" s="12">
        <v>700</v>
      </c>
      <c r="AT66" s="12">
        <v>1000</v>
      </c>
      <c r="AU66" s="12">
        <v>1000</v>
      </c>
      <c r="AV66" s="12">
        <v>1000</v>
      </c>
      <c r="AW66" s="12">
        <v>700</v>
      </c>
      <c r="AX66" s="12">
        <v>550</v>
      </c>
      <c r="AY66" s="12">
        <v>550</v>
      </c>
      <c r="AZ66" s="12">
        <v>550</v>
      </c>
      <c r="BA66" s="12">
        <v>550</v>
      </c>
      <c r="BB66" s="12">
        <v>550</v>
      </c>
      <c r="BC66" s="12">
        <v>550</v>
      </c>
      <c r="BD66" s="12">
        <v>550</v>
      </c>
      <c r="BE66" s="12">
        <v>550</v>
      </c>
      <c r="BF66" s="12">
        <v>550</v>
      </c>
      <c r="BG66" s="12">
        <v>550</v>
      </c>
      <c r="BH66" s="12">
        <v>550</v>
      </c>
      <c r="BI66" s="12">
        <v>550</v>
      </c>
      <c r="BJ66" s="12">
        <v>1000</v>
      </c>
      <c r="BK66" s="12">
        <v>1000</v>
      </c>
      <c r="BL66" s="12">
        <v>1000</v>
      </c>
      <c r="BM66" s="12">
        <v>700</v>
      </c>
      <c r="BN66" s="12">
        <v>1000</v>
      </c>
      <c r="BO66" s="29">
        <v>1000</v>
      </c>
    </row>
    <row r="67" spans="4:67">
      <c r="D67" s="18"/>
      <c r="E67" t="s">
        <v>9</v>
      </c>
      <c r="F67" s="12">
        <v>200</v>
      </c>
      <c r="G67" s="12">
        <v>200</v>
      </c>
      <c r="H67" s="12">
        <v>200</v>
      </c>
      <c r="I67" s="12">
        <v>200</v>
      </c>
      <c r="J67" s="12">
        <v>200</v>
      </c>
      <c r="K67" s="12">
        <v>200</v>
      </c>
      <c r="L67" s="12">
        <v>200</v>
      </c>
      <c r="M67" s="12">
        <v>200</v>
      </c>
      <c r="N67" s="12">
        <v>200</v>
      </c>
      <c r="O67" s="12">
        <v>200</v>
      </c>
      <c r="P67" s="12">
        <v>200</v>
      </c>
      <c r="Q67" s="12">
        <v>200</v>
      </c>
      <c r="R67" s="12">
        <v>200</v>
      </c>
      <c r="S67" s="12">
        <v>200</v>
      </c>
      <c r="T67" s="12">
        <v>200</v>
      </c>
      <c r="U67" s="12">
        <v>200</v>
      </c>
      <c r="V67" s="12">
        <v>200</v>
      </c>
      <c r="W67" s="12">
        <v>200</v>
      </c>
      <c r="X67" s="12">
        <v>200</v>
      </c>
      <c r="Y67" s="12">
        <v>200</v>
      </c>
      <c r="Z67" s="12">
        <v>200</v>
      </c>
      <c r="AA67" s="12">
        <v>200</v>
      </c>
      <c r="AB67" s="12">
        <v>200</v>
      </c>
      <c r="AC67" s="12">
        <v>200</v>
      </c>
      <c r="AD67" s="12">
        <v>200</v>
      </c>
      <c r="AE67" s="12">
        <v>200</v>
      </c>
      <c r="AF67" s="12">
        <v>200</v>
      </c>
      <c r="AG67" s="12">
        <v>200</v>
      </c>
      <c r="AH67" s="12">
        <v>200</v>
      </c>
      <c r="AI67" s="12">
        <v>200</v>
      </c>
      <c r="AJ67" s="12">
        <v>200</v>
      </c>
      <c r="AK67" s="12">
        <v>200</v>
      </c>
      <c r="AL67" s="12">
        <v>200</v>
      </c>
      <c r="AM67" s="12">
        <v>200</v>
      </c>
      <c r="AN67" s="12">
        <v>200</v>
      </c>
      <c r="AO67" s="12">
        <v>200</v>
      </c>
      <c r="AP67" s="12">
        <v>200</v>
      </c>
      <c r="AQ67" s="12">
        <v>200</v>
      </c>
      <c r="AR67" s="12">
        <v>200</v>
      </c>
      <c r="AS67" s="12">
        <v>200</v>
      </c>
      <c r="AT67" s="12">
        <v>200</v>
      </c>
      <c r="AU67" s="12">
        <v>200</v>
      </c>
      <c r="AV67" s="12">
        <v>200</v>
      </c>
      <c r="AW67" s="12">
        <v>200</v>
      </c>
      <c r="AX67" s="12">
        <v>200</v>
      </c>
      <c r="AY67" s="12">
        <v>200</v>
      </c>
      <c r="AZ67" s="12">
        <v>200</v>
      </c>
      <c r="BA67" s="12">
        <v>200</v>
      </c>
      <c r="BB67" s="12">
        <v>200</v>
      </c>
      <c r="BC67" s="12">
        <v>200</v>
      </c>
      <c r="BD67" s="12">
        <v>200</v>
      </c>
      <c r="BE67" s="12">
        <v>200</v>
      </c>
      <c r="BF67" s="12">
        <v>200</v>
      </c>
      <c r="BG67" s="12">
        <v>200</v>
      </c>
      <c r="BH67" s="12">
        <v>200</v>
      </c>
      <c r="BI67" s="12">
        <v>200</v>
      </c>
      <c r="BJ67" s="12">
        <v>200</v>
      </c>
      <c r="BK67" s="12">
        <v>200</v>
      </c>
      <c r="BL67" s="12">
        <v>200</v>
      </c>
      <c r="BM67" s="12">
        <v>200</v>
      </c>
      <c r="BN67" s="12">
        <v>200</v>
      </c>
      <c r="BO67" s="29">
        <v>200</v>
      </c>
    </row>
    <row r="68" spans="4:67">
      <c r="D68" s="18"/>
      <c r="E68" s="23" t="s">
        <v>39</v>
      </c>
      <c r="F68" s="64">
        <v>1000</v>
      </c>
      <c r="G68" s="64">
        <v>0</v>
      </c>
      <c r="H68" s="64">
        <v>0</v>
      </c>
      <c r="I68" s="64">
        <v>0</v>
      </c>
      <c r="J68" s="64">
        <v>2500</v>
      </c>
      <c r="K68" s="64">
        <v>0</v>
      </c>
      <c r="L68" s="64">
        <v>0</v>
      </c>
      <c r="M68" s="64">
        <v>0</v>
      </c>
      <c r="N68" s="64">
        <v>2500</v>
      </c>
      <c r="O68" s="64">
        <v>0</v>
      </c>
      <c r="P68" s="64">
        <v>0</v>
      </c>
      <c r="Q68" s="64">
        <v>0</v>
      </c>
      <c r="R68" s="64">
        <v>1000</v>
      </c>
      <c r="S68" s="64">
        <v>0</v>
      </c>
      <c r="T68" s="64">
        <v>0</v>
      </c>
      <c r="U68" s="64">
        <v>0</v>
      </c>
      <c r="V68" s="64">
        <v>2500</v>
      </c>
      <c r="W68" s="64">
        <v>0</v>
      </c>
      <c r="X68" s="64">
        <v>0</v>
      </c>
      <c r="Y68" s="64">
        <v>0</v>
      </c>
      <c r="Z68" s="64">
        <v>2500</v>
      </c>
      <c r="AA68" s="64">
        <v>0</v>
      </c>
      <c r="AB68" s="64">
        <v>0</v>
      </c>
      <c r="AC68" s="64">
        <v>0</v>
      </c>
      <c r="AD68" s="64">
        <v>1000</v>
      </c>
      <c r="AE68" s="64">
        <v>0</v>
      </c>
      <c r="AF68" s="64">
        <v>0</v>
      </c>
      <c r="AG68" s="64">
        <v>0</v>
      </c>
      <c r="AH68" s="64">
        <v>2500</v>
      </c>
      <c r="AI68" s="64">
        <v>0</v>
      </c>
      <c r="AJ68" s="64">
        <v>0</v>
      </c>
      <c r="AK68" s="64">
        <v>0</v>
      </c>
      <c r="AL68" s="64">
        <v>2500</v>
      </c>
      <c r="AM68" s="64">
        <v>0</v>
      </c>
      <c r="AN68" s="64">
        <v>0</v>
      </c>
      <c r="AO68" s="64">
        <v>0</v>
      </c>
      <c r="AP68" s="64">
        <v>1000</v>
      </c>
      <c r="AQ68" s="64">
        <v>0</v>
      </c>
      <c r="AR68" s="64">
        <v>0</v>
      </c>
      <c r="AS68" s="64">
        <v>0</v>
      </c>
      <c r="AT68" s="64">
        <v>2500</v>
      </c>
      <c r="AU68" s="64">
        <v>0</v>
      </c>
      <c r="AV68" s="64">
        <v>0</v>
      </c>
      <c r="AW68" s="64">
        <v>0</v>
      </c>
      <c r="AX68" s="64">
        <v>2500</v>
      </c>
      <c r="AY68" s="64">
        <v>0</v>
      </c>
      <c r="AZ68" s="64">
        <v>0</v>
      </c>
      <c r="BA68" s="64">
        <v>0</v>
      </c>
      <c r="BB68" s="64">
        <v>1000</v>
      </c>
      <c r="BC68" s="64">
        <v>0</v>
      </c>
      <c r="BD68" s="64">
        <v>0</v>
      </c>
      <c r="BE68" s="64">
        <v>0</v>
      </c>
      <c r="BF68" s="64">
        <v>2500</v>
      </c>
      <c r="BG68" s="64">
        <v>0</v>
      </c>
      <c r="BH68" s="64">
        <v>0</v>
      </c>
      <c r="BI68" s="64">
        <v>0</v>
      </c>
      <c r="BJ68" s="64">
        <v>2500</v>
      </c>
      <c r="BK68" s="64">
        <v>0</v>
      </c>
      <c r="BL68" s="64">
        <v>0</v>
      </c>
      <c r="BM68" s="64">
        <v>0</v>
      </c>
      <c r="BN68" s="64">
        <v>1000</v>
      </c>
      <c r="BO68" s="85">
        <v>0</v>
      </c>
    </row>
    <row r="69" spans="4:67" ht="16.5" thickBot="1">
      <c r="D69" s="18"/>
      <c r="E69" t="s">
        <v>10</v>
      </c>
      <c r="F69" s="10">
        <v>2000</v>
      </c>
      <c r="G69" s="10">
        <v>2000</v>
      </c>
      <c r="H69" s="10">
        <v>2000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c r="AD69" s="10">
        <v>0</v>
      </c>
      <c r="AE69" s="10">
        <v>0</v>
      </c>
      <c r="AF69" s="10">
        <v>0</v>
      </c>
      <c r="AG69" s="10">
        <v>0</v>
      </c>
      <c r="AH69" s="10">
        <v>0</v>
      </c>
      <c r="AI69" s="10">
        <v>0</v>
      </c>
      <c r="AJ69" s="10">
        <v>0</v>
      </c>
      <c r="AK69" s="10">
        <v>0</v>
      </c>
      <c r="AL69" s="10">
        <v>0</v>
      </c>
      <c r="AM69" s="10">
        <v>0</v>
      </c>
      <c r="AN69" s="10">
        <v>0</v>
      </c>
      <c r="AO69" s="10">
        <v>0</v>
      </c>
      <c r="AP69" s="10">
        <v>0</v>
      </c>
      <c r="AQ69" s="10">
        <v>0</v>
      </c>
      <c r="AR69" s="10">
        <v>0</v>
      </c>
      <c r="AS69" s="10">
        <v>0</v>
      </c>
      <c r="AT69" s="10">
        <v>0</v>
      </c>
      <c r="AU69" s="10">
        <v>0</v>
      </c>
      <c r="AV69" s="10">
        <v>0</v>
      </c>
      <c r="AW69" s="10">
        <v>0</v>
      </c>
      <c r="AX69" s="10">
        <v>0</v>
      </c>
      <c r="AY69" s="10">
        <v>0</v>
      </c>
      <c r="AZ69" s="10">
        <v>0</v>
      </c>
      <c r="BA69" s="10">
        <v>0</v>
      </c>
      <c r="BB69" s="10">
        <v>0</v>
      </c>
      <c r="BC69" s="10">
        <v>0</v>
      </c>
      <c r="BD69" s="10">
        <v>0</v>
      </c>
      <c r="BE69" s="10">
        <v>0</v>
      </c>
      <c r="BF69" s="10">
        <v>0</v>
      </c>
      <c r="BG69" s="10">
        <v>0</v>
      </c>
      <c r="BH69" s="10">
        <v>0</v>
      </c>
      <c r="BI69" s="10">
        <v>0</v>
      </c>
      <c r="BJ69" s="10">
        <v>0</v>
      </c>
      <c r="BK69" s="10">
        <v>0</v>
      </c>
      <c r="BL69" s="10">
        <v>0</v>
      </c>
      <c r="BM69" s="10">
        <v>0</v>
      </c>
      <c r="BN69" s="10">
        <v>0</v>
      </c>
      <c r="BO69" s="30">
        <v>0</v>
      </c>
    </row>
    <row r="70" spans="4:67">
      <c r="D70" s="69" t="s">
        <v>7</v>
      </c>
      <c r="F70" s="13">
        <f>SUM(F66:F69)</f>
        <v>4200</v>
      </c>
      <c r="G70" s="13">
        <f t="shared" ref="G70:BO70" si="1">SUM(G66:G69)</f>
        <v>3200</v>
      </c>
      <c r="H70" s="13">
        <f t="shared" si="1"/>
        <v>3200</v>
      </c>
      <c r="I70" s="13">
        <f t="shared" si="1"/>
        <v>900</v>
      </c>
      <c r="J70" s="13">
        <f t="shared" si="1"/>
        <v>3700</v>
      </c>
      <c r="K70" s="13">
        <f t="shared" si="1"/>
        <v>1200</v>
      </c>
      <c r="L70" s="13">
        <f t="shared" si="1"/>
        <v>1200</v>
      </c>
      <c r="M70" s="13">
        <f t="shared" si="1"/>
        <v>900</v>
      </c>
      <c r="N70" s="13">
        <f t="shared" si="1"/>
        <v>3700</v>
      </c>
      <c r="O70" s="13">
        <f t="shared" si="1"/>
        <v>1200</v>
      </c>
      <c r="P70" s="13">
        <f t="shared" si="1"/>
        <v>1200</v>
      </c>
      <c r="Q70" s="13">
        <f t="shared" si="1"/>
        <v>900</v>
      </c>
      <c r="R70" s="13">
        <f t="shared" si="1"/>
        <v>2200</v>
      </c>
      <c r="S70" s="13">
        <f t="shared" si="1"/>
        <v>1200</v>
      </c>
      <c r="T70" s="13">
        <f t="shared" si="1"/>
        <v>1200</v>
      </c>
      <c r="U70" s="13">
        <f t="shared" si="1"/>
        <v>900</v>
      </c>
      <c r="V70" s="13">
        <f t="shared" si="1"/>
        <v>3700</v>
      </c>
      <c r="W70" s="13">
        <f t="shared" si="1"/>
        <v>1200</v>
      </c>
      <c r="X70" s="13">
        <f t="shared" si="1"/>
        <v>1200</v>
      </c>
      <c r="Y70" s="13">
        <f t="shared" si="1"/>
        <v>900</v>
      </c>
      <c r="Z70" s="13">
        <f t="shared" si="1"/>
        <v>3700</v>
      </c>
      <c r="AA70" s="13">
        <f t="shared" si="1"/>
        <v>1200</v>
      </c>
      <c r="AB70" s="13">
        <f t="shared" si="1"/>
        <v>1200</v>
      </c>
      <c r="AC70" s="13">
        <f t="shared" si="1"/>
        <v>900</v>
      </c>
      <c r="AD70" s="13">
        <f t="shared" si="1"/>
        <v>2200</v>
      </c>
      <c r="AE70" s="13">
        <f t="shared" si="1"/>
        <v>1200</v>
      </c>
      <c r="AF70" s="13">
        <f t="shared" si="1"/>
        <v>1200</v>
      </c>
      <c r="AG70" s="13">
        <f t="shared" si="1"/>
        <v>900</v>
      </c>
      <c r="AH70" s="13">
        <f t="shared" si="1"/>
        <v>3700</v>
      </c>
      <c r="AI70" s="13">
        <f t="shared" si="1"/>
        <v>1200</v>
      </c>
      <c r="AJ70" s="13">
        <f t="shared" si="1"/>
        <v>1200</v>
      </c>
      <c r="AK70" s="13">
        <f t="shared" si="1"/>
        <v>900</v>
      </c>
      <c r="AL70" s="13">
        <f t="shared" si="1"/>
        <v>3700</v>
      </c>
      <c r="AM70" s="13">
        <f t="shared" si="1"/>
        <v>1200</v>
      </c>
      <c r="AN70" s="13">
        <f t="shared" si="1"/>
        <v>1200</v>
      </c>
      <c r="AO70" s="13">
        <f t="shared" si="1"/>
        <v>900</v>
      </c>
      <c r="AP70" s="13">
        <f t="shared" si="1"/>
        <v>2200</v>
      </c>
      <c r="AQ70" s="13">
        <f t="shared" si="1"/>
        <v>1200</v>
      </c>
      <c r="AR70" s="13">
        <f t="shared" si="1"/>
        <v>1200</v>
      </c>
      <c r="AS70" s="13">
        <f t="shared" si="1"/>
        <v>900</v>
      </c>
      <c r="AT70" s="13">
        <f t="shared" si="1"/>
        <v>3700</v>
      </c>
      <c r="AU70" s="13">
        <f t="shared" si="1"/>
        <v>1200</v>
      </c>
      <c r="AV70" s="13">
        <f t="shared" si="1"/>
        <v>1200</v>
      </c>
      <c r="AW70" s="13">
        <f t="shared" si="1"/>
        <v>900</v>
      </c>
      <c r="AX70" s="13">
        <f t="shared" si="1"/>
        <v>3250</v>
      </c>
      <c r="AY70" s="13">
        <f t="shared" si="1"/>
        <v>750</v>
      </c>
      <c r="AZ70" s="13">
        <f t="shared" si="1"/>
        <v>750</v>
      </c>
      <c r="BA70" s="13">
        <f t="shared" si="1"/>
        <v>750</v>
      </c>
      <c r="BB70" s="13">
        <f t="shared" si="1"/>
        <v>1750</v>
      </c>
      <c r="BC70" s="13">
        <f t="shared" si="1"/>
        <v>750</v>
      </c>
      <c r="BD70" s="13">
        <f t="shared" si="1"/>
        <v>750</v>
      </c>
      <c r="BE70" s="13">
        <f t="shared" si="1"/>
        <v>750</v>
      </c>
      <c r="BF70" s="13">
        <f t="shared" si="1"/>
        <v>3250</v>
      </c>
      <c r="BG70" s="13">
        <f t="shared" si="1"/>
        <v>750</v>
      </c>
      <c r="BH70" s="13">
        <f t="shared" si="1"/>
        <v>750</v>
      </c>
      <c r="BI70" s="13">
        <f t="shared" si="1"/>
        <v>750</v>
      </c>
      <c r="BJ70" s="13">
        <f t="shared" si="1"/>
        <v>3700</v>
      </c>
      <c r="BK70" s="13">
        <f t="shared" si="1"/>
        <v>1200</v>
      </c>
      <c r="BL70" s="13">
        <f t="shared" si="1"/>
        <v>1200</v>
      </c>
      <c r="BM70" s="13">
        <f t="shared" si="1"/>
        <v>900</v>
      </c>
      <c r="BN70" s="13">
        <f t="shared" si="1"/>
        <v>2200</v>
      </c>
      <c r="BO70" s="72">
        <f t="shared" si="1"/>
        <v>1200</v>
      </c>
    </row>
    <row r="71" spans="4:67">
      <c r="D71" s="73" t="s">
        <v>3</v>
      </c>
      <c r="E71" s="2" t="s">
        <v>12</v>
      </c>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29"/>
    </row>
    <row r="72" spans="4:67">
      <c r="D72" s="18"/>
      <c r="E72" t="s">
        <v>14</v>
      </c>
      <c r="F72" s="12">
        <v>150</v>
      </c>
      <c r="G72" s="12">
        <v>150</v>
      </c>
      <c r="H72" s="12">
        <v>150</v>
      </c>
      <c r="I72" s="12">
        <v>150</v>
      </c>
      <c r="J72" s="12">
        <v>100</v>
      </c>
      <c r="K72" s="12">
        <v>100</v>
      </c>
      <c r="L72" s="12">
        <v>100</v>
      </c>
      <c r="M72" s="12">
        <v>100</v>
      </c>
      <c r="N72" s="12">
        <v>100</v>
      </c>
      <c r="O72" s="12">
        <v>100</v>
      </c>
      <c r="P72" s="12">
        <v>100</v>
      </c>
      <c r="Q72" s="12">
        <v>100</v>
      </c>
      <c r="R72" s="12">
        <v>100</v>
      </c>
      <c r="S72" s="12">
        <v>100</v>
      </c>
      <c r="T72" s="12">
        <v>100</v>
      </c>
      <c r="U72" s="12">
        <v>100</v>
      </c>
      <c r="V72" s="12">
        <v>100</v>
      </c>
      <c r="W72" s="12">
        <v>100</v>
      </c>
      <c r="X72" s="12">
        <v>100</v>
      </c>
      <c r="Y72" s="12">
        <v>100</v>
      </c>
      <c r="Z72" s="12">
        <v>100</v>
      </c>
      <c r="AA72" s="12">
        <v>100</v>
      </c>
      <c r="AB72" s="12">
        <v>100</v>
      </c>
      <c r="AC72" s="12">
        <v>100</v>
      </c>
      <c r="AD72" s="12">
        <v>100</v>
      </c>
      <c r="AE72" s="12">
        <v>100</v>
      </c>
      <c r="AF72" s="12">
        <v>100</v>
      </c>
      <c r="AG72" s="12">
        <v>100</v>
      </c>
      <c r="AH72" s="12">
        <v>100</v>
      </c>
      <c r="AI72" s="12">
        <v>100</v>
      </c>
      <c r="AJ72" s="12">
        <v>100</v>
      </c>
      <c r="AK72" s="12">
        <v>100</v>
      </c>
      <c r="AL72" s="12">
        <v>100</v>
      </c>
      <c r="AM72" s="12">
        <v>100</v>
      </c>
      <c r="AN72" s="12">
        <v>100</v>
      </c>
      <c r="AO72" s="12">
        <v>100</v>
      </c>
      <c r="AP72" s="12">
        <v>100</v>
      </c>
      <c r="AQ72" s="12">
        <v>100</v>
      </c>
      <c r="AR72" s="12">
        <v>100</v>
      </c>
      <c r="AS72" s="12">
        <v>100</v>
      </c>
      <c r="AT72" s="12">
        <v>100</v>
      </c>
      <c r="AU72" s="12">
        <v>100</v>
      </c>
      <c r="AV72" s="12">
        <v>100</v>
      </c>
      <c r="AW72" s="12">
        <v>100</v>
      </c>
      <c r="AX72" s="12">
        <v>100</v>
      </c>
      <c r="AY72" s="12">
        <v>100</v>
      </c>
      <c r="AZ72" s="12">
        <v>100</v>
      </c>
      <c r="BA72" s="12">
        <v>100</v>
      </c>
      <c r="BB72" s="12">
        <v>100</v>
      </c>
      <c r="BC72" s="12">
        <v>100</v>
      </c>
      <c r="BD72" s="12">
        <v>100</v>
      </c>
      <c r="BE72" s="12">
        <v>100</v>
      </c>
      <c r="BF72" s="12">
        <v>100</v>
      </c>
      <c r="BG72" s="12">
        <v>100</v>
      </c>
      <c r="BH72" s="12">
        <v>100</v>
      </c>
      <c r="BI72" s="12">
        <v>100</v>
      </c>
      <c r="BJ72" s="12">
        <v>100</v>
      </c>
      <c r="BK72" s="12">
        <v>100</v>
      </c>
      <c r="BL72" s="12">
        <v>100</v>
      </c>
      <c r="BM72" s="12">
        <v>100</v>
      </c>
      <c r="BN72" s="12">
        <v>100</v>
      </c>
      <c r="BO72" s="29">
        <v>100</v>
      </c>
    </row>
    <row r="73" spans="4:67">
      <c r="D73" s="18"/>
      <c r="E73" t="s">
        <v>50</v>
      </c>
      <c r="F73" s="12">
        <v>50</v>
      </c>
      <c r="G73" s="12">
        <v>50</v>
      </c>
      <c r="H73" s="12">
        <v>50</v>
      </c>
      <c r="I73" s="12">
        <v>250</v>
      </c>
      <c r="J73" s="12">
        <v>250</v>
      </c>
      <c r="K73" s="12">
        <v>250</v>
      </c>
      <c r="L73" s="12">
        <v>250</v>
      </c>
      <c r="M73" s="12">
        <v>300</v>
      </c>
      <c r="N73" s="12">
        <v>250</v>
      </c>
      <c r="O73" s="12">
        <v>250</v>
      </c>
      <c r="P73" s="12">
        <v>250</v>
      </c>
      <c r="Q73" s="12">
        <v>250</v>
      </c>
      <c r="R73" s="12">
        <v>250</v>
      </c>
      <c r="S73" s="12">
        <v>250</v>
      </c>
      <c r="T73" s="12">
        <v>250</v>
      </c>
      <c r="U73" s="12">
        <v>250</v>
      </c>
      <c r="V73" s="12">
        <v>250</v>
      </c>
      <c r="W73" s="12">
        <v>250</v>
      </c>
      <c r="X73" s="12">
        <v>250</v>
      </c>
      <c r="Y73" s="12">
        <v>250</v>
      </c>
      <c r="Z73" s="12">
        <v>250</v>
      </c>
      <c r="AA73" s="12">
        <v>250</v>
      </c>
      <c r="AB73" s="12">
        <v>250</v>
      </c>
      <c r="AC73" s="12">
        <v>250</v>
      </c>
      <c r="AD73" s="12">
        <v>250</v>
      </c>
      <c r="AE73" s="12">
        <v>250</v>
      </c>
      <c r="AF73" s="12">
        <v>250</v>
      </c>
      <c r="AG73" s="12">
        <v>250</v>
      </c>
      <c r="AH73" s="12">
        <v>250</v>
      </c>
      <c r="AI73" s="12">
        <v>250</v>
      </c>
      <c r="AJ73" s="12">
        <v>250</v>
      </c>
      <c r="AK73" s="12">
        <v>250</v>
      </c>
      <c r="AL73" s="12">
        <v>250</v>
      </c>
      <c r="AM73" s="12">
        <v>250</v>
      </c>
      <c r="AN73" s="12">
        <v>250</v>
      </c>
      <c r="AO73" s="12">
        <v>250</v>
      </c>
      <c r="AP73" s="12">
        <v>250</v>
      </c>
      <c r="AQ73" s="12">
        <v>250</v>
      </c>
      <c r="AR73" s="12">
        <v>250</v>
      </c>
      <c r="AS73" s="12">
        <v>250</v>
      </c>
      <c r="AT73" s="12">
        <v>250</v>
      </c>
      <c r="AU73" s="12">
        <v>250</v>
      </c>
      <c r="AV73" s="12">
        <v>250</v>
      </c>
      <c r="AW73" s="12">
        <v>250</v>
      </c>
      <c r="AX73" s="12">
        <v>250</v>
      </c>
      <c r="AY73" s="12">
        <v>250</v>
      </c>
      <c r="AZ73" s="12">
        <v>250</v>
      </c>
      <c r="BA73" s="12">
        <v>250</v>
      </c>
      <c r="BB73" s="12">
        <v>250</v>
      </c>
      <c r="BC73" s="12">
        <v>250</v>
      </c>
      <c r="BD73" s="12">
        <v>250</v>
      </c>
      <c r="BE73" s="12">
        <v>250</v>
      </c>
      <c r="BF73" s="12">
        <v>250</v>
      </c>
      <c r="BG73" s="12">
        <v>250</v>
      </c>
      <c r="BH73" s="12">
        <v>250</v>
      </c>
      <c r="BI73" s="12">
        <v>250</v>
      </c>
      <c r="BJ73" s="12">
        <v>250</v>
      </c>
      <c r="BK73" s="12">
        <v>250</v>
      </c>
      <c r="BL73" s="12">
        <v>250</v>
      </c>
      <c r="BM73" s="12">
        <v>250</v>
      </c>
      <c r="BN73" s="12">
        <v>250</v>
      </c>
      <c r="BO73" s="29">
        <v>250</v>
      </c>
    </row>
    <row r="74" spans="4:67">
      <c r="D74" s="18"/>
      <c r="E74" s="2" t="s">
        <v>15</v>
      </c>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29"/>
    </row>
    <row r="75" spans="4:67">
      <c r="D75" s="18"/>
      <c r="E75" t="s">
        <v>51</v>
      </c>
      <c r="F75" s="12">
        <v>60</v>
      </c>
      <c r="G75" s="12">
        <v>60</v>
      </c>
      <c r="H75" s="12">
        <v>60</v>
      </c>
      <c r="I75" s="12">
        <v>120</v>
      </c>
      <c r="J75" s="12">
        <v>120</v>
      </c>
      <c r="K75" s="12">
        <v>120</v>
      </c>
      <c r="L75" s="12">
        <v>120</v>
      </c>
      <c r="M75" s="12">
        <v>120</v>
      </c>
      <c r="N75" s="12">
        <v>120</v>
      </c>
      <c r="O75" s="12">
        <v>120</v>
      </c>
      <c r="P75" s="12">
        <v>120</v>
      </c>
      <c r="Q75" s="12">
        <v>120</v>
      </c>
      <c r="R75" s="12">
        <v>120</v>
      </c>
      <c r="S75" s="12">
        <v>120</v>
      </c>
      <c r="T75" s="12">
        <v>120</v>
      </c>
      <c r="U75" s="12">
        <v>120</v>
      </c>
      <c r="V75" s="12">
        <v>120</v>
      </c>
      <c r="W75" s="12">
        <v>120</v>
      </c>
      <c r="X75" s="12">
        <v>120</v>
      </c>
      <c r="Y75" s="12">
        <v>120</v>
      </c>
      <c r="Z75" s="12">
        <v>120</v>
      </c>
      <c r="AA75" s="12">
        <v>120</v>
      </c>
      <c r="AB75" s="12">
        <v>120</v>
      </c>
      <c r="AC75" s="12">
        <v>120</v>
      </c>
      <c r="AD75" s="12">
        <v>120</v>
      </c>
      <c r="AE75" s="12">
        <v>120</v>
      </c>
      <c r="AF75" s="12">
        <v>120</v>
      </c>
      <c r="AG75" s="12">
        <v>120</v>
      </c>
      <c r="AH75" s="12">
        <v>120</v>
      </c>
      <c r="AI75" s="12">
        <v>120</v>
      </c>
      <c r="AJ75" s="12">
        <v>120</v>
      </c>
      <c r="AK75" s="12">
        <v>120</v>
      </c>
      <c r="AL75" s="12">
        <v>120</v>
      </c>
      <c r="AM75" s="12">
        <v>120</v>
      </c>
      <c r="AN75" s="12">
        <v>120</v>
      </c>
      <c r="AO75" s="12">
        <v>120</v>
      </c>
      <c r="AP75" s="12">
        <v>120</v>
      </c>
      <c r="AQ75" s="12">
        <v>120</v>
      </c>
      <c r="AR75" s="12">
        <v>120</v>
      </c>
      <c r="AS75" s="12">
        <v>120</v>
      </c>
      <c r="AT75" s="12">
        <v>120</v>
      </c>
      <c r="AU75" s="12">
        <v>120</v>
      </c>
      <c r="AV75" s="12">
        <v>120</v>
      </c>
      <c r="AW75" s="12">
        <v>120</v>
      </c>
      <c r="AX75" s="12">
        <v>120</v>
      </c>
      <c r="AY75" s="12">
        <v>120</v>
      </c>
      <c r="AZ75" s="12">
        <v>120</v>
      </c>
      <c r="BA75" s="12">
        <v>120</v>
      </c>
      <c r="BB75" s="12">
        <v>120</v>
      </c>
      <c r="BC75" s="12">
        <v>120</v>
      </c>
      <c r="BD75" s="12">
        <v>120</v>
      </c>
      <c r="BE75" s="12">
        <v>120</v>
      </c>
      <c r="BF75" s="12">
        <v>120</v>
      </c>
      <c r="BG75" s="12">
        <v>120</v>
      </c>
      <c r="BH75" s="12">
        <v>120</v>
      </c>
      <c r="BI75" s="12">
        <v>120</v>
      </c>
      <c r="BJ75" s="12">
        <v>120</v>
      </c>
      <c r="BK75" s="12">
        <v>120</v>
      </c>
      <c r="BL75" s="12">
        <v>120</v>
      </c>
      <c r="BM75" s="12">
        <v>120</v>
      </c>
      <c r="BN75" s="12">
        <v>120</v>
      </c>
      <c r="BO75" s="29">
        <v>120</v>
      </c>
    </row>
    <row r="76" spans="4:67">
      <c r="D76" s="18"/>
      <c r="E76" s="2" t="s">
        <v>17</v>
      </c>
      <c r="F76" s="12"/>
      <c r="G76" s="12"/>
      <c r="H76" s="12"/>
      <c r="I76" s="12"/>
      <c r="J76" s="12"/>
      <c r="K76" s="12"/>
      <c r="L76" s="12"/>
      <c r="M76" s="12"/>
      <c r="N76" s="12"/>
      <c r="O76" s="12"/>
      <c r="P76" s="12"/>
      <c r="Q76" s="12"/>
      <c r="BO76" s="17"/>
    </row>
    <row r="77" spans="4:67">
      <c r="D77" s="18"/>
      <c r="E77" t="s">
        <v>52</v>
      </c>
      <c r="F77" s="12">
        <v>20</v>
      </c>
      <c r="G77" s="12">
        <v>20</v>
      </c>
      <c r="H77" s="12">
        <v>20</v>
      </c>
      <c r="I77" s="12">
        <v>20</v>
      </c>
      <c r="J77" s="12">
        <v>20</v>
      </c>
      <c r="K77" s="12">
        <v>20</v>
      </c>
      <c r="L77" s="12">
        <v>20</v>
      </c>
      <c r="M77" s="12">
        <v>20</v>
      </c>
      <c r="N77" s="12">
        <v>20</v>
      </c>
      <c r="O77" s="12">
        <v>20</v>
      </c>
      <c r="P77" s="12">
        <v>20</v>
      </c>
      <c r="Q77" s="12">
        <v>20</v>
      </c>
      <c r="R77" s="12">
        <v>20</v>
      </c>
      <c r="S77" s="12">
        <v>20</v>
      </c>
      <c r="T77" s="12">
        <v>20</v>
      </c>
      <c r="U77" s="12">
        <v>20</v>
      </c>
      <c r="V77" s="12">
        <v>20</v>
      </c>
      <c r="W77" s="12">
        <v>20</v>
      </c>
      <c r="X77" s="12">
        <v>20</v>
      </c>
      <c r="Y77" s="12">
        <v>20</v>
      </c>
      <c r="Z77" s="12">
        <v>20</v>
      </c>
      <c r="AA77" s="12">
        <v>20</v>
      </c>
      <c r="AB77" s="12">
        <v>20</v>
      </c>
      <c r="AC77" s="12">
        <v>20</v>
      </c>
      <c r="AD77" s="12">
        <v>20</v>
      </c>
      <c r="AE77" s="12">
        <v>20</v>
      </c>
      <c r="AF77" s="12">
        <v>20</v>
      </c>
      <c r="AG77" s="12">
        <v>20</v>
      </c>
      <c r="AH77" s="12">
        <v>20</v>
      </c>
      <c r="AI77" s="12">
        <v>20</v>
      </c>
      <c r="AJ77" s="12">
        <v>20</v>
      </c>
      <c r="AK77" s="12">
        <v>20</v>
      </c>
      <c r="AL77" s="12">
        <v>20</v>
      </c>
      <c r="AM77" s="12">
        <v>20</v>
      </c>
      <c r="AN77" s="12">
        <v>20</v>
      </c>
      <c r="AO77" s="12">
        <v>20</v>
      </c>
      <c r="AP77" s="12">
        <v>20</v>
      </c>
      <c r="AQ77" s="12">
        <v>20</v>
      </c>
      <c r="AR77" s="12">
        <v>20</v>
      </c>
      <c r="AS77" s="12">
        <v>20</v>
      </c>
      <c r="AT77" s="12">
        <v>20</v>
      </c>
      <c r="AU77" s="12">
        <v>20</v>
      </c>
      <c r="AV77" s="12">
        <v>20</v>
      </c>
      <c r="AW77" s="12">
        <v>20</v>
      </c>
      <c r="AX77" s="12">
        <v>20</v>
      </c>
      <c r="AY77" s="12">
        <v>20</v>
      </c>
      <c r="AZ77" s="12">
        <v>20</v>
      </c>
      <c r="BA77" s="12">
        <v>20</v>
      </c>
      <c r="BB77" s="12">
        <v>20</v>
      </c>
      <c r="BC77" s="12">
        <v>20</v>
      </c>
      <c r="BD77" s="12">
        <v>20</v>
      </c>
      <c r="BE77" s="12">
        <v>20</v>
      </c>
      <c r="BF77" s="12">
        <v>20</v>
      </c>
      <c r="BG77" s="12">
        <v>20</v>
      </c>
      <c r="BH77" s="12">
        <v>20</v>
      </c>
      <c r="BI77" s="12">
        <v>20</v>
      </c>
      <c r="BJ77" s="12">
        <v>20</v>
      </c>
      <c r="BK77" s="12">
        <v>20</v>
      </c>
      <c r="BL77" s="12">
        <v>20</v>
      </c>
      <c r="BM77" s="12">
        <v>20</v>
      </c>
      <c r="BN77" s="12">
        <v>20</v>
      </c>
      <c r="BO77" s="29">
        <v>20</v>
      </c>
    </row>
    <row r="78" spans="4:67">
      <c r="D78" s="18"/>
      <c r="E78" t="s">
        <v>16</v>
      </c>
      <c r="F78" s="12">
        <v>200</v>
      </c>
      <c r="G78" s="12">
        <v>200</v>
      </c>
      <c r="H78" s="12">
        <v>200</v>
      </c>
      <c r="I78" s="12">
        <v>100</v>
      </c>
      <c r="J78" s="12">
        <v>100</v>
      </c>
      <c r="K78" s="12">
        <v>100</v>
      </c>
      <c r="L78" s="12">
        <v>100</v>
      </c>
      <c r="M78" s="12">
        <v>100</v>
      </c>
      <c r="N78" s="12">
        <v>100</v>
      </c>
      <c r="O78" s="12">
        <v>100</v>
      </c>
      <c r="P78" s="12">
        <v>100</v>
      </c>
      <c r="Q78" s="12">
        <v>100</v>
      </c>
      <c r="R78" s="12">
        <v>100</v>
      </c>
      <c r="S78" s="12">
        <v>100</v>
      </c>
      <c r="T78" s="12">
        <v>100</v>
      </c>
      <c r="U78" s="12">
        <v>100</v>
      </c>
      <c r="V78" s="12">
        <v>100</v>
      </c>
      <c r="W78" s="12">
        <v>100</v>
      </c>
      <c r="X78" s="12">
        <v>100</v>
      </c>
      <c r="Y78" s="12">
        <v>100</v>
      </c>
      <c r="Z78" s="12">
        <v>100</v>
      </c>
      <c r="AA78" s="12">
        <v>100</v>
      </c>
      <c r="AB78" s="12">
        <v>100</v>
      </c>
      <c r="AC78" s="12">
        <v>100</v>
      </c>
      <c r="AD78" s="12">
        <v>100</v>
      </c>
      <c r="AE78" s="12">
        <v>100</v>
      </c>
      <c r="AF78" s="12">
        <v>100</v>
      </c>
      <c r="AG78" s="12">
        <v>100</v>
      </c>
      <c r="AH78" s="12">
        <v>100</v>
      </c>
      <c r="AI78" s="12">
        <v>100</v>
      </c>
      <c r="AJ78" s="12">
        <v>100</v>
      </c>
      <c r="AK78" s="12">
        <v>100</v>
      </c>
      <c r="AL78" s="12">
        <v>100</v>
      </c>
      <c r="AM78" s="12">
        <v>100</v>
      </c>
      <c r="AN78" s="12">
        <v>100</v>
      </c>
      <c r="AO78" s="12">
        <v>100</v>
      </c>
      <c r="AP78" s="12">
        <v>100</v>
      </c>
      <c r="AQ78" s="12">
        <v>100</v>
      </c>
      <c r="AR78" s="12">
        <v>100</v>
      </c>
      <c r="AS78" s="12">
        <v>100</v>
      </c>
      <c r="AT78" s="12">
        <v>100</v>
      </c>
      <c r="AU78" s="12">
        <v>100</v>
      </c>
      <c r="AV78" s="12">
        <v>100</v>
      </c>
      <c r="AW78" s="12">
        <v>100</v>
      </c>
      <c r="AX78" s="12">
        <v>100</v>
      </c>
      <c r="AY78" s="12">
        <v>100</v>
      </c>
      <c r="AZ78" s="12">
        <v>100</v>
      </c>
      <c r="BA78" s="12">
        <v>100</v>
      </c>
      <c r="BB78" s="12">
        <v>100</v>
      </c>
      <c r="BC78" s="12">
        <v>100</v>
      </c>
      <c r="BD78" s="12">
        <v>100</v>
      </c>
      <c r="BE78" s="12">
        <v>100</v>
      </c>
      <c r="BF78" s="12">
        <v>100</v>
      </c>
      <c r="BG78" s="12">
        <v>100</v>
      </c>
      <c r="BH78" s="12">
        <v>100</v>
      </c>
      <c r="BI78" s="12">
        <v>100</v>
      </c>
      <c r="BJ78" s="12">
        <v>100</v>
      </c>
      <c r="BK78" s="12">
        <v>100</v>
      </c>
      <c r="BL78" s="12">
        <v>100</v>
      </c>
      <c r="BM78" s="12">
        <v>100</v>
      </c>
      <c r="BN78" s="12">
        <v>100</v>
      </c>
      <c r="BO78" s="29">
        <v>100</v>
      </c>
    </row>
    <row r="79" spans="4:67">
      <c r="D79" s="18"/>
      <c r="E79" s="2" t="s">
        <v>18</v>
      </c>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29"/>
    </row>
    <row r="80" spans="4:67">
      <c r="D80" s="18"/>
      <c r="E80" t="s">
        <v>19</v>
      </c>
      <c r="F80" s="12">
        <v>40</v>
      </c>
      <c r="G80" s="12">
        <v>40</v>
      </c>
      <c r="H80" s="12">
        <v>40</v>
      </c>
      <c r="I80" s="12">
        <v>40</v>
      </c>
      <c r="J80" s="12">
        <v>75</v>
      </c>
      <c r="K80" s="12">
        <v>75</v>
      </c>
      <c r="L80" s="12">
        <v>75</v>
      </c>
      <c r="M80" s="12">
        <v>250</v>
      </c>
      <c r="N80" s="12">
        <v>75</v>
      </c>
      <c r="O80" s="12">
        <v>75</v>
      </c>
      <c r="P80" s="12">
        <v>75</v>
      </c>
      <c r="Q80" s="12">
        <v>75</v>
      </c>
      <c r="R80" s="12">
        <v>75</v>
      </c>
      <c r="S80" s="12">
        <v>75</v>
      </c>
      <c r="T80" s="12">
        <v>75</v>
      </c>
      <c r="U80" s="12">
        <v>75</v>
      </c>
      <c r="V80" s="12">
        <v>75</v>
      </c>
      <c r="W80" s="12">
        <v>75</v>
      </c>
      <c r="X80" s="12">
        <v>75</v>
      </c>
      <c r="Y80" s="12">
        <v>75</v>
      </c>
      <c r="Z80" s="12">
        <v>75</v>
      </c>
      <c r="AA80" s="12">
        <v>75</v>
      </c>
      <c r="AB80" s="12">
        <v>75</v>
      </c>
      <c r="AC80" s="12">
        <v>75</v>
      </c>
      <c r="AD80" s="12">
        <v>75</v>
      </c>
      <c r="AE80" s="12">
        <v>75</v>
      </c>
      <c r="AF80" s="12">
        <v>75</v>
      </c>
      <c r="AG80" s="12">
        <v>75</v>
      </c>
      <c r="AH80" s="12">
        <v>75</v>
      </c>
      <c r="AI80" s="12">
        <v>75</v>
      </c>
      <c r="AJ80" s="12">
        <v>75</v>
      </c>
      <c r="AK80" s="12">
        <v>75</v>
      </c>
      <c r="AL80" s="12">
        <v>75</v>
      </c>
      <c r="AM80" s="12">
        <v>75</v>
      </c>
      <c r="AN80" s="12">
        <v>75</v>
      </c>
      <c r="AO80" s="12">
        <v>75</v>
      </c>
      <c r="AP80" s="12">
        <v>75</v>
      </c>
      <c r="AQ80" s="12">
        <v>75</v>
      </c>
      <c r="AR80" s="12">
        <v>75</v>
      </c>
      <c r="AS80" s="12">
        <v>75</v>
      </c>
      <c r="AT80" s="12">
        <v>75</v>
      </c>
      <c r="AU80" s="12">
        <v>75</v>
      </c>
      <c r="AV80" s="12">
        <v>75</v>
      </c>
      <c r="AW80" s="12">
        <v>75</v>
      </c>
      <c r="AX80" s="12">
        <v>75</v>
      </c>
      <c r="AY80" s="12">
        <v>75</v>
      </c>
      <c r="AZ80" s="12">
        <v>75</v>
      </c>
      <c r="BA80" s="12">
        <v>75</v>
      </c>
      <c r="BB80" s="12">
        <v>75</v>
      </c>
      <c r="BC80" s="12">
        <v>75</v>
      </c>
      <c r="BD80" s="12">
        <v>75</v>
      </c>
      <c r="BE80" s="12">
        <v>75</v>
      </c>
      <c r="BF80" s="12">
        <v>75</v>
      </c>
      <c r="BG80" s="12">
        <v>75</v>
      </c>
      <c r="BH80" s="12">
        <v>75</v>
      </c>
      <c r="BI80" s="12">
        <v>75</v>
      </c>
      <c r="BJ80" s="12">
        <v>75</v>
      </c>
      <c r="BK80" s="12">
        <v>75</v>
      </c>
      <c r="BL80" s="12">
        <v>75</v>
      </c>
      <c r="BM80" s="12">
        <v>75</v>
      </c>
      <c r="BN80" s="12">
        <v>75</v>
      </c>
      <c r="BO80" s="29">
        <v>75</v>
      </c>
    </row>
    <row r="81" spans="4:70">
      <c r="D81" s="18"/>
      <c r="E81" t="s">
        <v>76</v>
      </c>
      <c r="F81" s="12">
        <v>1000</v>
      </c>
      <c r="G81" s="12">
        <v>600</v>
      </c>
      <c r="H81" s="12">
        <v>0</v>
      </c>
      <c r="I81" s="12">
        <v>0</v>
      </c>
      <c r="J81" s="12">
        <v>100</v>
      </c>
      <c r="K81" s="12">
        <v>0</v>
      </c>
      <c r="L81" s="12">
        <v>0</v>
      </c>
      <c r="M81" s="12">
        <v>0</v>
      </c>
      <c r="N81" s="12">
        <v>100</v>
      </c>
      <c r="O81" s="12">
        <v>0</v>
      </c>
      <c r="P81" s="12">
        <v>0</v>
      </c>
      <c r="Q81" s="12">
        <v>0</v>
      </c>
      <c r="R81" s="12">
        <v>0</v>
      </c>
      <c r="S81" s="12">
        <v>0</v>
      </c>
      <c r="T81" s="12">
        <v>0</v>
      </c>
      <c r="U81" s="12">
        <v>0</v>
      </c>
      <c r="V81" s="12">
        <v>0</v>
      </c>
      <c r="W81" s="12">
        <v>0</v>
      </c>
      <c r="X81" s="12">
        <v>0</v>
      </c>
      <c r="Y81" s="12">
        <v>0</v>
      </c>
      <c r="Z81" s="12">
        <v>0</v>
      </c>
      <c r="AA81" s="12">
        <v>0</v>
      </c>
      <c r="AB81" s="12">
        <v>0</v>
      </c>
      <c r="AC81" s="12">
        <v>0</v>
      </c>
      <c r="AD81" s="12">
        <v>0</v>
      </c>
      <c r="AE81" s="12">
        <v>0</v>
      </c>
      <c r="AF81" s="12">
        <v>0</v>
      </c>
      <c r="AG81" s="12">
        <v>0</v>
      </c>
      <c r="AH81" s="12">
        <v>0</v>
      </c>
      <c r="AI81" s="12">
        <v>0</v>
      </c>
      <c r="AJ81" s="12">
        <v>0</v>
      </c>
      <c r="AK81" s="12">
        <v>0</v>
      </c>
      <c r="AL81" s="12">
        <v>0</v>
      </c>
      <c r="AM81" s="12">
        <v>0</v>
      </c>
      <c r="AN81" s="12">
        <v>0</v>
      </c>
      <c r="AO81" s="12">
        <v>0</v>
      </c>
      <c r="AP81" s="12">
        <v>0</v>
      </c>
      <c r="AQ81" s="12">
        <v>0</v>
      </c>
      <c r="AR81" s="12">
        <v>0</v>
      </c>
      <c r="AS81" s="12">
        <v>0</v>
      </c>
      <c r="AT81" s="12">
        <v>0</v>
      </c>
      <c r="AU81" s="12">
        <v>0</v>
      </c>
      <c r="AV81" s="12">
        <v>0</v>
      </c>
      <c r="AW81" s="12">
        <v>0</v>
      </c>
      <c r="AX81" s="12">
        <v>0</v>
      </c>
      <c r="AY81" s="12">
        <v>0</v>
      </c>
      <c r="AZ81" s="12">
        <v>0</v>
      </c>
      <c r="BA81" s="12">
        <v>0</v>
      </c>
      <c r="BB81" s="12">
        <v>0</v>
      </c>
      <c r="BC81" s="12">
        <v>0</v>
      </c>
      <c r="BD81" s="12">
        <v>0</v>
      </c>
      <c r="BE81" s="12">
        <v>0</v>
      </c>
      <c r="BF81" s="12">
        <v>0</v>
      </c>
      <c r="BG81" s="12">
        <v>0</v>
      </c>
      <c r="BH81" s="12">
        <v>0</v>
      </c>
      <c r="BI81" s="12">
        <v>0</v>
      </c>
      <c r="BJ81" s="12">
        <v>0</v>
      </c>
      <c r="BK81" s="12">
        <v>0</v>
      </c>
      <c r="BL81" s="12">
        <v>0</v>
      </c>
      <c r="BM81" s="12">
        <v>0</v>
      </c>
      <c r="BN81" s="12">
        <v>0</v>
      </c>
      <c r="BO81" s="29">
        <v>0</v>
      </c>
    </row>
    <row r="82" spans="4:70">
      <c r="D82" s="18"/>
      <c r="E82" t="s">
        <v>20</v>
      </c>
      <c r="F82" s="12">
        <v>60</v>
      </c>
      <c r="G82" s="12">
        <v>60</v>
      </c>
      <c r="H82" s="12">
        <v>60</v>
      </c>
      <c r="I82" s="12">
        <v>60</v>
      </c>
      <c r="J82" s="12">
        <v>60</v>
      </c>
      <c r="K82" s="12">
        <v>60</v>
      </c>
      <c r="L82" s="12">
        <v>60</v>
      </c>
      <c r="M82" s="12">
        <v>60</v>
      </c>
      <c r="N82" s="12">
        <v>60</v>
      </c>
      <c r="O82" s="12">
        <v>60</v>
      </c>
      <c r="P82" s="12">
        <v>60</v>
      </c>
      <c r="Q82" s="12">
        <v>60</v>
      </c>
      <c r="R82" s="12">
        <v>60</v>
      </c>
      <c r="S82" s="12">
        <v>60</v>
      </c>
      <c r="T82" s="12">
        <v>60</v>
      </c>
      <c r="U82" s="12">
        <v>60</v>
      </c>
      <c r="V82" s="12">
        <v>60</v>
      </c>
      <c r="W82" s="12">
        <v>60</v>
      </c>
      <c r="X82" s="12">
        <v>60</v>
      </c>
      <c r="Y82" s="12">
        <v>60</v>
      </c>
      <c r="Z82" s="12">
        <v>60</v>
      </c>
      <c r="AA82" s="12">
        <v>60</v>
      </c>
      <c r="AB82" s="12">
        <v>60</v>
      </c>
      <c r="AC82" s="12">
        <v>60</v>
      </c>
      <c r="AD82" s="12">
        <v>60</v>
      </c>
      <c r="AE82" s="12">
        <v>60</v>
      </c>
      <c r="AF82" s="12">
        <v>60</v>
      </c>
      <c r="AG82" s="12">
        <v>60</v>
      </c>
      <c r="AH82" s="12">
        <v>60</v>
      </c>
      <c r="AI82" s="12">
        <v>60</v>
      </c>
      <c r="AJ82" s="12">
        <v>60</v>
      </c>
      <c r="AK82" s="12">
        <v>60</v>
      </c>
      <c r="AL82" s="12">
        <v>60</v>
      </c>
      <c r="AM82" s="12">
        <v>60</v>
      </c>
      <c r="AN82" s="12">
        <v>60</v>
      </c>
      <c r="AO82" s="12">
        <v>60</v>
      </c>
      <c r="AP82" s="12">
        <v>60</v>
      </c>
      <c r="AQ82" s="12">
        <v>60</v>
      </c>
      <c r="AR82" s="12">
        <v>60</v>
      </c>
      <c r="AS82" s="12">
        <v>60</v>
      </c>
      <c r="AT82" s="12">
        <v>60</v>
      </c>
      <c r="AU82" s="12">
        <v>60</v>
      </c>
      <c r="AV82" s="12">
        <v>60</v>
      </c>
      <c r="AW82" s="12">
        <v>60</v>
      </c>
      <c r="AX82" s="12">
        <v>60</v>
      </c>
      <c r="AY82" s="12">
        <v>60</v>
      </c>
      <c r="AZ82" s="12">
        <v>60</v>
      </c>
      <c r="BA82" s="12">
        <v>60</v>
      </c>
      <c r="BB82" s="12">
        <v>60</v>
      </c>
      <c r="BC82" s="12">
        <v>60</v>
      </c>
      <c r="BD82" s="12">
        <v>60</v>
      </c>
      <c r="BE82" s="12">
        <v>60</v>
      </c>
      <c r="BF82" s="12">
        <v>60</v>
      </c>
      <c r="BG82" s="12">
        <v>60</v>
      </c>
      <c r="BH82" s="12">
        <v>60</v>
      </c>
      <c r="BI82" s="12">
        <v>60</v>
      </c>
      <c r="BJ82" s="12">
        <v>60</v>
      </c>
      <c r="BK82" s="12">
        <v>60</v>
      </c>
      <c r="BL82" s="12">
        <v>60</v>
      </c>
      <c r="BM82" s="12">
        <v>60</v>
      </c>
      <c r="BN82" s="12">
        <v>60</v>
      </c>
      <c r="BO82" s="29">
        <v>60</v>
      </c>
    </row>
    <row r="83" spans="4:70">
      <c r="D83" s="18"/>
      <c r="E83" s="2" t="s">
        <v>13</v>
      </c>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29"/>
    </row>
    <row r="84" spans="4:70">
      <c r="D84" s="18"/>
      <c r="E84" t="s">
        <v>22</v>
      </c>
      <c r="F84" s="12">
        <v>1000</v>
      </c>
      <c r="G84" s="12">
        <v>0</v>
      </c>
      <c r="H84" s="12">
        <v>0</v>
      </c>
      <c r="I84" s="12">
        <v>0</v>
      </c>
      <c r="J84" s="12">
        <v>3000</v>
      </c>
      <c r="K84" s="12">
        <v>0</v>
      </c>
      <c r="L84" s="12">
        <v>0</v>
      </c>
      <c r="M84" s="12">
        <v>0</v>
      </c>
      <c r="N84" s="12">
        <v>3000</v>
      </c>
      <c r="O84" s="12">
        <v>0</v>
      </c>
      <c r="P84" s="12">
        <v>0</v>
      </c>
      <c r="Q84" s="12">
        <v>0</v>
      </c>
      <c r="R84" s="12">
        <v>1000</v>
      </c>
      <c r="S84" s="12">
        <v>0</v>
      </c>
      <c r="T84" s="12">
        <v>0</v>
      </c>
      <c r="U84" s="12">
        <v>0</v>
      </c>
      <c r="V84" s="12">
        <v>3000</v>
      </c>
      <c r="W84" s="12">
        <v>0</v>
      </c>
      <c r="X84" s="12">
        <v>0</v>
      </c>
      <c r="Y84" s="12">
        <v>0</v>
      </c>
      <c r="Z84" s="12">
        <v>3000</v>
      </c>
      <c r="AA84" s="12">
        <v>0</v>
      </c>
      <c r="AB84" s="12">
        <v>0</v>
      </c>
      <c r="AC84" s="12">
        <v>0</v>
      </c>
      <c r="AD84" s="12">
        <v>1000</v>
      </c>
      <c r="AE84" s="12">
        <v>0</v>
      </c>
      <c r="AF84" s="12">
        <v>0</v>
      </c>
      <c r="AG84" s="12">
        <v>0</v>
      </c>
      <c r="AH84" s="12">
        <v>3000</v>
      </c>
      <c r="AI84" s="12">
        <v>0</v>
      </c>
      <c r="AJ84" s="12">
        <v>0</v>
      </c>
      <c r="AK84" s="12">
        <v>0</v>
      </c>
      <c r="AL84" s="12">
        <v>3000</v>
      </c>
      <c r="AM84" s="12">
        <v>0</v>
      </c>
      <c r="AN84" s="12">
        <v>0</v>
      </c>
      <c r="AO84" s="12">
        <v>0</v>
      </c>
      <c r="AP84" s="12">
        <v>1000</v>
      </c>
      <c r="AQ84" s="12">
        <v>0</v>
      </c>
      <c r="AR84" s="12">
        <v>0</v>
      </c>
      <c r="AS84" s="12">
        <v>0</v>
      </c>
      <c r="AT84" s="12">
        <v>3000</v>
      </c>
      <c r="AU84" s="12">
        <v>0</v>
      </c>
      <c r="AV84" s="12">
        <v>0</v>
      </c>
      <c r="AW84" s="12">
        <v>0</v>
      </c>
      <c r="AX84" s="12">
        <v>3000</v>
      </c>
      <c r="AY84" s="12">
        <v>0</v>
      </c>
      <c r="AZ84" s="12">
        <v>0</v>
      </c>
      <c r="BA84" s="12">
        <v>0</v>
      </c>
      <c r="BB84" s="12">
        <v>1000</v>
      </c>
      <c r="BC84" s="12">
        <v>0</v>
      </c>
      <c r="BD84" s="12">
        <v>0</v>
      </c>
      <c r="BE84" s="12">
        <v>0</v>
      </c>
      <c r="BF84" s="12">
        <v>3000</v>
      </c>
      <c r="BG84" s="12">
        <v>0</v>
      </c>
      <c r="BH84" s="12">
        <v>0</v>
      </c>
      <c r="BI84" s="12">
        <v>0</v>
      </c>
      <c r="BJ84" s="12">
        <v>3000</v>
      </c>
      <c r="BK84" s="12">
        <v>0</v>
      </c>
      <c r="BL84" s="12">
        <v>0</v>
      </c>
      <c r="BM84" s="12">
        <v>0</v>
      </c>
      <c r="BN84" s="12">
        <v>1000</v>
      </c>
      <c r="BO84" s="29">
        <v>0</v>
      </c>
    </row>
    <row r="85" spans="4:70">
      <c r="D85" s="18"/>
      <c r="E85" t="s">
        <v>21</v>
      </c>
      <c r="F85" s="12">
        <v>100</v>
      </c>
      <c r="G85" s="12">
        <v>0</v>
      </c>
      <c r="H85" s="12">
        <v>0</v>
      </c>
      <c r="I85" s="12">
        <v>0</v>
      </c>
      <c r="J85" s="12">
        <v>300</v>
      </c>
      <c r="K85" s="12">
        <v>0</v>
      </c>
      <c r="L85" s="12">
        <v>0</v>
      </c>
      <c r="M85" s="12">
        <v>0</v>
      </c>
      <c r="N85" s="12">
        <v>300</v>
      </c>
      <c r="O85" s="12">
        <v>0</v>
      </c>
      <c r="P85" s="12">
        <v>0</v>
      </c>
      <c r="Q85" s="12">
        <v>0</v>
      </c>
      <c r="R85" s="12">
        <v>100</v>
      </c>
      <c r="S85" s="12">
        <v>0</v>
      </c>
      <c r="T85" s="12">
        <v>0</v>
      </c>
      <c r="U85" s="12">
        <v>0</v>
      </c>
      <c r="V85" s="12">
        <v>300</v>
      </c>
      <c r="W85" s="12">
        <v>0</v>
      </c>
      <c r="X85" s="12">
        <v>0</v>
      </c>
      <c r="Y85" s="12">
        <v>0</v>
      </c>
      <c r="Z85" s="12">
        <v>300</v>
      </c>
      <c r="AA85" s="12">
        <v>0</v>
      </c>
      <c r="AB85" s="12">
        <v>0</v>
      </c>
      <c r="AC85" s="12">
        <v>0</v>
      </c>
      <c r="AD85" s="12">
        <v>100</v>
      </c>
      <c r="AE85" s="12">
        <v>0</v>
      </c>
      <c r="AF85" s="12">
        <v>0</v>
      </c>
      <c r="AG85" s="12">
        <v>0</v>
      </c>
      <c r="AH85" s="12">
        <v>300</v>
      </c>
      <c r="AI85" s="12">
        <v>0</v>
      </c>
      <c r="AJ85" s="12">
        <v>0</v>
      </c>
      <c r="AK85" s="12">
        <v>0</v>
      </c>
      <c r="AL85" s="12">
        <v>300</v>
      </c>
      <c r="AM85" s="12">
        <v>0</v>
      </c>
      <c r="AN85" s="12">
        <v>0</v>
      </c>
      <c r="AO85" s="12">
        <v>0</v>
      </c>
      <c r="AP85" s="12">
        <v>100</v>
      </c>
      <c r="AQ85" s="12">
        <v>0</v>
      </c>
      <c r="AR85" s="12">
        <v>0</v>
      </c>
      <c r="AS85" s="12">
        <v>0</v>
      </c>
      <c r="AT85" s="12">
        <v>300</v>
      </c>
      <c r="AU85" s="12">
        <v>0</v>
      </c>
      <c r="AV85" s="12">
        <v>0</v>
      </c>
      <c r="AW85" s="12">
        <v>0</v>
      </c>
      <c r="AX85" s="12">
        <v>300</v>
      </c>
      <c r="AY85" s="12">
        <v>0</v>
      </c>
      <c r="AZ85" s="12">
        <v>0</v>
      </c>
      <c r="BA85" s="12">
        <v>0</v>
      </c>
      <c r="BB85" s="12">
        <v>100</v>
      </c>
      <c r="BC85" s="12">
        <v>0</v>
      </c>
      <c r="BD85" s="12">
        <v>0</v>
      </c>
      <c r="BE85" s="12">
        <v>0</v>
      </c>
      <c r="BF85" s="12">
        <v>300</v>
      </c>
      <c r="BG85" s="12">
        <v>0</v>
      </c>
      <c r="BH85" s="12">
        <v>0</v>
      </c>
      <c r="BI85" s="12">
        <v>0</v>
      </c>
      <c r="BJ85" s="12">
        <v>300</v>
      </c>
      <c r="BK85" s="12">
        <v>0</v>
      </c>
      <c r="BL85" s="12">
        <v>0</v>
      </c>
      <c r="BM85" s="12">
        <v>0</v>
      </c>
      <c r="BN85" s="12">
        <v>100</v>
      </c>
      <c r="BO85" s="29">
        <v>0</v>
      </c>
    </row>
    <row r="86" spans="4:70">
      <c r="D86" s="18"/>
      <c r="E86" s="88" t="s">
        <v>1</v>
      </c>
      <c r="F86" s="86"/>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7"/>
    </row>
    <row r="87" spans="4:70">
      <c r="D87" s="18"/>
      <c r="E87" s="89" t="s">
        <v>78</v>
      </c>
      <c r="F87" s="12">
        <f>F66*0.25</f>
        <v>250</v>
      </c>
      <c r="G87" s="12">
        <f t="shared" ref="G87:BO87" si="2">G66*0.25</f>
        <v>250</v>
      </c>
      <c r="H87" s="12">
        <f t="shared" si="2"/>
        <v>250</v>
      </c>
      <c r="I87" s="12">
        <f t="shared" si="2"/>
        <v>175</v>
      </c>
      <c r="J87" s="12">
        <f t="shared" si="2"/>
        <v>250</v>
      </c>
      <c r="K87" s="12">
        <f t="shared" si="2"/>
        <v>250</v>
      </c>
      <c r="L87" s="12">
        <f t="shared" si="2"/>
        <v>250</v>
      </c>
      <c r="M87" s="12">
        <f t="shared" si="2"/>
        <v>175</v>
      </c>
      <c r="N87" s="12">
        <f t="shared" si="2"/>
        <v>250</v>
      </c>
      <c r="O87" s="12">
        <f t="shared" si="2"/>
        <v>250</v>
      </c>
      <c r="P87" s="12">
        <f t="shared" si="2"/>
        <v>250</v>
      </c>
      <c r="Q87" s="12">
        <f t="shared" si="2"/>
        <v>175</v>
      </c>
      <c r="R87" s="12">
        <f t="shared" si="2"/>
        <v>250</v>
      </c>
      <c r="S87" s="12">
        <f t="shared" si="2"/>
        <v>250</v>
      </c>
      <c r="T87" s="12">
        <f t="shared" si="2"/>
        <v>250</v>
      </c>
      <c r="U87" s="12">
        <f t="shared" si="2"/>
        <v>175</v>
      </c>
      <c r="V87" s="12">
        <f t="shared" si="2"/>
        <v>250</v>
      </c>
      <c r="W87" s="12">
        <f t="shared" si="2"/>
        <v>250</v>
      </c>
      <c r="X87" s="12">
        <f t="shared" si="2"/>
        <v>250</v>
      </c>
      <c r="Y87" s="12">
        <f t="shared" si="2"/>
        <v>175</v>
      </c>
      <c r="Z87" s="12">
        <f t="shared" si="2"/>
        <v>250</v>
      </c>
      <c r="AA87" s="12">
        <f t="shared" si="2"/>
        <v>250</v>
      </c>
      <c r="AB87" s="12">
        <f t="shared" si="2"/>
        <v>250</v>
      </c>
      <c r="AC87" s="12">
        <f t="shared" si="2"/>
        <v>175</v>
      </c>
      <c r="AD87" s="12">
        <f t="shared" si="2"/>
        <v>250</v>
      </c>
      <c r="AE87" s="12">
        <f t="shared" si="2"/>
        <v>250</v>
      </c>
      <c r="AF87" s="12">
        <f t="shared" si="2"/>
        <v>250</v>
      </c>
      <c r="AG87" s="12">
        <f t="shared" si="2"/>
        <v>175</v>
      </c>
      <c r="AH87" s="12">
        <f t="shared" si="2"/>
        <v>250</v>
      </c>
      <c r="AI87" s="12">
        <f t="shared" si="2"/>
        <v>250</v>
      </c>
      <c r="AJ87" s="12">
        <f t="shared" si="2"/>
        <v>250</v>
      </c>
      <c r="AK87" s="12">
        <f t="shared" si="2"/>
        <v>175</v>
      </c>
      <c r="AL87" s="12">
        <f t="shared" si="2"/>
        <v>250</v>
      </c>
      <c r="AM87" s="12">
        <f t="shared" si="2"/>
        <v>250</v>
      </c>
      <c r="AN87" s="12">
        <f t="shared" si="2"/>
        <v>250</v>
      </c>
      <c r="AO87" s="12">
        <f t="shared" si="2"/>
        <v>175</v>
      </c>
      <c r="AP87" s="12">
        <f t="shared" si="2"/>
        <v>250</v>
      </c>
      <c r="AQ87" s="12">
        <f t="shared" si="2"/>
        <v>250</v>
      </c>
      <c r="AR87" s="12">
        <f t="shared" si="2"/>
        <v>250</v>
      </c>
      <c r="AS87" s="12">
        <f t="shared" si="2"/>
        <v>175</v>
      </c>
      <c r="AT87" s="12">
        <f t="shared" si="2"/>
        <v>250</v>
      </c>
      <c r="AU87" s="12">
        <f t="shared" si="2"/>
        <v>250</v>
      </c>
      <c r="AV87" s="12">
        <f t="shared" si="2"/>
        <v>250</v>
      </c>
      <c r="AW87" s="12">
        <f t="shared" si="2"/>
        <v>175</v>
      </c>
      <c r="AX87" s="12">
        <f t="shared" si="2"/>
        <v>137.5</v>
      </c>
      <c r="AY87" s="12">
        <f t="shared" si="2"/>
        <v>137.5</v>
      </c>
      <c r="AZ87" s="12">
        <f t="shared" si="2"/>
        <v>137.5</v>
      </c>
      <c r="BA87" s="12">
        <f t="shared" si="2"/>
        <v>137.5</v>
      </c>
      <c r="BB87" s="12">
        <f t="shared" si="2"/>
        <v>137.5</v>
      </c>
      <c r="BC87" s="12">
        <f t="shared" si="2"/>
        <v>137.5</v>
      </c>
      <c r="BD87" s="12">
        <f t="shared" si="2"/>
        <v>137.5</v>
      </c>
      <c r="BE87" s="12">
        <f t="shared" si="2"/>
        <v>137.5</v>
      </c>
      <c r="BF87" s="12">
        <f t="shared" si="2"/>
        <v>137.5</v>
      </c>
      <c r="BG87" s="12">
        <f t="shared" si="2"/>
        <v>137.5</v>
      </c>
      <c r="BH87" s="12">
        <f t="shared" si="2"/>
        <v>137.5</v>
      </c>
      <c r="BI87" s="12">
        <f t="shared" si="2"/>
        <v>137.5</v>
      </c>
      <c r="BJ87" s="12">
        <f t="shared" si="2"/>
        <v>250</v>
      </c>
      <c r="BK87" s="12">
        <f t="shared" si="2"/>
        <v>250</v>
      </c>
      <c r="BL87" s="12">
        <f t="shared" si="2"/>
        <v>250</v>
      </c>
      <c r="BM87" s="12">
        <f t="shared" si="2"/>
        <v>175</v>
      </c>
      <c r="BN87" s="12">
        <f t="shared" si="2"/>
        <v>250</v>
      </c>
      <c r="BO87" s="29">
        <f t="shared" si="2"/>
        <v>250</v>
      </c>
      <c r="BP87" s="25">
        <f>SUM(F87:BO87)</f>
        <v>13250</v>
      </c>
      <c r="BQ87" s="1" t="s">
        <v>109</v>
      </c>
      <c r="BR87" s="1"/>
    </row>
    <row r="88" spans="4:70">
      <c r="D88" s="18"/>
      <c r="E88" s="89" t="s">
        <v>77</v>
      </c>
      <c r="F88" s="12">
        <f>F67*0.25</f>
        <v>50</v>
      </c>
      <c r="G88" s="12">
        <f t="shared" ref="G88:BO88" si="3">G67*0.15</f>
        <v>30</v>
      </c>
      <c r="H88" s="12">
        <f t="shared" si="3"/>
        <v>30</v>
      </c>
      <c r="I88" s="12">
        <f t="shared" si="3"/>
        <v>30</v>
      </c>
      <c r="J88" s="12">
        <f t="shared" si="3"/>
        <v>30</v>
      </c>
      <c r="K88" s="12">
        <f t="shared" si="3"/>
        <v>30</v>
      </c>
      <c r="L88" s="12">
        <f t="shared" si="3"/>
        <v>30</v>
      </c>
      <c r="M88" s="12">
        <f t="shared" si="3"/>
        <v>30</v>
      </c>
      <c r="N88" s="12">
        <f t="shared" si="3"/>
        <v>30</v>
      </c>
      <c r="O88" s="12">
        <f t="shared" si="3"/>
        <v>30</v>
      </c>
      <c r="P88" s="12">
        <f t="shared" si="3"/>
        <v>30</v>
      </c>
      <c r="Q88" s="12">
        <f t="shared" si="3"/>
        <v>30</v>
      </c>
      <c r="R88" s="12">
        <f t="shared" si="3"/>
        <v>30</v>
      </c>
      <c r="S88" s="12">
        <f t="shared" si="3"/>
        <v>30</v>
      </c>
      <c r="T88" s="12">
        <f t="shared" si="3"/>
        <v>30</v>
      </c>
      <c r="U88" s="12">
        <f t="shared" si="3"/>
        <v>30</v>
      </c>
      <c r="V88" s="12">
        <f t="shared" si="3"/>
        <v>30</v>
      </c>
      <c r="W88" s="12">
        <f t="shared" si="3"/>
        <v>30</v>
      </c>
      <c r="X88" s="12">
        <f t="shared" si="3"/>
        <v>30</v>
      </c>
      <c r="Y88" s="12">
        <f t="shared" si="3"/>
        <v>30</v>
      </c>
      <c r="Z88" s="12">
        <f t="shared" si="3"/>
        <v>30</v>
      </c>
      <c r="AA88" s="12">
        <f t="shared" si="3"/>
        <v>30</v>
      </c>
      <c r="AB88" s="12">
        <f t="shared" si="3"/>
        <v>30</v>
      </c>
      <c r="AC88" s="12">
        <f t="shared" si="3"/>
        <v>30</v>
      </c>
      <c r="AD88" s="12">
        <f t="shared" si="3"/>
        <v>30</v>
      </c>
      <c r="AE88" s="12">
        <f t="shared" si="3"/>
        <v>30</v>
      </c>
      <c r="AF88" s="12">
        <f t="shared" si="3"/>
        <v>30</v>
      </c>
      <c r="AG88" s="12">
        <f t="shared" si="3"/>
        <v>30</v>
      </c>
      <c r="AH88" s="12">
        <f t="shared" si="3"/>
        <v>30</v>
      </c>
      <c r="AI88" s="12">
        <f t="shared" si="3"/>
        <v>30</v>
      </c>
      <c r="AJ88" s="12">
        <f t="shared" si="3"/>
        <v>30</v>
      </c>
      <c r="AK88" s="12">
        <f t="shared" si="3"/>
        <v>30</v>
      </c>
      <c r="AL88" s="12">
        <f t="shared" si="3"/>
        <v>30</v>
      </c>
      <c r="AM88" s="12">
        <f t="shared" si="3"/>
        <v>30</v>
      </c>
      <c r="AN88" s="12">
        <f t="shared" si="3"/>
        <v>30</v>
      </c>
      <c r="AO88" s="12">
        <f t="shared" si="3"/>
        <v>30</v>
      </c>
      <c r="AP88" s="12">
        <f t="shared" si="3"/>
        <v>30</v>
      </c>
      <c r="AQ88" s="12">
        <f t="shared" si="3"/>
        <v>30</v>
      </c>
      <c r="AR88" s="12">
        <f t="shared" si="3"/>
        <v>30</v>
      </c>
      <c r="AS88" s="12">
        <f t="shared" si="3"/>
        <v>30</v>
      </c>
      <c r="AT88" s="12">
        <f t="shared" si="3"/>
        <v>30</v>
      </c>
      <c r="AU88" s="12">
        <f t="shared" si="3"/>
        <v>30</v>
      </c>
      <c r="AV88" s="12">
        <f t="shared" si="3"/>
        <v>30</v>
      </c>
      <c r="AW88" s="12">
        <f t="shared" si="3"/>
        <v>30</v>
      </c>
      <c r="AX88" s="12">
        <f t="shared" si="3"/>
        <v>30</v>
      </c>
      <c r="AY88" s="12">
        <f t="shared" si="3"/>
        <v>30</v>
      </c>
      <c r="AZ88" s="12">
        <f t="shared" si="3"/>
        <v>30</v>
      </c>
      <c r="BA88" s="12">
        <f t="shared" si="3"/>
        <v>30</v>
      </c>
      <c r="BB88" s="12">
        <f t="shared" si="3"/>
        <v>30</v>
      </c>
      <c r="BC88" s="12">
        <f t="shared" si="3"/>
        <v>30</v>
      </c>
      <c r="BD88" s="12">
        <f t="shared" si="3"/>
        <v>30</v>
      </c>
      <c r="BE88" s="12">
        <f t="shared" si="3"/>
        <v>30</v>
      </c>
      <c r="BF88" s="12">
        <f t="shared" si="3"/>
        <v>30</v>
      </c>
      <c r="BG88" s="12">
        <f t="shared" si="3"/>
        <v>30</v>
      </c>
      <c r="BH88" s="12">
        <f t="shared" si="3"/>
        <v>30</v>
      </c>
      <c r="BI88" s="12">
        <f t="shared" si="3"/>
        <v>30</v>
      </c>
      <c r="BJ88" s="12">
        <f t="shared" si="3"/>
        <v>30</v>
      </c>
      <c r="BK88" s="12">
        <f t="shared" si="3"/>
        <v>30</v>
      </c>
      <c r="BL88" s="12">
        <f t="shared" si="3"/>
        <v>30</v>
      </c>
      <c r="BM88" s="12">
        <f t="shared" si="3"/>
        <v>30</v>
      </c>
      <c r="BN88" s="12">
        <f t="shared" si="3"/>
        <v>30</v>
      </c>
      <c r="BO88" s="29">
        <f t="shared" si="3"/>
        <v>30</v>
      </c>
    </row>
    <row r="89" spans="4:70" ht="16.5" thickBot="1">
      <c r="D89" s="18"/>
      <c r="E89" s="90" t="s">
        <v>84</v>
      </c>
      <c r="F89" s="66">
        <f>SUM(F87:F88)</f>
        <v>300</v>
      </c>
      <c r="G89" s="66">
        <f>SUM(G87:G88)+F89</f>
        <v>580</v>
      </c>
      <c r="H89" s="66">
        <f t="shared" ref="H89:BO89" si="4">SUM(H87:H88)+G89</f>
        <v>860</v>
      </c>
      <c r="I89" s="66">
        <f t="shared" si="4"/>
        <v>1065</v>
      </c>
      <c r="J89" s="66">
        <f t="shared" si="4"/>
        <v>1345</v>
      </c>
      <c r="K89" s="66">
        <f t="shared" si="4"/>
        <v>1625</v>
      </c>
      <c r="L89" s="66">
        <f t="shared" si="4"/>
        <v>1905</v>
      </c>
      <c r="M89" s="66">
        <f t="shared" si="4"/>
        <v>2110</v>
      </c>
      <c r="N89" s="66">
        <f t="shared" si="4"/>
        <v>2390</v>
      </c>
      <c r="O89" s="66">
        <f t="shared" si="4"/>
        <v>2670</v>
      </c>
      <c r="P89" s="66">
        <f t="shared" si="4"/>
        <v>2950</v>
      </c>
      <c r="Q89" s="66">
        <f t="shared" si="4"/>
        <v>3155</v>
      </c>
      <c r="R89" s="66">
        <f t="shared" si="4"/>
        <v>3435</v>
      </c>
      <c r="S89" s="66">
        <f t="shared" si="4"/>
        <v>3715</v>
      </c>
      <c r="T89" s="66">
        <f t="shared" si="4"/>
        <v>3995</v>
      </c>
      <c r="U89" s="66">
        <f t="shared" si="4"/>
        <v>4200</v>
      </c>
      <c r="V89" s="66">
        <f t="shared" si="4"/>
        <v>4480</v>
      </c>
      <c r="W89" s="66">
        <f t="shared" si="4"/>
        <v>4760</v>
      </c>
      <c r="X89" s="66">
        <f t="shared" si="4"/>
        <v>5040</v>
      </c>
      <c r="Y89" s="66">
        <f t="shared" si="4"/>
        <v>5245</v>
      </c>
      <c r="Z89" s="66">
        <f t="shared" si="4"/>
        <v>5525</v>
      </c>
      <c r="AA89" s="66">
        <f t="shared" si="4"/>
        <v>5805</v>
      </c>
      <c r="AB89" s="66">
        <f t="shared" si="4"/>
        <v>6085</v>
      </c>
      <c r="AC89" s="66">
        <f t="shared" si="4"/>
        <v>6290</v>
      </c>
      <c r="AD89" s="66">
        <f t="shared" si="4"/>
        <v>6570</v>
      </c>
      <c r="AE89" s="66">
        <f t="shared" si="4"/>
        <v>6850</v>
      </c>
      <c r="AF89" s="66">
        <f t="shared" si="4"/>
        <v>7130</v>
      </c>
      <c r="AG89" s="66">
        <f t="shared" si="4"/>
        <v>7335</v>
      </c>
      <c r="AH89" s="66">
        <f t="shared" si="4"/>
        <v>7615</v>
      </c>
      <c r="AI89" s="66">
        <f t="shared" si="4"/>
        <v>7895</v>
      </c>
      <c r="AJ89" s="66">
        <f t="shared" si="4"/>
        <v>8175</v>
      </c>
      <c r="AK89" s="66">
        <f t="shared" si="4"/>
        <v>8380</v>
      </c>
      <c r="AL89" s="66">
        <f t="shared" si="4"/>
        <v>8660</v>
      </c>
      <c r="AM89" s="66">
        <f t="shared" si="4"/>
        <v>8940</v>
      </c>
      <c r="AN89" s="66">
        <f t="shared" si="4"/>
        <v>9220</v>
      </c>
      <c r="AO89" s="66">
        <f t="shared" si="4"/>
        <v>9425</v>
      </c>
      <c r="AP89" s="66">
        <f t="shared" si="4"/>
        <v>9705</v>
      </c>
      <c r="AQ89" s="66">
        <f t="shared" si="4"/>
        <v>9985</v>
      </c>
      <c r="AR89" s="66">
        <f t="shared" si="4"/>
        <v>10265</v>
      </c>
      <c r="AS89" s="66">
        <f t="shared" si="4"/>
        <v>10470</v>
      </c>
      <c r="AT89" s="66">
        <f t="shared" si="4"/>
        <v>10750</v>
      </c>
      <c r="AU89" s="66">
        <f t="shared" si="4"/>
        <v>11030</v>
      </c>
      <c r="AV89" s="66">
        <f t="shared" si="4"/>
        <v>11310</v>
      </c>
      <c r="AW89" s="66">
        <f t="shared" si="4"/>
        <v>11515</v>
      </c>
      <c r="AX89" s="66">
        <f t="shared" si="4"/>
        <v>11682.5</v>
      </c>
      <c r="AY89" s="66">
        <f t="shared" si="4"/>
        <v>11850</v>
      </c>
      <c r="AZ89" s="66">
        <f t="shared" si="4"/>
        <v>12017.5</v>
      </c>
      <c r="BA89" s="66">
        <f t="shared" si="4"/>
        <v>12185</v>
      </c>
      <c r="BB89" s="66">
        <f t="shared" si="4"/>
        <v>12352.5</v>
      </c>
      <c r="BC89" s="66">
        <f t="shared" si="4"/>
        <v>12520</v>
      </c>
      <c r="BD89" s="66">
        <f t="shared" si="4"/>
        <v>12687.5</v>
      </c>
      <c r="BE89" s="66">
        <f t="shared" si="4"/>
        <v>12855</v>
      </c>
      <c r="BF89" s="66">
        <f t="shared" si="4"/>
        <v>13022.5</v>
      </c>
      <c r="BG89" s="66">
        <f t="shared" si="4"/>
        <v>13190</v>
      </c>
      <c r="BH89" s="66">
        <f t="shared" si="4"/>
        <v>13357.5</v>
      </c>
      <c r="BI89" s="66">
        <f t="shared" si="4"/>
        <v>13525</v>
      </c>
      <c r="BJ89" s="66">
        <f t="shared" si="4"/>
        <v>13805</v>
      </c>
      <c r="BK89" s="66">
        <f t="shared" si="4"/>
        <v>14085</v>
      </c>
      <c r="BL89" s="66">
        <f t="shared" si="4"/>
        <v>14365</v>
      </c>
      <c r="BM89" s="66">
        <f t="shared" si="4"/>
        <v>14570</v>
      </c>
      <c r="BN89" s="66">
        <f t="shared" si="4"/>
        <v>14850</v>
      </c>
      <c r="BO89" s="74">
        <f t="shared" si="4"/>
        <v>15130</v>
      </c>
    </row>
    <row r="90" spans="4:70">
      <c r="D90" s="69" t="s">
        <v>4</v>
      </c>
      <c r="E90" s="1"/>
      <c r="F90" s="11">
        <f>SUM(F71:F88)</f>
        <v>2980</v>
      </c>
      <c r="G90" s="11">
        <f t="shared" ref="G90:BO90" si="5">SUM(G71:G88)</f>
        <v>1460</v>
      </c>
      <c r="H90" s="11">
        <f t="shared" si="5"/>
        <v>860</v>
      </c>
      <c r="I90" s="11">
        <f t="shared" si="5"/>
        <v>945</v>
      </c>
      <c r="J90" s="11">
        <f t="shared" si="5"/>
        <v>4405</v>
      </c>
      <c r="K90" s="11">
        <f t="shared" si="5"/>
        <v>1005</v>
      </c>
      <c r="L90" s="11">
        <f t="shared" si="5"/>
        <v>1005</v>
      </c>
      <c r="M90" s="11">
        <f t="shared" si="5"/>
        <v>1155</v>
      </c>
      <c r="N90" s="11">
        <f t="shared" si="5"/>
        <v>4405</v>
      </c>
      <c r="O90" s="11">
        <f t="shared" si="5"/>
        <v>1005</v>
      </c>
      <c r="P90" s="11">
        <f t="shared" si="5"/>
        <v>1005</v>
      </c>
      <c r="Q90" s="11">
        <f t="shared" si="5"/>
        <v>930</v>
      </c>
      <c r="R90" s="11">
        <f t="shared" si="5"/>
        <v>2105</v>
      </c>
      <c r="S90" s="11">
        <f t="shared" si="5"/>
        <v>1005</v>
      </c>
      <c r="T90" s="11">
        <f t="shared" si="5"/>
        <v>1005</v>
      </c>
      <c r="U90" s="11">
        <f t="shared" si="5"/>
        <v>930</v>
      </c>
      <c r="V90" s="11">
        <f t="shared" si="5"/>
        <v>4305</v>
      </c>
      <c r="W90" s="11">
        <f t="shared" si="5"/>
        <v>1005</v>
      </c>
      <c r="X90" s="11">
        <f t="shared" si="5"/>
        <v>1005</v>
      </c>
      <c r="Y90" s="11">
        <f t="shared" si="5"/>
        <v>930</v>
      </c>
      <c r="Z90" s="11">
        <f t="shared" si="5"/>
        <v>4305</v>
      </c>
      <c r="AA90" s="11">
        <f t="shared" si="5"/>
        <v>1005</v>
      </c>
      <c r="AB90" s="11">
        <f t="shared" si="5"/>
        <v>1005</v>
      </c>
      <c r="AC90" s="11">
        <f t="shared" si="5"/>
        <v>930</v>
      </c>
      <c r="AD90" s="11">
        <f t="shared" si="5"/>
        <v>2105</v>
      </c>
      <c r="AE90" s="11">
        <f t="shared" si="5"/>
        <v>1005</v>
      </c>
      <c r="AF90" s="11">
        <f t="shared" si="5"/>
        <v>1005</v>
      </c>
      <c r="AG90" s="11">
        <f t="shared" si="5"/>
        <v>930</v>
      </c>
      <c r="AH90" s="11">
        <f t="shared" si="5"/>
        <v>4305</v>
      </c>
      <c r="AI90" s="11">
        <f t="shared" si="5"/>
        <v>1005</v>
      </c>
      <c r="AJ90" s="11">
        <f t="shared" si="5"/>
        <v>1005</v>
      </c>
      <c r="AK90" s="11">
        <f t="shared" si="5"/>
        <v>930</v>
      </c>
      <c r="AL90" s="11">
        <f t="shared" si="5"/>
        <v>4305</v>
      </c>
      <c r="AM90" s="11">
        <f t="shared" si="5"/>
        <v>1005</v>
      </c>
      <c r="AN90" s="11">
        <f t="shared" si="5"/>
        <v>1005</v>
      </c>
      <c r="AO90" s="11">
        <f t="shared" si="5"/>
        <v>930</v>
      </c>
      <c r="AP90" s="11">
        <f t="shared" si="5"/>
        <v>2105</v>
      </c>
      <c r="AQ90" s="11">
        <f t="shared" si="5"/>
        <v>1005</v>
      </c>
      <c r="AR90" s="11">
        <f t="shared" si="5"/>
        <v>1005</v>
      </c>
      <c r="AS90" s="11">
        <f t="shared" si="5"/>
        <v>930</v>
      </c>
      <c r="AT90" s="11">
        <f t="shared" si="5"/>
        <v>4305</v>
      </c>
      <c r="AU90" s="11">
        <f t="shared" si="5"/>
        <v>1005</v>
      </c>
      <c r="AV90" s="11">
        <f t="shared" si="5"/>
        <v>1005</v>
      </c>
      <c r="AW90" s="11">
        <f t="shared" si="5"/>
        <v>930</v>
      </c>
      <c r="AX90" s="11">
        <f t="shared" si="5"/>
        <v>4192.5</v>
      </c>
      <c r="AY90" s="11">
        <f t="shared" si="5"/>
        <v>892.5</v>
      </c>
      <c r="AZ90" s="11">
        <f t="shared" si="5"/>
        <v>892.5</v>
      </c>
      <c r="BA90" s="11">
        <f t="shared" si="5"/>
        <v>892.5</v>
      </c>
      <c r="BB90" s="11">
        <f t="shared" si="5"/>
        <v>1992.5</v>
      </c>
      <c r="BC90" s="11">
        <f t="shared" si="5"/>
        <v>892.5</v>
      </c>
      <c r="BD90" s="11">
        <f t="shared" si="5"/>
        <v>892.5</v>
      </c>
      <c r="BE90" s="11">
        <f t="shared" si="5"/>
        <v>892.5</v>
      </c>
      <c r="BF90" s="11">
        <f t="shared" si="5"/>
        <v>4192.5</v>
      </c>
      <c r="BG90" s="11">
        <f t="shared" si="5"/>
        <v>892.5</v>
      </c>
      <c r="BH90" s="11">
        <f t="shared" si="5"/>
        <v>892.5</v>
      </c>
      <c r="BI90" s="11">
        <f t="shared" si="5"/>
        <v>892.5</v>
      </c>
      <c r="BJ90" s="11">
        <f t="shared" si="5"/>
        <v>4305</v>
      </c>
      <c r="BK90" s="11">
        <f t="shared" si="5"/>
        <v>1005</v>
      </c>
      <c r="BL90" s="11">
        <f t="shared" si="5"/>
        <v>1005</v>
      </c>
      <c r="BM90" s="11">
        <f t="shared" si="5"/>
        <v>930</v>
      </c>
      <c r="BN90" s="11">
        <f t="shared" si="5"/>
        <v>2105</v>
      </c>
      <c r="BO90" s="70">
        <f t="shared" si="5"/>
        <v>1005</v>
      </c>
    </row>
    <row r="91" spans="4:70">
      <c r="D91" s="69" t="s">
        <v>5</v>
      </c>
      <c r="E91" s="1"/>
      <c r="F91" s="11">
        <f>F70-F90</f>
        <v>1220</v>
      </c>
      <c r="G91" s="11">
        <f t="shared" ref="G91:BO91" si="6">G70-G90</f>
        <v>1740</v>
      </c>
      <c r="H91" s="11">
        <f t="shared" si="6"/>
        <v>2340</v>
      </c>
      <c r="I91" s="11">
        <f t="shared" si="6"/>
        <v>-45</v>
      </c>
      <c r="J91" s="11">
        <f t="shared" si="6"/>
        <v>-705</v>
      </c>
      <c r="K91" s="11">
        <f t="shared" si="6"/>
        <v>195</v>
      </c>
      <c r="L91" s="11">
        <f t="shared" si="6"/>
        <v>195</v>
      </c>
      <c r="M91" s="11">
        <f t="shared" si="6"/>
        <v>-255</v>
      </c>
      <c r="N91" s="11">
        <f t="shared" si="6"/>
        <v>-705</v>
      </c>
      <c r="O91" s="11">
        <f t="shared" si="6"/>
        <v>195</v>
      </c>
      <c r="P91" s="11">
        <f t="shared" si="6"/>
        <v>195</v>
      </c>
      <c r="Q91" s="11">
        <f t="shared" si="6"/>
        <v>-30</v>
      </c>
      <c r="R91" s="11">
        <f t="shared" si="6"/>
        <v>95</v>
      </c>
      <c r="S91" s="11">
        <f t="shared" si="6"/>
        <v>195</v>
      </c>
      <c r="T91" s="11">
        <f t="shared" si="6"/>
        <v>195</v>
      </c>
      <c r="U91" s="11">
        <f t="shared" si="6"/>
        <v>-30</v>
      </c>
      <c r="V91" s="11">
        <f t="shared" si="6"/>
        <v>-605</v>
      </c>
      <c r="W91" s="11">
        <f t="shared" si="6"/>
        <v>195</v>
      </c>
      <c r="X91" s="11">
        <f t="shared" si="6"/>
        <v>195</v>
      </c>
      <c r="Y91" s="11">
        <f t="shared" si="6"/>
        <v>-30</v>
      </c>
      <c r="Z91" s="11">
        <f t="shared" si="6"/>
        <v>-605</v>
      </c>
      <c r="AA91" s="11">
        <f t="shared" si="6"/>
        <v>195</v>
      </c>
      <c r="AB91" s="11">
        <f t="shared" si="6"/>
        <v>195</v>
      </c>
      <c r="AC91" s="11">
        <f t="shared" si="6"/>
        <v>-30</v>
      </c>
      <c r="AD91" s="11">
        <f t="shared" si="6"/>
        <v>95</v>
      </c>
      <c r="AE91" s="11">
        <f t="shared" si="6"/>
        <v>195</v>
      </c>
      <c r="AF91" s="11">
        <f t="shared" si="6"/>
        <v>195</v>
      </c>
      <c r="AG91" s="11">
        <f t="shared" si="6"/>
        <v>-30</v>
      </c>
      <c r="AH91" s="11">
        <f t="shared" si="6"/>
        <v>-605</v>
      </c>
      <c r="AI91" s="11">
        <f t="shared" si="6"/>
        <v>195</v>
      </c>
      <c r="AJ91" s="11">
        <f t="shared" si="6"/>
        <v>195</v>
      </c>
      <c r="AK91" s="11">
        <f t="shared" si="6"/>
        <v>-30</v>
      </c>
      <c r="AL91" s="11">
        <f t="shared" si="6"/>
        <v>-605</v>
      </c>
      <c r="AM91" s="11">
        <f t="shared" si="6"/>
        <v>195</v>
      </c>
      <c r="AN91" s="11">
        <f t="shared" si="6"/>
        <v>195</v>
      </c>
      <c r="AO91" s="11">
        <f t="shared" si="6"/>
        <v>-30</v>
      </c>
      <c r="AP91" s="11">
        <f t="shared" si="6"/>
        <v>95</v>
      </c>
      <c r="AQ91" s="11">
        <f t="shared" si="6"/>
        <v>195</v>
      </c>
      <c r="AR91" s="11">
        <f t="shared" si="6"/>
        <v>195</v>
      </c>
      <c r="AS91" s="11">
        <f t="shared" si="6"/>
        <v>-30</v>
      </c>
      <c r="AT91" s="11">
        <f t="shared" si="6"/>
        <v>-605</v>
      </c>
      <c r="AU91" s="11">
        <f t="shared" si="6"/>
        <v>195</v>
      </c>
      <c r="AV91" s="11">
        <f t="shared" si="6"/>
        <v>195</v>
      </c>
      <c r="AW91" s="11">
        <f t="shared" si="6"/>
        <v>-30</v>
      </c>
      <c r="AX91" s="11">
        <f t="shared" si="6"/>
        <v>-942.5</v>
      </c>
      <c r="AY91" s="11">
        <f t="shared" si="6"/>
        <v>-142.5</v>
      </c>
      <c r="AZ91" s="11">
        <f t="shared" si="6"/>
        <v>-142.5</v>
      </c>
      <c r="BA91" s="11">
        <f t="shared" si="6"/>
        <v>-142.5</v>
      </c>
      <c r="BB91" s="11">
        <f t="shared" si="6"/>
        <v>-242.5</v>
      </c>
      <c r="BC91" s="11">
        <f t="shared" si="6"/>
        <v>-142.5</v>
      </c>
      <c r="BD91" s="11">
        <f t="shared" si="6"/>
        <v>-142.5</v>
      </c>
      <c r="BE91" s="11">
        <f t="shared" si="6"/>
        <v>-142.5</v>
      </c>
      <c r="BF91" s="11">
        <f t="shared" si="6"/>
        <v>-942.5</v>
      </c>
      <c r="BG91" s="11">
        <f t="shared" si="6"/>
        <v>-142.5</v>
      </c>
      <c r="BH91" s="11">
        <f t="shared" si="6"/>
        <v>-142.5</v>
      </c>
      <c r="BI91" s="11">
        <f t="shared" si="6"/>
        <v>-142.5</v>
      </c>
      <c r="BJ91" s="11">
        <f t="shared" si="6"/>
        <v>-605</v>
      </c>
      <c r="BK91" s="11">
        <f t="shared" si="6"/>
        <v>195</v>
      </c>
      <c r="BL91" s="11">
        <f t="shared" si="6"/>
        <v>195</v>
      </c>
      <c r="BM91" s="11">
        <f t="shared" si="6"/>
        <v>-30</v>
      </c>
      <c r="BN91" s="11">
        <f t="shared" si="6"/>
        <v>95</v>
      </c>
      <c r="BO91" s="70">
        <f t="shared" si="6"/>
        <v>195</v>
      </c>
    </row>
    <row r="92" spans="4:70" ht="18.75" thickBot="1">
      <c r="D92" s="75" t="s">
        <v>6</v>
      </c>
      <c r="E92" s="26"/>
      <c r="F92" s="76">
        <f>F65+F70-F90</f>
        <v>6220</v>
      </c>
      <c r="G92" s="76">
        <f t="shared" ref="G92:BO92" si="7">G65+G70-G90</f>
        <v>7960</v>
      </c>
      <c r="H92" s="76">
        <f t="shared" si="7"/>
        <v>10300</v>
      </c>
      <c r="I92" s="76">
        <f t="shared" si="7"/>
        <v>10255</v>
      </c>
      <c r="J92" s="76">
        <f t="shared" si="7"/>
        <v>9550</v>
      </c>
      <c r="K92" s="76">
        <f t="shared" si="7"/>
        <v>9745</v>
      </c>
      <c r="L92" s="76">
        <f t="shared" si="7"/>
        <v>9940</v>
      </c>
      <c r="M92" s="76">
        <f t="shared" si="7"/>
        <v>9685</v>
      </c>
      <c r="N92" s="76">
        <f t="shared" si="7"/>
        <v>8980</v>
      </c>
      <c r="O92" s="76">
        <f t="shared" si="7"/>
        <v>9175</v>
      </c>
      <c r="P92" s="76">
        <f t="shared" si="7"/>
        <v>9370</v>
      </c>
      <c r="Q92" s="76">
        <f t="shared" si="7"/>
        <v>9340</v>
      </c>
      <c r="R92" s="76">
        <f t="shared" si="7"/>
        <v>9435</v>
      </c>
      <c r="S92" s="76">
        <f t="shared" si="7"/>
        <v>9630</v>
      </c>
      <c r="T92" s="76">
        <f t="shared" si="7"/>
        <v>9825</v>
      </c>
      <c r="U92" s="76">
        <f t="shared" si="7"/>
        <v>9795</v>
      </c>
      <c r="V92" s="76">
        <f t="shared" si="7"/>
        <v>9190</v>
      </c>
      <c r="W92" s="76">
        <f t="shared" si="7"/>
        <v>9385</v>
      </c>
      <c r="X92" s="76">
        <f t="shared" si="7"/>
        <v>9580</v>
      </c>
      <c r="Y92" s="76">
        <f t="shared" si="7"/>
        <v>9550</v>
      </c>
      <c r="Z92" s="76">
        <f t="shared" si="7"/>
        <v>8945</v>
      </c>
      <c r="AA92" s="76">
        <f t="shared" si="7"/>
        <v>9140</v>
      </c>
      <c r="AB92" s="76">
        <f t="shared" si="7"/>
        <v>9335</v>
      </c>
      <c r="AC92" s="76">
        <f t="shared" si="7"/>
        <v>9305</v>
      </c>
      <c r="AD92" s="76">
        <f t="shared" si="7"/>
        <v>9400</v>
      </c>
      <c r="AE92" s="76">
        <f t="shared" si="7"/>
        <v>9595</v>
      </c>
      <c r="AF92" s="76">
        <f t="shared" si="7"/>
        <v>9790</v>
      </c>
      <c r="AG92" s="76">
        <f t="shared" si="7"/>
        <v>9760</v>
      </c>
      <c r="AH92" s="76">
        <f t="shared" si="7"/>
        <v>9155</v>
      </c>
      <c r="AI92" s="76">
        <f t="shared" si="7"/>
        <v>9350</v>
      </c>
      <c r="AJ92" s="76">
        <f t="shared" si="7"/>
        <v>9545</v>
      </c>
      <c r="AK92" s="76">
        <f t="shared" si="7"/>
        <v>9515</v>
      </c>
      <c r="AL92" s="76">
        <f t="shared" si="7"/>
        <v>8910</v>
      </c>
      <c r="AM92" s="76">
        <f t="shared" si="7"/>
        <v>9105</v>
      </c>
      <c r="AN92" s="76">
        <f t="shared" si="7"/>
        <v>9300</v>
      </c>
      <c r="AO92" s="76">
        <f t="shared" si="7"/>
        <v>9270</v>
      </c>
      <c r="AP92" s="76">
        <f t="shared" si="7"/>
        <v>9365</v>
      </c>
      <c r="AQ92" s="76">
        <f t="shared" si="7"/>
        <v>9560</v>
      </c>
      <c r="AR92" s="76">
        <f t="shared" si="7"/>
        <v>9755</v>
      </c>
      <c r="AS92" s="76">
        <f t="shared" si="7"/>
        <v>9725</v>
      </c>
      <c r="AT92" s="76">
        <f t="shared" si="7"/>
        <v>9120</v>
      </c>
      <c r="AU92" s="76">
        <f t="shared" si="7"/>
        <v>9315</v>
      </c>
      <c r="AV92" s="76">
        <f t="shared" si="7"/>
        <v>9510</v>
      </c>
      <c r="AW92" s="76">
        <f t="shared" si="7"/>
        <v>9480</v>
      </c>
      <c r="AX92" s="76">
        <f t="shared" si="7"/>
        <v>8537.5</v>
      </c>
      <c r="AY92" s="76">
        <f t="shared" si="7"/>
        <v>8395</v>
      </c>
      <c r="AZ92" s="76">
        <f t="shared" si="7"/>
        <v>8252.5</v>
      </c>
      <c r="BA92" s="76">
        <f t="shared" si="7"/>
        <v>8110</v>
      </c>
      <c r="BB92" s="76">
        <f t="shared" si="7"/>
        <v>7867.5</v>
      </c>
      <c r="BC92" s="76">
        <f t="shared" si="7"/>
        <v>7725</v>
      </c>
      <c r="BD92" s="76">
        <f t="shared" si="7"/>
        <v>7582.5</v>
      </c>
      <c r="BE92" s="76">
        <f t="shared" si="7"/>
        <v>7440</v>
      </c>
      <c r="BF92" s="76">
        <f t="shared" si="7"/>
        <v>6497.5</v>
      </c>
      <c r="BG92" s="76">
        <f t="shared" si="7"/>
        <v>6355</v>
      </c>
      <c r="BH92" s="76">
        <f t="shared" si="7"/>
        <v>6212.5</v>
      </c>
      <c r="BI92" s="76">
        <f t="shared" si="7"/>
        <v>6070</v>
      </c>
      <c r="BJ92" s="76">
        <f t="shared" si="7"/>
        <v>5465</v>
      </c>
      <c r="BK92" s="76">
        <f t="shared" si="7"/>
        <v>5660</v>
      </c>
      <c r="BL92" s="76">
        <f t="shared" si="7"/>
        <v>5855</v>
      </c>
      <c r="BM92" s="76">
        <f t="shared" si="7"/>
        <v>5825</v>
      </c>
      <c r="BN92" s="76">
        <f t="shared" si="7"/>
        <v>5920</v>
      </c>
      <c r="BO92" s="77">
        <f t="shared" si="7"/>
        <v>6115</v>
      </c>
    </row>
  </sheetData>
  <mergeCells count="5">
    <mergeCell ref="F37:J37"/>
    <mergeCell ref="F38:J38"/>
    <mergeCell ref="F39:J39"/>
    <mergeCell ref="D40:G40"/>
    <mergeCell ref="H40:K4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Goal </vt:lpstr>
      <vt:lpstr>BalSheet-Current</vt:lpstr>
      <vt:lpstr>BalSheet-Future</vt:lpstr>
      <vt:lpstr>ActualCashFlows</vt:lpstr>
      <vt:lpstr>1-MonthBudget</vt:lpstr>
      <vt:lpstr>12-MonthBudget</vt:lpstr>
      <vt:lpstr>WhatIf#1</vt:lpstr>
      <vt:lpstr>WhatIf#2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mla300</dc:creator>
  <cp:lastModifiedBy>mla300</cp:lastModifiedBy>
  <dcterms:created xsi:type="dcterms:W3CDTF">2020-06-07T06:08:10Z</dcterms:created>
  <dcterms:modified xsi:type="dcterms:W3CDTF">2024-08-08T07:19:06Z</dcterms:modified>
</cp:coreProperties>
</file>