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7" sheetId="7" r:id="rId8"/>
  </sheets>
  <calcPr calcId="125725"/>
</workbook>
</file>

<file path=xl/calcChain.xml><?xml version="1.0" encoding="utf-8"?>
<calcChain xmlns="http://schemas.openxmlformats.org/spreadsheetml/2006/main">
  <c r="M31" i="8"/>
  <c r="L31" l="1"/>
  <c r="M30"/>
  <c r="N30"/>
  <c r="O30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4"/>
  <c r="L30"/>
  <c r="K30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4"/>
  <c r="P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N5" i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5" i="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5" i="3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5" i="4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5" i="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5" i="6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4" i="1"/>
  <c r="N4" i="2"/>
  <c r="N4" i="3"/>
  <c r="N4" i="4"/>
  <c r="N4" i="5"/>
  <c r="N4" i="6"/>
  <c r="P4" i="3"/>
  <c r="P4" i="1"/>
  <c r="P4" i="2"/>
  <c r="P4" i="4"/>
  <c r="P4" i="5"/>
  <c r="P4" i="6"/>
  <c r="L31"/>
  <c r="L30"/>
  <c r="L31" i="5"/>
  <c r="L30"/>
  <c r="L31" i="4"/>
  <c r="L30"/>
  <c r="L31" i="3"/>
  <c r="L30"/>
  <c r="K31" i="2"/>
  <c r="L31"/>
  <c r="L30"/>
  <c r="K30"/>
  <c r="K31" i="1"/>
  <c r="L31"/>
  <c r="L30"/>
  <c r="K30"/>
  <c r="K31" i="6"/>
  <c r="K30"/>
  <c r="M5" i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22" i="4"/>
  <c r="M7" i="5"/>
  <c r="M8"/>
  <c r="M11"/>
  <c r="M12"/>
  <c r="M15"/>
  <c r="M16"/>
  <c r="M19"/>
  <c r="M20"/>
  <c r="M23"/>
  <c r="M24"/>
  <c r="M27"/>
  <c r="M28"/>
  <c r="M5" i="6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4"/>
  <c r="M4" i="1"/>
  <c r="M5" i="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4"/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2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5" i="5"/>
  <c r="M5" s="1"/>
  <c r="K6"/>
  <c r="M6" s="1"/>
  <c r="K7"/>
  <c r="K8"/>
  <c r="K9"/>
  <c r="M9" s="1"/>
  <c r="K10"/>
  <c r="M10" s="1"/>
  <c r="K11"/>
  <c r="K12"/>
  <c r="K13"/>
  <c r="M13" s="1"/>
  <c r="K14"/>
  <c r="M14" s="1"/>
  <c r="K15"/>
  <c r="K16"/>
  <c r="K17"/>
  <c r="M17" s="1"/>
  <c r="K18"/>
  <c r="M18" s="1"/>
  <c r="K19"/>
  <c r="K20"/>
  <c r="K21"/>
  <c r="M21" s="1"/>
  <c r="K22"/>
  <c r="M22" s="1"/>
  <c r="K23"/>
  <c r="K24"/>
  <c r="K25"/>
  <c r="M25" s="1"/>
  <c r="K26"/>
  <c r="M26" s="1"/>
  <c r="K27"/>
  <c r="K28"/>
  <c r="K29"/>
  <c r="M29" s="1"/>
  <c r="K5" i="4"/>
  <c r="M5" s="1"/>
  <c r="K6"/>
  <c r="K7"/>
  <c r="M7" s="1"/>
  <c r="K8"/>
  <c r="M8" s="1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0"/>
  <c r="M20" s="1"/>
  <c r="K21"/>
  <c r="M21" s="1"/>
  <c r="K22"/>
  <c r="K23"/>
  <c r="M23" s="1"/>
  <c r="K24"/>
  <c r="M24" s="1"/>
  <c r="K25"/>
  <c r="M25" s="1"/>
  <c r="K26"/>
  <c r="M26" s="1"/>
  <c r="K27"/>
  <c r="M27" s="1"/>
  <c r="K28"/>
  <c r="M28" s="1"/>
  <c r="K29"/>
  <c r="M29" s="1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5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 i="6"/>
  <c r="K4" i="5"/>
  <c r="K30" s="1"/>
  <c r="K4" i="4"/>
  <c r="K4" i="3"/>
  <c r="K4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K4" i="1"/>
  <c r="E5" i="6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4"/>
  <c r="E5" i="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4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4"/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4"/>
  <c r="E4" i="3"/>
  <c r="K31"/>
  <c r="K30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M4"/>
  <c r="L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M4" i="5" l="1"/>
  <c r="K31"/>
  <c r="K31" i="4"/>
  <c r="M6"/>
  <c r="K30"/>
  <c r="M4"/>
</calcChain>
</file>

<file path=xl/comments1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amount of time spent on any given unit task.</t>
        </r>
      </text>
    </comment>
  </commentList>
</comments>
</file>

<file path=xl/comments2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amount of time spent on any given unit task.</t>
        </r>
      </text>
    </comment>
  </commentList>
</comments>
</file>

<file path=xl/comments3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amount of time spent on any given unit task.</t>
        </r>
      </text>
    </comment>
  </commentList>
</comments>
</file>

<file path=xl/comments4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amount of time spent on any given unit task.</t>
        </r>
      </text>
    </comment>
  </commentList>
</comments>
</file>

<file path=xl/comments5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amount of time spent on any given unit task.</t>
        </r>
      </text>
    </comment>
  </commentList>
</comments>
</file>

<file path=xl/comments6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amount of time spent on any given unit task.</t>
        </r>
      </text>
    </comment>
  </commentList>
</comments>
</file>

<file path=xl/sharedStrings.xml><?xml version="1.0" encoding="utf-8"?>
<sst xmlns="http://schemas.openxmlformats.org/spreadsheetml/2006/main" count="840" uniqueCount="73">
  <si>
    <t>Annotation File:</t>
  </si>
  <si>
    <t>Summaries</t>
  </si>
  <si>
    <t>ID</t>
  </si>
  <si>
    <t>Start Time</t>
  </si>
  <si>
    <t>End Time</t>
  </si>
  <si>
    <t>Duration</t>
  </si>
  <si>
    <t>CountNewFormula</t>
  </si>
  <si>
    <t>Total Duration</t>
  </si>
  <si>
    <t>Average Duration</t>
  </si>
  <si>
    <t>Unit Task Name</t>
  </si>
  <si>
    <t>adjust_position_slightly</t>
  </si>
  <si>
    <t>advance</t>
  </si>
  <si>
    <t>assume_defensibe_position</t>
  </si>
  <si>
    <t>avoid_explosives</t>
  </si>
  <si>
    <t>buy_command_post</t>
  </si>
  <si>
    <t>create_distance_close_quarter_enemy</t>
  </si>
  <si>
    <t>collect_ammo_oportunistic</t>
  </si>
  <si>
    <t>collect_free_ammo</t>
  </si>
  <si>
    <t>collect_expensive_ammo</t>
  </si>
  <si>
    <t>engage_enemy</t>
  </si>
  <si>
    <t>engage_enemy_close_quarters</t>
  </si>
  <si>
    <t>execute_enemy</t>
  </si>
  <si>
    <t>explore</t>
  </si>
  <si>
    <t>find_suitable_place_to_engage</t>
  </si>
  <si>
    <t>get_behind_cover</t>
  </si>
  <si>
    <t>locate_enemy</t>
  </si>
  <si>
    <t>reload</t>
  </si>
  <si>
    <t>return_to_base</t>
  </si>
  <si>
    <t>run_and_scan</t>
  </si>
  <si>
    <t>scan_for_enemies</t>
  </si>
  <si>
    <t>switch_to_rifle</t>
  </si>
  <si>
    <t>switch_to_shotgun</t>
  </si>
  <si>
    <t>switch_to_riffle_stategic</t>
  </si>
  <si>
    <t>switch_to_shotgun_stategic</t>
  </si>
  <si>
    <t>wait_until_healthy</t>
  </si>
  <si>
    <t>none</t>
  </si>
  <si>
    <t>Total Sum</t>
  </si>
  <si>
    <t>Total Average</t>
  </si>
  <si>
    <t>Annotation_K,Mercy,Wave5 - MVI_0387</t>
  </si>
  <si>
    <t>Annotation_K,Checkout,Wave5 - MVI_0383</t>
  </si>
  <si>
    <t>Annotation_G,Checkout,Wave5 - MVI_0398</t>
  </si>
  <si>
    <t>M, Sandbar, Wave 5, 2nd.anvil</t>
  </si>
  <si>
    <t>M, Checkout, wave 6, 2nd.anvil</t>
  </si>
  <si>
    <t>M, Checkout, wave 5, 2nd.anvil</t>
  </si>
  <si>
    <t>Video Time</t>
  </si>
  <si>
    <t>Percent of Video</t>
  </si>
  <si>
    <t>Adjust position slightly</t>
  </si>
  <si>
    <t>Advance</t>
  </si>
  <si>
    <t>Assume defensibe position</t>
  </si>
  <si>
    <t>Avoid explosives</t>
  </si>
  <si>
    <t>Buy command post</t>
  </si>
  <si>
    <t>Create distance close quarter enemy</t>
  </si>
  <si>
    <t>Collect ammo opportunistic</t>
  </si>
  <si>
    <t>Collect free ammo</t>
  </si>
  <si>
    <t>Collect expensive ammo</t>
  </si>
  <si>
    <t>Engage enemy</t>
  </si>
  <si>
    <t>Engage enemy close quarters</t>
  </si>
  <si>
    <t>Execute enemy</t>
  </si>
  <si>
    <t>Explore</t>
  </si>
  <si>
    <t>Find suitable place to engage</t>
  </si>
  <si>
    <t>Get behind cover</t>
  </si>
  <si>
    <t>Locate enemy</t>
  </si>
  <si>
    <t>Reload</t>
  </si>
  <si>
    <t>Return to base</t>
  </si>
  <si>
    <t>Run and scan</t>
  </si>
  <si>
    <t>Scan for enemies</t>
  </si>
  <si>
    <t>Switch to rifle</t>
  </si>
  <si>
    <t>Switch to shotgun</t>
  </si>
  <si>
    <t>Switch to rifle stategic</t>
  </si>
  <si>
    <t>Switch to shotgun stategic</t>
  </si>
  <si>
    <t>Wait until healthy</t>
  </si>
  <si>
    <t>Grand Means</t>
  </si>
  <si>
    <t>Percent of Occurences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</si>
</sst>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Checkout, Wave 5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Player M</c:v>
          </c:tx>
          <c:cat>
            <c:strRef>
              <c:f>Sheet1!$J$4:$J$29</c:f>
              <c:strCache>
                <c:ptCount val="26"/>
                <c:pt idx="0">
                  <c:v>adjust_position_slightly</c:v>
                </c:pt>
                <c:pt idx="1">
                  <c:v>advance</c:v>
                </c:pt>
                <c:pt idx="2">
                  <c:v>assume_defensibe_position</c:v>
                </c:pt>
                <c:pt idx="3">
                  <c:v>avoid_explosives</c:v>
                </c:pt>
                <c:pt idx="4">
                  <c:v>buy_command_post</c:v>
                </c:pt>
                <c:pt idx="5">
                  <c:v>create_distance_close_quarter_enemy</c:v>
                </c:pt>
                <c:pt idx="6">
                  <c:v>collect_ammo_oportunistic</c:v>
                </c:pt>
                <c:pt idx="7">
                  <c:v>collect_free_ammo</c:v>
                </c:pt>
                <c:pt idx="8">
                  <c:v>collect_expensive_ammo</c:v>
                </c:pt>
                <c:pt idx="9">
                  <c:v>engage_enemy</c:v>
                </c:pt>
                <c:pt idx="10">
                  <c:v>engage_enemy_close_quarters</c:v>
                </c:pt>
                <c:pt idx="11">
                  <c:v>execute_enemy</c:v>
                </c:pt>
                <c:pt idx="12">
                  <c:v>explore</c:v>
                </c:pt>
                <c:pt idx="13">
                  <c:v>find_suitable_place_to_engage</c:v>
                </c:pt>
                <c:pt idx="14">
                  <c:v>get_behind_cover</c:v>
                </c:pt>
                <c:pt idx="15">
                  <c:v>locate_enemy</c:v>
                </c:pt>
                <c:pt idx="16">
                  <c:v>none</c:v>
                </c:pt>
                <c:pt idx="17">
                  <c:v>reload</c:v>
                </c:pt>
                <c:pt idx="18">
                  <c:v>return_to_base</c:v>
                </c:pt>
                <c:pt idx="19">
                  <c:v>run_and_scan</c:v>
                </c:pt>
                <c:pt idx="20">
                  <c:v>scan_for_enemies</c:v>
                </c:pt>
                <c:pt idx="21">
                  <c:v>switch_to_rifle</c:v>
                </c:pt>
                <c:pt idx="22">
                  <c:v>switch_to_shotgun</c:v>
                </c:pt>
                <c:pt idx="23">
                  <c:v>switch_to_riffle_stategic</c:v>
                </c:pt>
                <c:pt idx="24">
                  <c:v>switch_to_shotgun_stategic</c:v>
                </c:pt>
                <c:pt idx="25">
                  <c:v>wait_until_healthy</c:v>
                </c:pt>
              </c:strCache>
            </c:strRef>
          </c:cat>
          <c:val>
            <c:numRef>
              <c:f>Sheet1!$L$4:$L$29</c:f>
              <c:numCache>
                <c:formatCode>General</c:formatCode>
                <c:ptCount val="26"/>
                <c:pt idx="0">
                  <c:v>13</c:v>
                </c:pt>
                <c:pt idx="1">
                  <c:v>3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102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0</c:v>
                </c:pt>
                <c:pt idx="17">
                  <c:v>13</c:v>
                </c:pt>
                <c:pt idx="18">
                  <c:v>7</c:v>
                </c:pt>
                <c:pt idx="19">
                  <c:v>23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v>Player G</c:v>
          </c:tx>
          <c:val>
            <c:numRef>
              <c:f>Sheet4!$L$4:$L$29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76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18</c:v>
                </c:pt>
                <c:pt idx="17">
                  <c:v>36</c:v>
                </c:pt>
                <c:pt idx="18">
                  <c:v>0</c:v>
                </c:pt>
                <c:pt idx="19">
                  <c:v>9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</c:numCache>
            </c:numRef>
          </c:val>
        </c:ser>
        <c:ser>
          <c:idx val="2"/>
          <c:order val="2"/>
          <c:tx>
            <c:v>Player K</c:v>
          </c:tx>
          <c:val>
            <c:numRef>
              <c:f>Sheet5!$L$4:$L$29</c:f>
              <c:numCache>
                <c:formatCode>General</c:formatCode>
                <c:ptCount val="2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112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2</c:v>
                </c:pt>
                <c:pt idx="14">
                  <c:v>9</c:v>
                </c:pt>
                <c:pt idx="15">
                  <c:v>15</c:v>
                </c:pt>
                <c:pt idx="16">
                  <c:v>2</c:v>
                </c:pt>
                <c:pt idx="17">
                  <c:v>26</c:v>
                </c:pt>
                <c:pt idx="18">
                  <c:v>12</c:v>
                </c:pt>
                <c:pt idx="19">
                  <c:v>0</c:v>
                </c:pt>
                <c:pt idx="20">
                  <c:v>34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axId val="87828352"/>
        <c:axId val="87829888"/>
      </c:barChart>
      <c:catAx>
        <c:axId val="87828352"/>
        <c:scaling>
          <c:orientation val="minMax"/>
        </c:scaling>
        <c:axPos val="l"/>
        <c:tickLblPos val="nextTo"/>
        <c:crossAx val="87829888"/>
        <c:crosses val="autoZero"/>
        <c:auto val="1"/>
        <c:lblAlgn val="ctr"/>
        <c:lblOffset val="100"/>
      </c:catAx>
      <c:valAx>
        <c:axId val="878298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 Duration (s)</a:t>
                </a:r>
              </a:p>
            </c:rich>
          </c:tx>
          <c:layout/>
        </c:title>
        <c:numFmt formatCode="General" sourceLinked="1"/>
        <c:tickLblPos val="nextTo"/>
        <c:crossAx val="8782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Checkout,</a:t>
            </a:r>
            <a:r>
              <a:rPr lang="en-CA" baseline="0"/>
              <a:t> Wave 5, Unit Tasks</a:t>
            </a:r>
            <a:endParaRPr lang="en-CA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Player G</c:v>
          </c:tx>
          <c:cat>
            <c:strRef>
              <c:f>Sheet7!$W$2:$W$27</c:f>
              <c:strCache>
                <c:ptCount val="26"/>
                <c:pt idx="0">
                  <c:v>Adjust position slightly</c:v>
                </c:pt>
                <c:pt idx="1">
                  <c:v>Advance</c:v>
                </c:pt>
                <c:pt idx="2">
                  <c:v>Assume defensibe position</c:v>
                </c:pt>
                <c:pt idx="3">
                  <c:v>Avoid explosives</c:v>
                </c:pt>
                <c:pt idx="4">
                  <c:v>Buy command post</c:v>
                </c:pt>
                <c:pt idx="5">
                  <c:v>Create distance close quarter enemy</c:v>
                </c:pt>
                <c:pt idx="6">
                  <c:v>Collect ammo opportunistic</c:v>
                </c:pt>
                <c:pt idx="7">
                  <c:v>Collect free ammo</c:v>
                </c:pt>
                <c:pt idx="8">
                  <c:v>Collect expensive ammo</c:v>
                </c:pt>
                <c:pt idx="9">
                  <c:v>Engage enemy</c:v>
                </c:pt>
                <c:pt idx="10">
                  <c:v>Engage enemy close quarters</c:v>
                </c:pt>
                <c:pt idx="11">
                  <c:v>Execute enemy</c:v>
                </c:pt>
                <c:pt idx="12">
                  <c:v>Explore</c:v>
                </c:pt>
                <c:pt idx="13">
                  <c:v>Find suitable place to engage</c:v>
                </c:pt>
                <c:pt idx="14">
                  <c:v>Get behind cover</c:v>
                </c:pt>
                <c:pt idx="15">
                  <c:v>Locate enemy</c:v>
                </c:pt>
                <c:pt idx="16">
                  <c:v>none</c:v>
                </c:pt>
                <c:pt idx="17">
                  <c:v>Reload</c:v>
                </c:pt>
                <c:pt idx="18">
                  <c:v>Return to base</c:v>
                </c:pt>
                <c:pt idx="19">
                  <c:v>Run and scan</c:v>
                </c:pt>
                <c:pt idx="20">
                  <c:v>Scan for enemies</c:v>
                </c:pt>
                <c:pt idx="21">
                  <c:v>Switch to rifle</c:v>
                </c:pt>
                <c:pt idx="22">
                  <c:v>Switch to shotgun</c:v>
                </c:pt>
                <c:pt idx="23">
                  <c:v>Switch to rifle stategic</c:v>
                </c:pt>
                <c:pt idx="24">
                  <c:v>Switch to shotgun stategic</c:v>
                </c:pt>
                <c:pt idx="25">
                  <c:v>Wait until healthy</c:v>
                </c:pt>
              </c:strCache>
            </c:strRef>
          </c:cat>
          <c:val>
            <c:numRef>
              <c:f>Sheet4!$N$4:$N$29</c:f>
              <c:numCache>
                <c:formatCode>General</c:formatCode>
                <c:ptCount val="26"/>
                <c:pt idx="0">
                  <c:v>0.42016806722689076</c:v>
                </c:pt>
                <c:pt idx="1">
                  <c:v>7.9831932773109235</c:v>
                </c:pt>
                <c:pt idx="2">
                  <c:v>4.6218487394957988</c:v>
                </c:pt>
                <c:pt idx="3">
                  <c:v>2.1008403361344539</c:v>
                </c:pt>
                <c:pt idx="4">
                  <c:v>0</c:v>
                </c:pt>
                <c:pt idx="5">
                  <c:v>0.84033613445378152</c:v>
                </c:pt>
                <c:pt idx="6">
                  <c:v>0</c:v>
                </c:pt>
                <c:pt idx="7">
                  <c:v>2.5210084033613445</c:v>
                </c:pt>
                <c:pt idx="8">
                  <c:v>0</c:v>
                </c:pt>
                <c:pt idx="9">
                  <c:v>31.932773109243694</c:v>
                </c:pt>
                <c:pt idx="10">
                  <c:v>0.42016806722689076</c:v>
                </c:pt>
                <c:pt idx="11">
                  <c:v>3.3613445378151261</c:v>
                </c:pt>
                <c:pt idx="12">
                  <c:v>6.3025210084033612</c:v>
                </c:pt>
                <c:pt idx="13">
                  <c:v>0</c:v>
                </c:pt>
                <c:pt idx="14">
                  <c:v>1.2605042016806722</c:v>
                </c:pt>
                <c:pt idx="15">
                  <c:v>0</c:v>
                </c:pt>
                <c:pt idx="16">
                  <c:v>7.5630252100840334</c:v>
                </c:pt>
                <c:pt idx="17">
                  <c:v>15.126050420168067</c:v>
                </c:pt>
                <c:pt idx="18">
                  <c:v>0</c:v>
                </c:pt>
                <c:pt idx="19">
                  <c:v>3.7815126050420167</c:v>
                </c:pt>
                <c:pt idx="20">
                  <c:v>4.6218487394957988</c:v>
                </c:pt>
                <c:pt idx="21">
                  <c:v>0.84033613445378152</c:v>
                </c:pt>
                <c:pt idx="22">
                  <c:v>0.84033613445378152</c:v>
                </c:pt>
                <c:pt idx="23">
                  <c:v>1.680672268907563</c:v>
                </c:pt>
                <c:pt idx="24">
                  <c:v>2.1008403361344539</c:v>
                </c:pt>
                <c:pt idx="25">
                  <c:v>1.680672268907563</c:v>
                </c:pt>
              </c:numCache>
            </c:numRef>
          </c:val>
        </c:ser>
        <c:ser>
          <c:idx val="1"/>
          <c:order val="1"/>
          <c:tx>
            <c:v>Player K</c:v>
          </c:tx>
          <c:cat>
            <c:strRef>
              <c:f>Sheet7!$W$2:$W$27</c:f>
              <c:strCache>
                <c:ptCount val="26"/>
                <c:pt idx="0">
                  <c:v>Adjust position slightly</c:v>
                </c:pt>
                <c:pt idx="1">
                  <c:v>Advance</c:v>
                </c:pt>
                <c:pt idx="2">
                  <c:v>Assume defensibe position</c:v>
                </c:pt>
                <c:pt idx="3">
                  <c:v>Avoid explosives</c:v>
                </c:pt>
                <c:pt idx="4">
                  <c:v>Buy command post</c:v>
                </c:pt>
                <c:pt idx="5">
                  <c:v>Create distance close quarter enemy</c:v>
                </c:pt>
                <c:pt idx="6">
                  <c:v>Collect ammo opportunistic</c:v>
                </c:pt>
                <c:pt idx="7">
                  <c:v>Collect free ammo</c:v>
                </c:pt>
                <c:pt idx="8">
                  <c:v>Collect expensive ammo</c:v>
                </c:pt>
                <c:pt idx="9">
                  <c:v>Engage enemy</c:v>
                </c:pt>
                <c:pt idx="10">
                  <c:v>Engage enemy close quarters</c:v>
                </c:pt>
                <c:pt idx="11">
                  <c:v>Execute enemy</c:v>
                </c:pt>
                <c:pt idx="12">
                  <c:v>Explore</c:v>
                </c:pt>
                <c:pt idx="13">
                  <c:v>Find suitable place to engage</c:v>
                </c:pt>
                <c:pt idx="14">
                  <c:v>Get behind cover</c:v>
                </c:pt>
                <c:pt idx="15">
                  <c:v>Locate enemy</c:v>
                </c:pt>
                <c:pt idx="16">
                  <c:v>none</c:v>
                </c:pt>
                <c:pt idx="17">
                  <c:v>Reload</c:v>
                </c:pt>
                <c:pt idx="18">
                  <c:v>Return to base</c:v>
                </c:pt>
                <c:pt idx="19">
                  <c:v>Run and scan</c:v>
                </c:pt>
                <c:pt idx="20">
                  <c:v>Scan for enemies</c:v>
                </c:pt>
                <c:pt idx="21">
                  <c:v>Switch to rifle</c:v>
                </c:pt>
                <c:pt idx="22">
                  <c:v>Switch to shotgun</c:v>
                </c:pt>
                <c:pt idx="23">
                  <c:v>Switch to rifle stategic</c:v>
                </c:pt>
                <c:pt idx="24">
                  <c:v>Switch to shotgun stategic</c:v>
                </c:pt>
                <c:pt idx="25">
                  <c:v>Wait until healthy</c:v>
                </c:pt>
              </c:strCache>
            </c:strRef>
          </c:cat>
          <c:val>
            <c:numRef>
              <c:f>Sheet5!$N$4:$N$29</c:f>
              <c:numCache>
                <c:formatCode>General</c:formatCode>
                <c:ptCount val="26"/>
                <c:pt idx="0">
                  <c:v>1.5384615384615385</c:v>
                </c:pt>
                <c:pt idx="1">
                  <c:v>1.153846153846154</c:v>
                </c:pt>
                <c:pt idx="2">
                  <c:v>1.153846153846154</c:v>
                </c:pt>
                <c:pt idx="3">
                  <c:v>1.153846153846154</c:v>
                </c:pt>
                <c:pt idx="4">
                  <c:v>0</c:v>
                </c:pt>
                <c:pt idx="5">
                  <c:v>4.6153846153846159</c:v>
                </c:pt>
                <c:pt idx="6">
                  <c:v>0</c:v>
                </c:pt>
                <c:pt idx="7">
                  <c:v>0</c:v>
                </c:pt>
                <c:pt idx="8">
                  <c:v>3.0769230769230771</c:v>
                </c:pt>
                <c:pt idx="9">
                  <c:v>43.07692307692308</c:v>
                </c:pt>
                <c:pt idx="10">
                  <c:v>1.9230769230769231</c:v>
                </c:pt>
                <c:pt idx="11">
                  <c:v>1.9230769230769231</c:v>
                </c:pt>
                <c:pt idx="12">
                  <c:v>0</c:v>
                </c:pt>
                <c:pt idx="13">
                  <c:v>0.76923076923076927</c:v>
                </c:pt>
                <c:pt idx="14">
                  <c:v>3.4615384615384617</c:v>
                </c:pt>
                <c:pt idx="15">
                  <c:v>5.7692307692307692</c:v>
                </c:pt>
                <c:pt idx="16">
                  <c:v>0.76923076923076927</c:v>
                </c:pt>
                <c:pt idx="17">
                  <c:v>10</c:v>
                </c:pt>
                <c:pt idx="18">
                  <c:v>4.6153846153846159</c:v>
                </c:pt>
                <c:pt idx="19">
                  <c:v>0</c:v>
                </c:pt>
                <c:pt idx="20">
                  <c:v>13.076923076923078</c:v>
                </c:pt>
                <c:pt idx="21">
                  <c:v>1.153846153846154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v>Player M</c:v>
          </c:tx>
          <c:cat>
            <c:strRef>
              <c:f>Sheet7!$W$2:$W$27</c:f>
              <c:strCache>
                <c:ptCount val="26"/>
                <c:pt idx="0">
                  <c:v>Adjust position slightly</c:v>
                </c:pt>
                <c:pt idx="1">
                  <c:v>Advance</c:v>
                </c:pt>
                <c:pt idx="2">
                  <c:v>Assume defensibe position</c:v>
                </c:pt>
                <c:pt idx="3">
                  <c:v>Avoid explosives</c:v>
                </c:pt>
                <c:pt idx="4">
                  <c:v>Buy command post</c:v>
                </c:pt>
                <c:pt idx="5">
                  <c:v>Create distance close quarter enemy</c:v>
                </c:pt>
                <c:pt idx="6">
                  <c:v>Collect ammo opportunistic</c:v>
                </c:pt>
                <c:pt idx="7">
                  <c:v>Collect free ammo</c:v>
                </c:pt>
                <c:pt idx="8">
                  <c:v>Collect expensive ammo</c:v>
                </c:pt>
                <c:pt idx="9">
                  <c:v>Engage enemy</c:v>
                </c:pt>
                <c:pt idx="10">
                  <c:v>Engage enemy close quarters</c:v>
                </c:pt>
                <c:pt idx="11">
                  <c:v>Execute enemy</c:v>
                </c:pt>
                <c:pt idx="12">
                  <c:v>Explore</c:v>
                </c:pt>
                <c:pt idx="13">
                  <c:v>Find suitable place to engage</c:v>
                </c:pt>
                <c:pt idx="14">
                  <c:v>Get behind cover</c:v>
                </c:pt>
                <c:pt idx="15">
                  <c:v>Locate enemy</c:v>
                </c:pt>
                <c:pt idx="16">
                  <c:v>none</c:v>
                </c:pt>
                <c:pt idx="17">
                  <c:v>Reload</c:v>
                </c:pt>
                <c:pt idx="18">
                  <c:v>Return to base</c:v>
                </c:pt>
                <c:pt idx="19">
                  <c:v>Run and scan</c:v>
                </c:pt>
                <c:pt idx="20">
                  <c:v>Scan for enemies</c:v>
                </c:pt>
                <c:pt idx="21">
                  <c:v>Switch to rifle</c:v>
                </c:pt>
                <c:pt idx="22">
                  <c:v>Switch to shotgun</c:v>
                </c:pt>
                <c:pt idx="23">
                  <c:v>Switch to rifle stategic</c:v>
                </c:pt>
                <c:pt idx="24">
                  <c:v>Switch to shotgun stategic</c:v>
                </c:pt>
                <c:pt idx="25">
                  <c:v>Wait until healthy</c:v>
                </c:pt>
              </c:strCache>
            </c:strRef>
          </c:cat>
          <c:val>
            <c:numRef>
              <c:f>Sheet1!$N$4:$N$29</c:f>
              <c:numCache>
                <c:formatCode>General</c:formatCode>
                <c:ptCount val="26"/>
                <c:pt idx="0">
                  <c:v>5.241935483870968</c:v>
                </c:pt>
                <c:pt idx="1">
                  <c:v>1.2096774193548387</c:v>
                </c:pt>
                <c:pt idx="2">
                  <c:v>5.241935483870968</c:v>
                </c:pt>
                <c:pt idx="3">
                  <c:v>0</c:v>
                </c:pt>
                <c:pt idx="4">
                  <c:v>0</c:v>
                </c:pt>
                <c:pt idx="5">
                  <c:v>2.0161290322580645</c:v>
                </c:pt>
                <c:pt idx="6">
                  <c:v>0</c:v>
                </c:pt>
                <c:pt idx="7">
                  <c:v>2.82258064516129</c:v>
                </c:pt>
                <c:pt idx="8">
                  <c:v>0</c:v>
                </c:pt>
                <c:pt idx="9">
                  <c:v>41.12903225806452</c:v>
                </c:pt>
                <c:pt idx="10">
                  <c:v>4.435483870967742</c:v>
                </c:pt>
                <c:pt idx="11">
                  <c:v>4.838709677419355</c:v>
                </c:pt>
                <c:pt idx="12">
                  <c:v>0.40322580645161288</c:v>
                </c:pt>
                <c:pt idx="13">
                  <c:v>0.80645161290322576</c:v>
                </c:pt>
                <c:pt idx="14">
                  <c:v>3.225806451612903</c:v>
                </c:pt>
                <c:pt idx="15">
                  <c:v>2.82258064516129</c:v>
                </c:pt>
                <c:pt idx="16">
                  <c:v>0</c:v>
                </c:pt>
                <c:pt idx="17">
                  <c:v>5.241935483870968</c:v>
                </c:pt>
                <c:pt idx="18">
                  <c:v>2.82258064516129</c:v>
                </c:pt>
                <c:pt idx="19">
                  <c:v>9.2741935483870961</c:v>
                </c:pt>
                <c:pt idx="20">
                  <c:v>7.661290322580645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axId val="87753856"/>
        <c:axId val="87755776"/>
      </c:barChart>
      <c:catAx>
        <c:axId val="87753856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Unit tasks</a:t>
                </a:r>
              </a:p>
            </c:rich>
          </c:tx>
          <c:layout/>
        </c:title>
        <c:tickLblPos val="nextTo"/>
        <c:crossAx val="87755776"/>
        <c:crosses val="autoZero"/>
        <c:auto val="1"/>
        <c:lblAlgn val="ctr"/>
        <c:lblOffset val="100"/>
      </c:catAx>
      <c:valAx>
        <c:axId val="8775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 of annotated video</a:t>
                </a:r>
              </a:p>
            </c:rich>
          </c:tx>
          <c:layout/>
        </c:title>
        <c:numFmt formatCode="General" sourceLinked="1"/>
        <c:tickLblPos val="nextTo"/>
        <c:crossAx val="8775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792896391548222"/>
          <c:y val="0.19521688787403854"/>
          <c:w val="0.11650320608658109"/>
          <c:h val="0.17019582981691425"/>
        </c:manualLayout>
      </c:layout>
      <c:overlay val="1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114300</xdr:rowOff>
    </xdr:from>
    <xdr:to>
      <xdr:col>8</xdr:col>
      <xdr:colOff>390525</xdr:colOff>
      <xdr:row>13</xdr:row>
      <xdr:rowOff>47625</xdr:rowOff>
    </xdr:to>
    <xdr:sp macro="" textlink="">
      <xdr:nvSpPr>
        <xdr:cNvPr id="2" name="TextBox 1"/>
        <xdr:cNvSpPr txBox="1"/>
      </xdr:nvSpPr>
      <xdr:spPr>
        <a:xfrm>
          <a:off x="4743450" y="304800"/>
          <a:ext cx="1562100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This file represents the Unit Task</a:t>
          </a:r>
          <a:r>
            <a:rPr lang="en-CA" sz="1100" baseline="0"/>
            <a:t> data from our annotations using model 7. Each sheet has a different  video's statistics.</a:t>
          </a:r>
        </a:p>
        <a:p>
          <a:endParaRPr lang="en-CA" sz="1100" baseline="0"/>
        </a:p>
        <a:p>
          <a:r>
            <a:rPr lang="en-CA" sz="1100" baseline="0"/>
            <a:t>Matt Martin - 2015.03.24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123825</xdr:rowOff>
    </xdr:from>
    <xdr:to>
      <xdr:col>8</xdr:col>
      <xdr:colOff>9525</xdr:colOff>
      <xdr:row>13</xdr:row>
      <xdr:rowOff>19050</xdr:rowOff>
    </xdr:to>
    <xdr:sp macro="" textlink="">
      <xdr:nvSpPr>
        <xdr:cNvPr id="3" name="TextBox 2"/>
        <xdr:cNvSpPr txBox="1"/>
      </xdr:nvSpPr>
      <xdr:spPr>
        <a:xfrm>
          <a:off x="2562225" y="314325"/>
          <a:ext cx="2324100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This table is the final unit task tally for</a:t>
          </a:r>
          <a:r>
            <a:rPr lang="en-CA" sz="1100" baseline="0"/>
            <a:t> all six annotated videos.</a:t>
          </a:r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180974</xdr:rowOff>
    </xdr:from>
    <xdr:to>
      <xdr:col>11</xdr:col>
      <xdr:colOff>552450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33</xdr:row>
      <xdr:rowOff>28573</xdr:rowOff>
    </xdr:from>
    <xdr:to>
      <xdr:col>11</xdr:col>
      <xdr:colOff>19050</xdr:colOff>
      <xdr:row>63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0"/>
  <sheetViews>
    <sheetView topLeftCell="D1" workbookViewId="0">
      <selection activeCell="N4" sqref="N4:N29"/>
    </sheetView>
  </sheetViews>
  <sheetFormatPr defaultRowHeight="15"/>
  <cols>
    <col min="3" max="3" width="12.28515625" customWidth="1"/>
    <col min="6" max="6" width="21.5703125" customWidth="1"/>
    <col min="10" max="10" width="30.42578125" style="1" customWidth="1"/>
    <col min="11" max="11" width="18.42578125" customWidth="1"/>
    <col min="12" max="12" width="15" customWidth="1"/>
    <col min="13" max="13" width="18.28515625" customWidth="1"/>
  </cols>
  <sheetData>
    <row r="1" spans="1:16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6">
      <c r="A2" s="2" t="s">
        <v>43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6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9</v>
      </c>
      <c r="G3" s="1"/>
      <c r="H3" s="1"/>
      <c r="I3" s="1"/>
      <c r="J3" s="1" t="s">
        <v>9</v>
      </c>
      <c r="K3" s="1" t="s">
        <v>6</v>
      </c>
      <c r="L3" s="1" t="s">
        <v>7</v>
      </c>
      <c r="M3" s="1" t="s">
        <v>8</v>
      </c>
      <c r="N3" s="2" t="s">
        <v>45</v>
      </c>
      <c r="P3" t="s">
        <v>44</v>
      </c>
    </row>
    <row r="4" spans="1:16">
      <c r="B4" s="1">
        <v>93</v>
      </c>
      <c r="C4" s="1">
        <v>5</v>
      </c>
      <c r="D4" s="1">
        <v>10</v>
      </c>
      <c r="E4">
        <f>D4-C4</f>
        <v>5</v>
      </c>
      <c r="F4" s="1" t="s">
        <v>17</v>
      </c>
      <c r="J4" s="1" t="s">
        <v>10</v>
      </c>
      <c r="K4">
        <f>SUMPRODUCT(--($F$4:$F$80=J4))</f>
        <v>7</v>
      </c>
      <c r="L4">
        <f>SUMIF($F$4:$F$200,J4,$E$4:$E$200)</f>
        <v>13</v>
      </c>
      <c r="M4">
        <f>IF(K4=0,0,L4/K4)</f>
        <v>1.8571428571428572</v>
      </c>
      <c r="N4">
        <f>(L4/$P$4)*100</f>
        <v>5.241935483870968</v>
      </c>
      <c r="P4">
        <f>MAX(D4:D200)-MIN(C4:C200)</f>
        <v>248</v>
      </c>
    </row>
    <row r="5" spans="1:16">
      <c r="B5" s="1">
        <v>94</v>
      </c>
      <c r="C5" s="1">
        <v>10</v>
      </c>
      <c r="D5" s="1">
        <v>17</v>
      </c>
      <c r="E5">
        <f t="shared" ref="E5:E68" si="0">D5-C5</f>
        <v>7</v>
      </c>
      <c r="F5" s="1" t="s">
        <v>27</v>
      </c>
      <c r="J5" s="1" t="s">
        <v>11</v>
      </c>
      <c r="K5">
        <f t="shared" ref="K5:K29" si="1">SUMPRODUCT(--($F$4:$F$80=J5))</f>
        <v>2</v>
      </c>
      <c r="L5">
        <f t="shared" ref="L5:L29" si="2">SUMIF($F$4:$F$200,J5,$E$4:$E$200)</f>
        <v>3</v>
      </c>
      <c r="M5">
        <f t="shared" ref="M5:M29" si="3">IF(K5=0,0,L5/K5)</f>
        <v>1.5</v>
      </c>
      <c r="N5">
        <f t="shared" ref="N5:N29" si="4">(L5/$P$4)*100</f>
        <v>1.2096774193548387</v>
      </c>
    </row>
    <row r="6" spans="1:16" ht="30">
      <c r="B6" s="1">
        <v>95</v>
      </c>
      <c r="C6" s="1">
        <v>17</v>
      </c>
      <c r="D6" s="1">
        <v>26</v>
      </c>
      <c r="E6">
        <f t="shared" si="0"/>
        <v>9</v>
      </c>
      <c r="F6" s="1" t="s">
        <v>12</v>
      </c>
      <c r="J6" s="1" t="s">
        <v>12</v>
      </c>
      <c r="K6">
        <f t="shared" si="1"/>
        <v>4</v>
      </c>
      <c r="L6">
        <f t="shared" si="2"/>
        <v>13</v>
      </c>
      <c r="M6">
        <f t="shared" si="3"/>
        <v>3.25</v>
      </c>
      <c r="N6">
        <f t="shared" si="4"/>
        <v>5.241935483870968</v>
      </c>
    </row>
    <row r="7" spans="1:16">
      <c r="B7" s="1">
        <v>96</v>
      </c>
      <c r="C7" s="1">
        <v>26</v>
      </c>
      <c r="D7" s="1">
        <v>36</v>
      </c>
      <c r="E7">
        <f t="shared" si="0"/>
        <v>10</v>
      </c>
      <c r="F7" s="1" t="s">
        <v>29</v>
      </c>
      <c r="J7" s="1" t="s">
        <v>13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</row>
    <row r="8" spans="1:16">
      <c r="B8" s="1">
        <v>97</v>
      </c>
      <c r="C8" s="1">
        <v>36</v>
      </c>
      <c r="D8" s="1">
        <v>41</v>
      </c>
      <c r="E8">
        <f t="shared" si="0"/>
        <v>5</v>
      </c>
      <c r="F8" s="1" t="s">
        <v>19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6" ht="30">
      <c r="B9" s="1">
        <v>98</v>
      </c>
      <c r="C9" s="1">
        <v>41</v>
      </c>
      <c r="D9" s="1">
        <v>44</v>
      </c>
      <c r="E9">
        <f t="shared" si="0"/>
        <v>3</v>
      </c>
      <c r="F9" s="1" t="s">
        <v>29</v>
      </c>
      <c r="J9" s="1" t="s">
        <v>15</v>
      </c>
      <c r="K9">
        <f t="shared" si="1"/>
        <v>2</v>
      </c>
      <c r="L9">
        <f t="shared" si="2"/>
        <v>5</v>
      </c>
      <c r="M9">
        <f t="shared" si="3"/>
        <v>2.5</v>
      </c>
      <c r="N9">
        <f t="shared" si="4"/>
        <v>2.0161290322580645</v>
      </c>
    </row>
    <row r="10" spans="1:16" ht="30">
      <c r="B10" s="1">
        <v>99</v>
      </c>
      <c r="C10" s="1">
        <v>44</v>
      </c>
      <c r="D10" s="1">
        <v>47</v>
      </c>
      <c r="E10">
        <f t="shared" si="0"/>
        <v>3</v>
      </c>
      <c r="F10" s="1" t="s">
        <v>20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6">
      <c r="B11" s="1">
        <v>100</v>
      </c>
      <c r="C11" s="1">
        <v>47</v>
      </c>
      <c r="D11" s="1">
        <v>51</v>
      </c>
      <c r="E11">
        <f t="shared" si="0"/>
        <v>4</v>
      </c>
      <c r="F11" s="1" t="s">
        <v>25</v>
      </c>
      <c r="J11" s="1" t="s">
        <v>17</v>
      </c>
      <c r="K11">
        <f t="shared" si="1"/>
        <v>2</v>
      </c>
      <c r="L11">
        <f t="shared" si="2"/>
        <v>7</v>
      </c>
      <c r="M11">
        <f t="shared" si="3"/>
        <v>3.5</v>
      </c>
      <c r="N11">
        <f t="shared" si="4"/>
        <v>2.82258064516129</v>
      </c>
    </row>
    <row r="12" spans="1:16" ht="30">
      <c r="B12" s="1">
        <v>101</v>
      </c>
      <c r="C12" s="1">
        <v>51</v>
      </c>
      <c r="D12" s="1">
        <v>51</v>
      </c>
      <c r="E12">
        <f t="shared" si="0"/>
        <v>0</v>
      </c>
      <c r="F12" s="1" t="s">
        <v>23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6">
      <c r="B13" s="1">
        <v>102</v>
      </c>
      <c r="C13" s="1">
        <v>51</v>
      </c>
      <c r="D13" s="1">
        <v>60</v>
      </c>
      <c r="E13">
        <f t="shared" si="0"/>
        <v>9</v>
      </c>
      <c r="F13" s="1" t="s">
        <v>19</v>
      </c>
      <c r="J13" s="1" t="s">
        <v>19</v>
      </c>
      <c r="K13">
        <f t="shared" si="1"/>
        <v>21</v>
      </c>
      <c r="L13">
        <f t="shared" si="2"/>
        <v>102</v>
      </c>
      <c r="M13">
        <f t="shared" si="3"/>
        <v>4.8571428571428568</v>
      </c>
      <c r="N13">
        <f t="shared" si="4"/>
        <v>41.12903225806452</v>
      </c>
    </row>
    <row r="14" spans="1:16">
      <c r="B14" s="1">
        <v>103</v>
      </c>
      <c r="C14" s="1">
        <v>60</v>
      </c>
      <c r="D14" s="1">
        <v>63</v>
      </c>
      <c r="E14">
        <f t="shared" si="0"/>
        <v>3</v>
      </c>
      <c r="F14" s="1" t="s">
        <v>28</v>
      </c>
      <c r="J14" s="1" t="s">
        <v>20</v>
      </c>
      <c r="K14">
        <f t="shared" si="1"/>
        <v>3</v>
      </c>
      <c r="L14">
        <f t="shared" si="2"/>
        <v>11</v>
      </c>
      <c r="M14">
        <f t="shared" si="3"/>
        <v>3.6666666666666665</v>
      </c>
      <c r="N14">
        <f t="shared" si="4"/>
        <v>4.435483870967742</v>
      </c>
    </row>
    <row r="15" spans="1:16" ht="30">
      <c r="B15" s="1">
        <v>104</v>
      </c>
      <c r="C15" s="1">
        <v>63</v>
      </c>
      <c r="D15" s="1">
        <v>64</v>
      </c>
      <c r="E15">
        <f t="shared" si="0"/>
        <v>1</v>
      </c>
      <c r="F15" s="1" t="s">
        <v>12</v>
      </c>
      <c r="J15" s="1" t="s">
        <v>21</v>
      </c>
      <c r="K15">
        <f t="shared" si="1"/>
        <v>2</v>
      </c>
      <c r="L15">
        <f t="shared" si="2"/>
        <v>12</v>
      </c>
      <c r="M15">
        <f t="shared" si="3"/>
        <v>6</v>
      </c>
      <c r="N15">
        <f t="shared" si="4"/>
        <v>4.838709677419355</v>
      </c>
    </row>
    <row r="16" spans="1:16">
      <c r="B16" s="1">
        <v>105</v>
      </c>
      <c r="C16" s="1">
        <v>64</v>
      </c>
      <c r="D16" s="1">
        <v>68</v>
      </c>
      <c r="E16">
        <f t="shared" si="0"/>
        <v>4</v>
      </c>
      <c r="F16" s="1" t="s">
        <v>19</v>
      </c>
      <c r="J16" s="1" t="s">
        <v>22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4"/>
        <v>0.40322580645161288</v>
      </c>
    </row>
    <row r="17" spans="2:14">
      <c r="B17" s="1">
        <v>106</v>
      </c>
      <c r="C17" s="1">
        <v>68</v>
      </c>
      <c r="D17" s="1">
        <v>69</v>
      </c>
      <c r="E17">
        <f t="shared" si="0"/>
        <v>1</v>
      </c>
      <c r="F17" s="1" t="s">
        <v>29</v>
      </c>
      <c r="J17" s="1" t="s">
        <v>23</v>
      </c>
      <c r="K17">
        <f t="shared" si="1"/>
        <v>5</v>
      </c>
      <c r="L17">
        <f t="shared" si="2"/>
        <v>2</v>
      </c>
      <c r="M17">
        <f t="shared" si="3"/>
        <v>0.4</v>
      </c>
      <c r="N17">
        <f t="shared" si="4"/>
        <v>0.80645161290322576</v>
      </c>
    </row>
    <row r="18" spans="2:14" ht="30">
      <c r="B18" s="1">
        <v>107</v>
      </c>
      <c r="C18" s="1">
        <v>69</v>
      </c>
      <c r="D18" s="1">
        <v>72</v>
      </c>
      <c r="E18">
        <f t="shared" si="0"/>
        <v>3</v>
      </c>
      <c r="F18" s="1" t="s">
        <v>15</v>
      </c>
      <c r="J18" s="1" t="s">
        <v>24</v>
      </c>
      <c r="K18">
        <f t="shared" si="1"/>
        <v>5</v>
      </c>
      <c r="L18">
        <f t="shared" si="2"/>
        <v>8</v>
      </c>
      <c r="M18">
        <f t="shared" si="3"/>
        <v>1.6</v>
      </c>
      <c r="N18">
        <f t="shared" si="4"/>
        <v>3.225806451612903</v>
      </c>
    </row>
    <row r="19" spans="2:14">
      <c r="B19" s="1">
        <v>108</v>
      </c>
      <c r="C19" s="1">
        <v>72</v>
      </c>
      <c r="D19" s="1">
        <v>73</v>
      </c>
      <c r="E19">
        <f t="shared" si="0"/>
        <v>1</v>
      </c>
      <c r="F19" s="1" t="s">
        <v>19</v>
      </c>
      <c r="J19" s="1" t="s">
        <v>25</v>
      </c>
      <c r="K19">
        <f t="shared" si="1"/>
        <v>3</v>
      </c>
      <c r="L19">
        <f t="shared" si="2"/>
        <v>7</v>
      </c>
      <c r="M19">
        <f t="shared" si="3"/>
        <v>2.3333333333333335</v>
      </c>
      <c r="N19">
        <f t="shared" si="4"/>
        <v>2.82258064516129</v>
      </c>
    </row>
    <row r="20" spans="2:14">
      <c r="B20" s="1">
        <v>109</v>
      </c>
      <c r="C20" s="1">
        <v>73</v>
      </c>
      <c r="D20" s="1">
        <v>74</v>
      </c>
      <c r="E20">
        <f t="shared" si="0"/>
        <v>1</v>
      </c>
      <c r="F20" s="1" t="s">
        <v>22</v>
      </c>
      <c r="J20" s="1" t="s">
        <v>35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2:14" ht="30">
      <c r="B21" s="1">
        <v>110</v>
      </c>
      <c r="C21" s="1">
        <v>74</v>
      </c>
      <c r="D21" s="1">
        <v>75</v>
      </c>
      <c r="E21">
        <f t="shared" si="0"/>
        <v>1</v>
      </c>
      <c r="F21" s="1" t="s">
        <v>12</v>
      </c>
      <c r="J21" s="1" t="s">
        <v>26</v>
      </c>
      <c r="K21">
        <f t="shared" si="1"/>
        <v>8</v>
      </c>
      <c r="L21">
        <f t="shared" si="2"/>
        <v>13</v>
      </c>
      <c r="M21">
        <f t="shared" si="3"/>
        <v>1.625</v>
      </c>
      <c r="N21">
        <f t="shared" si="4"/>
        <v>5.241935483870968</v>
      </c>
    </row>
    <row r="22" spans="2:14">
      <c r="B22" s="1">
        <v>111</v>
      </c>
      <c r="C22" s="1">
        <v>75</v>
      </c>
      <c r="D22" s="1">
        <v>77</v>
      </c>
      <c r="E22">
        <f t="shared" si="0"/>
        <v>2</v>
      </c>
      <c r="F22" s="1" t="s">
        <v>25</v>
      </c>
      <c r="J22" s="1" t="s">
        <v>27</v>
      </c>
      <c r="K22">
        <f t="shared" si="1"/>
        <v>1</v>
      </c>
      <c r="L22">
        <f t="shared" si="2"/>
        <v>7</v>
      </c>
      <c r="M22">
        <f t="shared" si="3"/>
        <v>7</v>
      </c>
      <c r="N22">
        <f t="shared" si="4"/>
        <v>2.82258064516129</v>
      </c>
    </row>
    <row r="23" spans="2:14" ht="30">
      <c r="B23" s="1">
        <v>112</v>
      </c>
      <c r="C23" s="1">
        <v>77</v>
      </c>
      <c r="D23" s="1">
        <v>79</v>
      </c>
      <c r="E23">
        <f t="shared" si="0"/>
        <v>2</v>
      </c>
      <c r="F23" s="1" t="s">
        <v>23</v>
      </c>
      <c r="J23" s="1" t="s">
        <v>28</v>
      </c>
      <c r="K23">
        <f t="shared" si="1"/>
        <v>5</v>
      </c>
      <c r="L23">
        <f t="shared" si="2"/>
        <v>23</v>
      </c>
      <c r="M23">
        <f t="shared" si="3"/>
        <v>4.5999999999999996</v>
      </c>
      <c r="N23">
        <f t="shared" si="4"/>
        <v>9.2741935483870961</v>
      </c>
    </row>
    <row r="24" spans="2:14">
      <c r="B24" s="1">
        <v>113</v>
      </c>
      <c r="C24" s="1">
        <v>79</v>
      </c>
      <c r="D24" s="1">
        <v>85</v>
      </c>
      <c r="E24">
        <f t="shared" si="0"/>
        <v>6</v>
      </c>
      <c r="F24" s="1" t="s">
        <v>19</v>
      </c>
      <c r="J24" s="1" t="s">
        <v>29</v>
      </c>
      <c r="K24">
        <f t="shared" si="1"/>
        <v>6</v>
      </c>
      <c r="L24">
        <f t="shared" si="2"/>
        <v>19</v>
      </c>
      <c r="M24">
        <f t="shared" si="3"/>
        <v>3.1666666666666665</v>
      </c>
      <c r="N24">
        <f t="shared" si="4"/>
        <v>7.661290322580645</v>
      </c>
    </row>
    <row r="25" spans="2:14">
      <c r="B25" s="1">
        <v>114</v>
      </c>
      <c r="C25" s="1">
        <v>85</v>
      </c>
      <c r="D25" s="1">
        <v>95</v>
      </c>
      <c r="E25">
        <f t="shared" si="0"/>
        <v>10</v>
      </c>
      <c r="F25" s="1" t="s">
        <v>28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2:14" ht="30">
      <c r="B26" s="1">
        <v>115</v>
      </c>
      <c r="C26" s="1">
        <v>96</v>
      </c>
      <c r="D26" s="1">
        <v>98</v>
      </c>
      <c r="E26">
        <f t="shared" si="0"/>
        <v>2</v>
      </c>
      <c r="F26" s="1" t="s">
        <v>15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2:14">
      <c r="B27" s="1">
        <v>116</v>
      </c>
      <c r="C27" s="1">
        <v>98</v>
      </c>
      <c r="D27" s="1">
        <v>99</v>
      </c>
      <c r="E27">
        <f t="shared" si="0"/>
        <v>1</v>
      </c>
      <c r="F27" s="1" t="s">
        <v>19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2:14">
      <c r="B28" s="1">
        <v>117</v>
      </c>
      <c r="C28" s="1">
        <v>99</v>
      </c>
      <c r="D28" s="1">
        <v>103</v>
      </c>
      <c r="E28">
        <f t="shared" si="0"/>
        <v>4</v>
      </c>
      <c r="F28" s="1" t="s">
        <v>21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2:14">
      <c r="B29" s="1">
        <v>118</v>
      </c>
      <c r="C29" s="1">
        <v>103</v>
      </c>
      <c r="D29" s="1">
        <v>104</v>
      </c>
      <c r="E29">
        <f t="shared" si="0"/>
        <v>1</v>
      </c>
      <c r="F29" s="1" t="s">
        <v>26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2:14">
      <c r="B30" s="1">
        <v>119</v>
      </c>
      <c r="C30" s="1">
        <v>104</v>
      </c>
      <c r="D30" s="1">
        <v>109</v>
      </c>
      <c r="E30">
        <f t="shared" si="0"/>
        <v>5</v>
      </c>
      <c r="F30" s="1" t="s">
        <v>19</v>
      </c>
      <c r="J30" s="3" t="s">
        <v>36</v>
      </c>
      <c r="K30" s="1">
        <f>SUM(K4:K29)</f>
        <v>77</v>
      </c>
      <c r="L30" s="1">
        <f>SUM(E4:E200)</f>
        <v>246</v>
      </c>
    </row>
    <row r="31" spans="2:14">
      <c r="B31" s="1">
        <v>120</v>
      </c>
      <c r="C31" s="1">
        <v>109</v>
      </c>
      <c r="D31" s="1">
        <v>111</v>
      </c>
      <c r="E31">
        <f t="shared" si="0"/>
        <v>2</v>
      </c>
      <c r="F31" s="1" t="s">
        <v>26</v>
      </c>
      <c r="J31" s="3" t="s">
        <v>37</v>
      </c>
      <c r="K31" s="1">
        <f>AVERAGEIF(K4:K29,"&gt;0")</f>
        <v>4.8125</v>
      </c>
      <c r="L31" s="1">
        <f>AVERAGE(E4:E200)</f>
        <v>3.1948051948051948</v>
      </c>
    </row>
    <row r="32" spans="2:14">
      <c r="B32" s="1">
        <v>121</v>
      </c>
      <c r="C32" s="1">
        <v>111</v>
      </c>
      <c r="D32" s="1">
        <v>119</v>
      </c>
      <c r="E32">
        <f t="shared" si="0"/>
        <v>8</v>
      </c>
      <c r="F32" s="1" t="s">
        <v>19</v>
      </c>
    </row>
    <row r="33" spans="2:6">
      <c r="B33" s="1">
        <v>122</v>
      </c>
      <c r="C33" s="1">
        <v>119</v>
      </c>
      <c r="D33" s="1">
        <v>121</v>
      </c>
      <c r="E33">
        <f t="shared" si="0"/>
        <v>2</v>
      </c>
      <c r="F33" s="1" t="s">
        <v>24</v>
      </c>
    </row>
    <row r="34" spans="2:6">
      <c r="B34" s="1">
        <v>123</v>
      </c>
      <c r="C34" s="1">
        <v>121</v>
      </c>
      <c r="D34" s="1">
        <v>123</v>
      </c>
      <c r="E34">
        <f t="shared" si="0"/>
        <v>2</v>
      </c>
      <c r="F34" s="1" t="s">
        <v>26</v>
      </c>
    </row>
    <row r="35" spans="2:6">
      <c r="B35" s="1">
        <v>124</v>
      </c>
      <c r="C35" s="1">
        <v>123</v>
      </c>
      <c r="D35" s="1">
        <v>124</v>
      </c>
      <c r="E35">
        <f t="shared" si="0"/>
        <v>1</v>
      </c>
      <c r="F35" s="1" t="s">
        <v>29</v>
      </c>
    </row>
    <row r="36" spans="2:6">
      <c r="B36" s="1">
        <v>125</v>
      </c>
      <c r="C36" s="1">
        <v>124</v>
      </c>
      <c r="D36" s="1">
        <v>131</v>
      </c>
      <c r="E36">
        <f t="shared" si="0"/>
        <v>7</v>
      </c>
      <c r="F36" s="1" t="s">
        <v>19</v>
      </c>
    </row>
    <row r="37" spans="2:6">
      <c r="B37" s="1">
        <v>126</v>
      </c>
      <c r="C37" s="1">
        <v>131</v>
      </c>
      <c r="D37" s="1">
        <v>133</v>
      </c>
      <c r="E37">
        <f t="shared" si="0"/>
        <v>2</v>
      </c>
      <c r="F37" s="1" t="s">
        <v>26</v>
      </c>
    </row>
    <row r="38" spans="2:6">
      <c r="B38" s="1">
        <v>127</v>
      </c>
      <c r="C38" s="1">
        <v>133</v>
      </c>
      <c r="D38" s="1">
        <v>142</v>
      </c>
      <c r="E38">
        <f t="shared" si="0"/>
        <v>9</v>
      </c>
      <c r="F38" s="1" t="s">
        <v>19</v>
      </c>
    </row>
    <row r="39" spans="2:6">
      <c r="B39" s="1">
        <v>128</v>
      </c>
      <c r="C39" s="1">
        <v>142</v>
      </c>
      <c r="D39" s="1">
        <v>143</v>
      </c>
      <c r="E39">
        <f t="shared" si="0"/>
        <v>1</v>
      </c>
      <c r="F39" s="1" t="s">
        <v>24</v>
      </c>
    </row>
    <row r="40" spans="2:6">
      <c r="B40" s="1">
        <v>129</v>
      </c>
      <c r="C40" s="1">
        <v>143</v>
      </c>
      <c r="D40" s="1">
        <v>146</v>
      </c>
      <c r="E40">
        <f t="shared" si="0"/>
        <v>3</v>
      </c>
      <c r="F40" s="1" t="s">
        <v>19</v>
      </c>
    </row>
    <row r="41" spans="2:6">
      <c r="B41" s="1">
        <v>130</v>
      </c>
      <c r="C41" s="1">
        <v>146</v>
      </c>
      <c r="D41" s="1">
        <v>147</v>
      </c>
      <c r="E41">
        <f t="shared" si="0"/>
        <v>1</v>
      </c>
      <c r="F41" s="1" t="s">
        <v>26</v>
      </c>
    </row>
    <row r="42" spans="2:6">
      <c r="B42" s="1">
        <v>131</v>
      </c>
      <c r="C42" s="1">
        <v>147</v>
      </c>
      <c r="D42" s="1">
        <v>155</v>
      </c>
      <c r="E42">
        <f t="shared" si="0"/>
        <v>8</v>
      </c>
      <c r="F42" s="1" t="s">
        <v>21</v>
      </c>
    </row>
    <row r="43" spans="2:6">
      <c r="B43" s="1">
        <v>132</v>
      </c>
      <c r="C43" s="1">
        <v>155</v>
      </c>
      <c r="D43" s="1">
        <v>156</v>
      </c>
      <c r="E43">
        <f t="shared" si="0"/>
        <v>1</v>
      </c>
      <c r="F43" s="1" t="s">
        <v>26</v>
      </c>
    </row>
    <row r="44" spans="2:6">
      <c r="B44" s="1">
        <v>133</v>
      </c>
      <c r="C44" s="1">
        <v>156</v>
      </c>
      <c r="D44" s="1">
        <v>157</v>
      </c>
      <c r="E44">
        <f t="shared" si="0"/>
        <v>1</v>
      </c>
      <c r="F44" s="1" t="s">
        <v>24</v>
      </c>
    </row>
    <row r="45" spans="2:6">
      <c r="B45" s="1">
        <v>134</v>
      </c>
      <c r="C45" s="1">
        <v>157</v>
      </c>
      <c r="D45" s="1">
        <v>166</v>
      </c>
      <c r="E45">
        <f t="shared" si="0"/>
        <v>9</v>
      </c>
      <c r="F45" s="1" t="s">
        <v>19</v>
      </c>
    </row>
    <row r="46" spans="2:6">
      <c r="B46" s="1">
        <v>135</v>
      </c>
      <c r="C46" s="1">
        <v>166</v>
      </c>
      <c r="D46" s="1">
        <v>169</v>
      </c>
      <c r="E46">
        <f t="shared" si="0"/>
        <v>3</v>
      </c>
      <c r="F46" s="1" t="s">
        <v>24</v>
      </c>
    </row>
    <row r="47" spans="2:6">
      <c r="B47" s="1">
        <v>136</v>
      </c>
      <c r="C47" s="1">
        <v>169</v>
      </c>
      <c r="D47" s="1">
        <v>172</v>
      </c>
      <c r="E47">
        <f t="shared" si="0"/>
        <v>3</v>
      </c>
      <c r="F47" s="1" t="s">
        <v>19</v>
      </c>
    </row>
    <row r="48" spans="2:6" ht="30">
      <c r="B48" s="1">
        <v>137</v>
      </c>
      <c r="C48" s="1">
        <v>172</v>
      </c>
      <c r="D48" s="1">
        <v>173</v>
      </c>
      <c r="E48">
        <f t="shared" si="0"/>
        <v>1</v>
      </c>
      <c r="F48" s="1" t="s">
        <v>10</v>
      </c>
    </row>
    <row r="49" spans="2:6">
      <c r="B49" s="1">
        <v>138</v>
      </c>
      <c r="C49" s="1">
        <v>173</v>
      </c>
      <c r="D49" s="1">
        <v>176</v>
      </c>
      <c r="E49">
        <f t="shared" si="0"/>
        <v>3</v>
      </c>
      <c r="F49" s="1" t="s">
        <v>29</v>
      </c>
    </row>
    <row r="50" spans="2:6">
      <c r="B50" s="1">
        <v>139</v>
      </c>
      <c r="C50" s="1">
        <v>176</v>
      </c>
      <c r="D50" s="1">
        <v>178</v>
      </c>
      <c r="E50">
        <f t="shared" si="0"/>
        <v>2</v>
      </c>
      <c r="F50" s="1" t="s">
        <v>19</v>
      </c>
    </row>
    <row r="51" spans="2:6" ht="30">
      <c r="B51" s="1">
        <v>140</v>
      </c>
      <c r="C51" s="1">
        <v>178</v>
      </c>
      <c r="D51" s="1">
        <v>179</v>
      </c>
      <c r="E51">
        <f t="shared" si="0"/>
        <v>1</v>
      </c>
      <c r="F51" s="1" t="s">
        <v>10</v>
      </c>
    </row>
    <row r="52" spans="2:6">
      <c r="B52" s="1">
        <v>141</v>
      </c>
      <c r="C52" s="1">
        <v>179</v>
      </c>
      <c r="D52" s="1">
        <v>184</v>
      </c>
      <c r="E52">
        <f t="shared" si="0"/>
        <v>5</v>
      </c>
      <c r="F52" s="1" t="s">
        <v>19</v>
      </c>
    </row>
    <row r="53" spans="2:6">
      <c r="B53" s="1">
        <v>142</v>
      </c>
      <c r="C53" s="1">
        <v>184</v>
      </c>
      <c r="D53" s="1">
        <v>186</v>
      </c>
      <c r="E53">
        <f t="shared" si="0"/>
        <v>2</v>
      </c>
      <c r="F53" s="1" t="s">
        <v>26</v>
      </c>
    </row>
    <row r="54" spans="2:6" ht="30">
      <c r="B54" s="1">
        <v>143</v>
      </c>
      <c r="C54" s="1">
        <v>186</v>
      </c>
      <c r="D54" s="1">
        <v>189</v>
      </c>
      <c r="E54">
        <f t="shared" si="0"/>
        <v>3</v>
      </c>
      <c r="F54" s="1" t="s">
        <v>10</v>
      </c>
    </row>
    <row r="55" spans="2:6">
      <c r="B55" s="1">
        <v>144</v>
      </c>
      <c r="C55" s="1">
        <v>189</v>
      </c>
      <c r="D55" s="1">
        <v>190</v>
      </c>
      <c r="E55">
        <f t="shared" si="0"/>
        <v>1</v>
      </c>
      <c r="F55" s="1" t="s">
        <v>25</v>
      </c>
    </row>
    <row r="56" spans="2:6" ht="30">
      <c r="B56" s="1">
        <v>145</v>
      </c>
      <c r="C56" s="1">
        <v>190</v>
      </c>
      <c r="D56" s="1">
        <v>190</v>
      </c>
      <c r="E56">
        <f t="shared" si="0"/>
        <v>0</v>
      </c>
      <c r="F56" s="1" t="s">
        <v>23</v>
      </c>
    </row>
    <row r="57" spans="2:6">
      <c r="B57" s="1">
        <v>146</v>
      </c>
      <c r="C57" s="1">
        <v>190</v>
      </c>
      <c r="D57" s="1">
        <v>195</v>
      </c>
      <c r="E57">
        <f t="shared" si="0"/>
        <v>5</v>
      </c>
      <c r="F57" s="1" t="s">
        <v>19</v>
      </c>
    </row>
    <row r="58" spans="2:6">
      <c r="B58" s="1">
        <v>147</v>
      </c>
      <c r="C58" s="1">
        <v>195</v>
      </c>
      <c r="D58" s="1">
        <v>197</v>
      </c>
      <c r="E58">
        <f t="shared" si="0"/>
        <v>2</v>
      </c>
      <c r="F58" s="1" t="s">
        <v>26</v>
      </c>
    </row>
    <row r="59" spans="2:6">
      <c r="B59" s="1">
        <v>148</v>
      </c>
      <c r="C59" s="1">
        <v>197</v>
      </c>
      <c r="D59" s="1">
        <v>200</v>
      </c>
      <c r="E59">
        <f t="shared" si="0"/>
        <v>3</v>
      </c>
      <c r="F59" s="1" t="s">
        <v>19</v>
      </c>
    </row>
    <row r="60" spans="2:6" ht="30">
      <c r="B60" s="1">
        <v>149</v>
      </c>
      <c r="C60" s="1">
        <v>201</v>
      </c>
      <c r="D60" s="1">
        <v>205</v>
      </c>
      <c r="E60">
        <f t="shared" si="0"/>
        <v>4</v>
      </c>
      <c r="F60" s="1" t="s">
        <v>10</v>
      </c>
    </row>
    <row r="61" spans="2:6">
      <c r="B61" s="1">
        <v>150</v>
      </c>
      <c r="C61" s="1">
        <v>205</v>
      </c>
      <c r="D61" s="1">
        <v>211</v>
      </c>
      <c r="E61">
        <f t="shared" si="0"/>
        <v>6</v>
      </c>
      <c r="F61" s="1" t="s">
        <v>19</v>
      </c>
    </row>
    <row r="62" spans="2:6">
      <c r="B62" s="1">
        <v>151</v>
      </c>
      <c r="C62" s="1">
        <v>211</v>
      </c>
      <c r="D62" s="1">
        <v>215</v>
      </c>
      <c r="E62">
        <f t="shared" si="0"/>
        <v>4</v>
      </c>
      <c r="F62" s="1" t="s">
        <v>28</v>
      </c>
    </row>
    <row r="63" spans="2:6">
      <c r="B63" s="1">
        <v>152</v>
      </c>
      <c r="C63" s="1">
        <v>215</v>
      </c>
      <c r="D63" s="1">
        <v>216</v>
      </c>
      <c r="E63">
        <f t="shared" si="0"/>
        <v>1</v>
      </c>
      <c r="F63" s="1" t="s">
        <v>11</v>
      </c>
    </row>
    <row r="64" spans="2:6" ht="30">
      <c r="B64" s="1">
        <v>153</v>
      </c>
      <c r="C64" s="1">
        <v>216</v>
      </c>
      <c r="D64" s="1">
        <v>216</v>
      </c>
      <c r="E64">
        <f t="shared" si="0"/>
        <v>0</v>
      </c>
      <c r="F64" s="1" t="s">
        <v>23</v>
      </c>
    </row>
    <row r="65" spans="2:6">
      <c r="B65" s="1">
        <v>154</v>
      </c>
      <c r="C65" s="1">
        <v>216</v>
      </c>
      <c r="D65" s="1">
        <v>217</v>
      </c>
      <c r="E65">
        <f t="shared" si="0"/>
        <v>1</v>
      </c>
      <c r="F65" s="1" t="s">
        <v>19</v>
      </c>
    </row>
    <row r="66" spans="2:6" ht="30">
      <c r="B66" s="1">
        <v>155</v>
      </c>
      <c r="C66" s="1">
        <v>217</v>
      </c>
      <c r="D66" s="1">
        <v>223</v>
      </c>
      <c r="E66">
        <f t="shared" si="0"/>
        <v>6</v>
      </c>
      <c r="F66" s="1" t="s">
        <v>20</v>
      </c>
    </row>
    <row r="67" spans="2:6">
      <c r="B67" s="1">
        <v>156</v>
      </c>
      <c r="C67" s="1">
        <v>223</v>
      </c>
      <c r="D67" s="1">
        <v>224</v>
      </c>
      <c r="E67">
        <f t="shared" si="0"/>
        <v>1</v>
      </c>
      <c r="F67" s="1" t="s">
        <v>28</v>
      </c>
    </row>
    <row r="68" spans="2:6">
      <c r="B68" s="1">
        <v>157</v>
      </c>
      <c r="C68" s="1">
        <v>224</v>
      </c>
      <c r="D68" s="1">
        <v>226</v>
      </c>
      <c r="E68">
        <f t="shared" si="0"/>
        <v>2</v>
      </c>
      <c r="F68" s="1" t="s">
        <v>17</v>
      </c>
    </row>
    <row r="69" spans="2:6">
      <c r="B69" s="1">
        <v>158</v>
      </c>
      <c r="C69" s="1">
        <v>226</v>
      </c>
      <c r="D69" s="1">
        <v>231</v>
      </c>
      <c r="E69">
        <f t="shared" ref="E69:E80" si="5">D69-C69</f>
        <v>5</v>
      </c>
      <c r="F69" s="1" t="s">
        <v>28</v>
      </c>
    </row>
    <row r="70" spans="2:6" ht="30">
      <c r="B70" s="1">
        <v>159</v>
      </c>
      <c r="C70" s="1">
        <v>231</v>
      </c>
      <c r="D70" s="1">
        <v>233</v>
      </c>
      <c r="E70">
        <f t="shared" si="5"/>
        <v>2</v>
      </c>
      <c r="F70" s="1" t="s">
        <v>12</v>
      </c>
    </row>
    <row r="71" spans="2:6">
      <c r="B71" s="1">
        <v>160</v>
      </c>
      <c r="C71" s="1">
        <v>233</v>
      </c>
      <c r="D71" s="1">
        <v>241</v>
      </c>
      <c r="E71">
        <f t="shared" si="5"/>
        <v>8</v>
      </c>
      <c r="F71" s="1" t="s">
        <v>19</v>
      </c>
    </row>
    <row r="72" spans="2:6">
      <c r="B72" s="1">
        <v>161</v>
      </c>
      <c r="C72" s="1">
        <v>241</v>
      </c>
      <c r="D72" s="1">
        <v>242</v>
      </c>
      <c r="E72">
        <f t="shared" si="5"/>
        <v>1</v>
      </c>
      <c r="F72" s="1" t="s">
        <v>24</v>
      </c>
    </row>
    <row r="73" spans="2:6" ht="30">
      <c r="B73" s="1">
        <v>162</v>
      </c>
      <c r="C73" s="1">
        <v>242</v>
      </c>
      <c r="D73" s="1">
        <v>243</v>
      </c>
      <c r="E73">
        <f t="shared" si="5"/>
        <v>1</v>
      </c>
      <c r="F73" s="1" t="s">
        <v>10</v>
      </c>
    </row>
    <row r="74" spans="2:6">
      <c r="B74" s="1">
        <v>163</v>
      </c>
      <c r="C74" s="1">
        <v>243</v>
      </c>
      <c r="D74" s="1">
        <v>244</v>
      </c>
      <c r="E74">
        <f t="shared" si="5"/>
        <v>1</v>
      </c>
      <c r="F74" s="1" t="s">
        <v>29</v>
      </c>
    </row>
    <row r="75" spans="2:6" ht="30">
      <c r="B75" s="1">
        <v>164</v>
      </c>
      <c r="C75" s="1">
        <v>244</v>
      </c>
      <c r="D75" s="1">
        <v>246</v>
      </c>
      <c r="E75">
        <f t="shared" si="5"/>
        <v>2</v>
      </c>
      <c r="F75" s="1" t="s">
        <v>10</v>
      </c>
    </row>
    <row r="76" spans="2:6" ht="30">
      <c r="B76" s="1">
        <v>165</v>
      </c>
      <c r="C76" s="1">
        <v>246</v>
      </c>
      <c r="D76" s="1">
        <v>247</v>
      </c>
      <c r="E76">
        <f t="shared" si="5"/>
        <v>1</v>
      </c>
      <c r="F76" s="1" t="s">
        <v>10</v>
      </c>
    </row>
    <row r="77" spans="2:6">
      <c r="B77" s="1">
        <v>166</v>
      </c>
      <c r="C77" s="1">
        <v>247</v>
      </c>
      <c r="D77" s="1">
        <v>249</v>
      </c>
      <c r="E77">
        <f t="shared" si="5"/>
        <v>2</v>
      </c>
      <c r="F77" s="1" t="s">
        <v>11</v>
      </c>
    </row>
    <row r="78" spans="2:6" ht="30">
      <c r="B78" s="1">
        <v>167</v>
      </c>
      <c r="C78" s="1">
        <v>249</v>
      </c>
      <c r="D78" s="1">
        <v>249</v>
      </c>
      <c r="E78">
        <f t="shared" si="5"/>
        <v>0</v>
      </c>
      <c r="F78" s="1" t="s">
        <v>23</v>
      </c>
    </row>
    <row r="79" spans="2:6">
      <c r="B79" s="1">
        <v>168</v>
      </c>
      <c r="C79" s="1">
        <v>249</v>
      </c>
      <c r="D79" s="1">
        <v>251</v>
      </c>
      <c r="E79">
        <f t="shared" si="5"/>
        <v>2</v>
      </c>
      <c r="F79" s="1" t="s">
        <v>19</v>
      </c>
    </row>
    <row r="80" spans="2:6" ht="30">
      <c r="B80" s="1">
        <v>169</v>
      </c>
      <c r="C80" s="1">
        <v>251</v>
      </c>
      <c r="D80" s="1">
        <v>253</v>
      </c>
      <c r="E80">
        <f t="shared" si="5"/>
        <v>2</v>
      </c>
      <c r="F80" s="1" t="s">
        <v>20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3"/>
  <sheetViews>
    <sheetView topLeftCell="C1" workbookViewId="0">
      <selection activeCell="G5" sqref="G5"/>
    </sheetView>
  </sheetViews>
  <sheetFormatPr defaultRowHeight="15"/>
  <cols>
    <col min="3" max="3" width="14.5703125" customWidth="1"/>
    <col min="6" max="6" width="15.7109375" customWidth="1"/>
    <col min="10" max="10" width="29.28515625" style="1" customWidth="1"/>
    <col min="11" max="11" width="17.85546875" customWidth="1"/>
    <col min="12" max="12" width="15.7109375" customWidth="1"/>
    <col min="13" max="13" width="17.140625" customWidth="1"/>
  </cols>
  <sheetData>
    <row r="1" spans="1:16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6">
      <c r="A2" s="2" t="s">
        <v>42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6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  <c r="N3" s="2" t="s">
        <v>45</v>
      </c>
      <c r="P3" t="s">
        <v>44</v>
      </c>
    </row>
    <row r="4" spans="1:16" ht="30">
      <c r="B4" s="1">
        <v>108</v>
      </c>
      <c r="C4" s="1">
        <v>9</v>
      </c>
      <c r="D4" s="1">
        <v>15</v>
      </c>
      <c r="E4">
        <f>D4-C4</f>
        <v>6</v>
      </c>
      <c r="F4" s="1" t="s">
        <v>17</v>
      </c>
      <c r="J4" s="1" t="s">
        <v>10</v>
      </c>
      <c r="K4">
        <f>SUMPRODUCT(--($F$4:$F$103=J4))</f>
        <v>4</v>
      </c>
      <c r="L4">
        <f>SUMIF($F$4:$F$200,J4,$E$4:$E$200)</f>
        <v>8</v>
      </c>
      <c r="M4">
        <f>IF(K4=0,0,L4/K4)</f>
        <v>2</v>
      </c>
      <c r="N4">
        <f>(L4/$P$4)*100</f>
        <v>2.9090909090909092</v>
      </c>
      <c r="P4">
        <f>MAX(D4:D200)-MIN(C4:C200)</f>
        <v>275</v>
      </c>
    </row>
    <row r="5" spans="1:16">
      <c r="B5" s="1">
        <v>109</v>
      </c>
      <c r="C5" s="1">
        <v>15</v>
      </c>
      <c r="D5" s="1">
        <v>22</v>
      </c>
      <c r="E5">
        <f t="shared" ref="E5:E68" si="0">D5-C5</f>
        <v>7</v>
      </c>
      <c r="F5" s="1" t="s">
        <v>27</v>
      </c>
      <c r="J5" s="1" t="s">
        <v>11</v>
      </c>
      <c r="K5">
        <f t="shared" ref="K5:K29" si="1">SUMPRODUCT(--($F$4:$F$103=J5))</f>
        <v>6</v>
      </c>
      <c r="L5">
        <f t="shared" ref="L5:L29" si="2">SUMIF($F$4:$F$200,J5,$E$4:$E$200)</f>
        <v>10</v>
      </c>
      <c r="M5">
        <f t="shared" ref="M5:M29" si="3">IF(K5=0,0,L5/K5)</f>
        <v>1.6666666666666667</v>
      </c>
      <c r="N5">
        <f t="shared" ref="N5:N29" si="4">(L5/$P$4)*100</f>
        <v>3.6363636363636362</v>
      </c>
    </row>
    <row r="6" spans="1:16" ht="30">
      <c r="B6" s="1">
        <v>110</v>
      </c>
      <c r="C6" s="1">
        <v>22</v>
      </c>
      <c r="D6" s="1">
        <v>46</v>
      </c>
      <c r="E6">
        <f t="shared" si="0"/>
        <v>24</v>
      </c>
      <c r="F6" s="1" t="s">
        <v>12</v>
      </c>
      <c r="J6" s="1" t="s">
        <v>12</v>
      </c>
      <c r="K6">
        <f t="shared" si="1"/>
        <v>4</v>
      </c>
      <c r="L6">
        <f t="shared" si="2"/>
        <v>28</v>
      </c>
      <c r="M6">
        <f t="shared" si="3"/>
        <v>7</v>
      </c>
      <c r="N6">
        <f t="shared" si="4"/>
        <v>10.181818181818182</v>
      </c>
    </row>
    <row r="7" spans="1:16">
      <c r="B7" s="1">
        <v>111</v>
      </c>
      <c r="C7" s="1">
        <v>46</v>
      </c>
      <c r="D7" s="1">
        <v>51</v>
      </c>
      <c r="E7">
        <f t="shared" si="0"/>
        <v>5</v>
      </c>
      <c r="F7" s="1" t="s">
        <v>19</v>
      </c>
      <c r="J7" s="1" t="s">
        <v>13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</row>
    <row r="8" spans="1:16" ht="30">
      <c r="B8" s="1">
        <v>112</v>
      </c>
      <c r="C8" s="1">
        <v>51</v>
      </c>
      <c r="D8" s="1">
        <v>57</v>
      </c>
      <c r="E8">
        <f t="shared" si="0"/>
        <v>6</v>
      </c>
      <c r="F8" s="1" t="s">
        <v>29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6" ht="30">
      <c r="B9" s="1">
        <v>113</v>
      </c>
      <c r="C9" s="1">
        <v>57</v>
      </c>
      <c r="D9" s="1">
        <v>58</v>
      </c>
      <c r="E9">
        <f t="shared" si="0"/>
        <v>1</v>
      </c>
      <c r="F9" s="1" t="s">
        <v>20</v>
      </c>
      <c r="J9" s="1" t="s">
        <v>15</v>
      </c>
      <c r="K9">
        <f t="shared" si="1"/>
        <v>4</v>
      </c>
      <c r="L9">
        <f t="shared" si="2"/>
        <v>10</v>
      </c>
      <c r="M9">
        <f t="shared" si="3"/>
        <v>2.5</v>
      </c>
      <c r="N9">
        <f t="shared" si="4"/>
        <v>3.6363636363636362</v>
      </c>
    </row>
    <row r="10" spans="1:16" ht="45">
      <c r="B10" s="1">
        <v>114</v>
      </c>
      <c r="C10" s="1">
        <v>58</v>
      </c>
      <c r="D10" s="1">
        <v>62</v>
      </c>
      <c r="E10">
        <f t="shared" si="0"/>
        <v>4</v>
      </c>
      <c r="F10" s="1" t="s">
        <v>15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6">
      <c r="B11" s="1">
        <v>115</v>
      </c>
      <c r="C11" s="1">
        <v>62</v>
      </c>
      <c r="D11" s="1">
        <v>63</v>
      </c>
      <c r="E11">
        <f t="shared" si="0"/>
        <v>1</v>
      </c>
      <c r="F11" s="1" t="s">
        <v>19</v>
      </c>
      <c r="J11" s="1" t="s">
        <v>17</v>
      </c>
      <c r="K11">
        <f t="shared" si="1"/>
        <v>2</v>
      </c>
      <c r="L11">
        <f t="shared" si="2"/>
        <v>7</v>
      </c>
      <c r="M11">
        <f t="shared" si="3"/>
        <v>3.5</v>
      </c>
      <c r="N11">
        <f t="shared" si="4"/>
        <v>2.5454545454545454</v>
      </c>
    </row>
    <row r="12" spans="1:16">
      <c r="B12" s="1">
        <v>116</v>
      </c>
      <c r="C12" s="1">
        <v>63</v>
      </c>
      <c r="D12" s="1">
        <v>65</v>
      </c>
      <c r="E12">
        <f t="shared" si="0"/>
        <v>2</v>
      </c>
      <c r="F12" s="1" t="s">
        <v>26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6">
      <c r="B13" s="1">
        <v>117</v>
      </c>
      <c r="C13" s="1">
        <v>65</v>
      </c>
      <c r="D13" s="1">
        <v>66</v>
      </c>
      <c r="E13">
        <f t="shared" si="0"/>
        <v>1</v>
      </c>
      <c r="F13" s="1" t="s">
        <v>25</v>
      </c>
      <c r="J13" s="1" t="s">
        <v>19</v>
      </c>
      <c r="K13">
        <f t="shared" si="1"/>
        <v>32</v>
      </c>
      <c r="L13">
        <f t="shared" si="2"/>
        <v>122</v>
      </c>
      <c r="M13">
        <f t="shared" si="3"/>
        <v>3.8125</v>
      </c>
      <c r="N13">
        <f t="shared" si="4"/>
        <v>44.363636363636367</v>
      </c>
    </row>
    <row r="14" spans="1:16" ht="30">
      <c r="B14" s="1">
        <v>118</v>
      </c>
      <c r="C14" s="1">
        <v>66</v>
      </c>
      <c r="D14" s="1">
        <v>66</v>
      </c>
      <c r="E14">
        <f t="shared" si="0"/>
        <v>0</v>
      </c>
      <c r="F14" s="1" t="s">
        <v>23</v>
      </c>
      <c r="J14" s="1" t="s">
        <v>20</v>
      </c>
      <c r="K14">
        <f t="shared" si="1"/>
        <v>3</v>
      </c>
      <c r="L14">
        <f t="shared" si="2"/>
        <v>6</v>
      </c>
      <c r="M14">
        <f t="shared" si="3"/>
        <v>2</v>
      </c>
      <c r="N14">
        <f t="shared" si="4"/>
        <v>2.1818181818181821</v>
      </c>
    </row>
    <row r="15" spans="1:16">
      <c r="B15" s="1">
        <v>119</v>
      </c>
      <c r="C15" s="1">
        <v>66</v>
      </c>
      <c r="D15" s="1">
        <v>68</v>
      </c>
      <c r="E15">
        <f t="shared" si="0"/>
        <v>2</v>
      </c>
      <c r="F15" s="1" t="s">
        <v>21</v>
      </c>
      <c r="J15" s="1" t="s">
        <v>21</v>
      </c>
      <c r="K15">
        <f t="shared" si="1"/>
        <v>2</v>
      </c>
      <c r="L15">
        <f t="shared" si="2"/>
        <v>10</v>
      </c>
      <c r="M15">
        <f t="shared" si="3"/>
        <v>5</v>
      </c>
      <c r="N15">
        <f t="shared" si="4"/>
        <v>3.6363636363636362</v>
      </c>
    </row>
    <row r="16" spans="1:16">
      <c r="B16" s="1">
        <v>120</v>
      </c>
      <c r="C16" s="1">
        <v>68</v>
      </c>
      <c r="D16" s="1">
        <v>71</v>
      </c>
      <c r="E16">
        <f t="shared" si="0"/>
        <v>3</v>
      </c>
      <c r="F16" s="1" t="s">
        <v>28</v>
      </c>
      <c r="J16" s="1" t="s">
        <v>22</v>
      </c>
      <c r="K16">
        <f t="shared" si="1"/>
        <v>1</v>
      </c>
      <c r="L16">
        <f t="shared" si="2"/>
        <v>2</v>
      </c>
      <c r="M16">
        <f t="shared" si="3"/>
        <v>2</v>
      </c>
      <c r="N16">
        <f t="shared" si="4"/>
        <v>0.72727272727272729</v>
      </c>
    </row>
    <row r="17" spans="2:14" ht="30">
      <c r="B17" s="1">
        <v>121</v>
      </c>
      <c r="C17" s="1">
        <v>71</v>
      </c>
      <c r="D17" s="1">
        <v>73</v>
      </c>
      <c r="E17">
        <f t="shared" si="0"/>
        <v>2</v>
      </c>
      <c r="F17" s="1" t="s">
        <v>12</v>
      </c>
      <c r="J17" s="1" t="s">
        <v>23</v>
      </c>
      <c r="K17">
        <f t="shared" si="1"/>
        <v>8</v>
      </c>
      <c r="L17">
        <f t="shared" si="2"/>
        <v>6</v>
      </c>
      <c r="M17">
        <f t="shared" si="3"/>
        <v>0.75</v>
      </c>
      <c r="N17">
        <f t="shared" si="4"/>
        <v>2.1818181818181821</v>
      </c>
    </row>
    <row r="18" spans="2:14">
      <c r="B18" s="1">
        <v>122</v>
      </c>
      <c r="C18" s="1">
        <v>74</v>
      </c>
      <c r="D18" s="1">
        <v>76</v>
      </c>
      <c r="E18">
        <f t="shared" si="0"/>
        <v>2</v>
      </c>
      <c r="F18" s="1" t="s">
        <v>11</v>
      </c>
      <c r="J18" s="1" t="s">
        <v>24</v>
      </c>
      <c r="K18">
        <f t="shared" si="1"/>
        <v>11</v>
      </c>
      <c r="L18">
        <f t="shared" si="2"/>
        <v>12</v>
      </c>
      <c r="M18">
        <f t="shared" si="3"/>
        <v>1.0909090909090908</v>
      </c>
      <c r="N18">
        <f t="shared" si="4"/>
        <v>4.3636363636363642</v>
      </c>
    </row>
    <row r="19" spans="2:14" ht="30">
      <c r="B19" s="1">
        <v>123</v>
      </c>
      <c r="C19" s="1">
        <v>76</v>
      </c>
      <c r="D19" s="1">
        <v>77</v>
      </c>
      <c r="E19">
        <f t="shared" si="0"/>
        <v>1</v>
      </c>
      <c r="F19" s="1" t="s">
        <v>23</v>
      </c>
      <c r="J19" s="1" t="s">
        <v>25</v>
      </c>
      <c r="K19">
        <f t="shared" si="1"/>
        <v>2</v>
      </c>
      <c r="L19">
        <f t="shared" si="2"/>
        <v>4</v>
      </c>
      <c r="M19">
        <f t="shared" si="3"/>
        <v>2</v>
      </c>
      <c r="N19">
        <f t="shared" si="4"/>
        <v>1.4545454545454546</v>
      </c>
    </row>
    <row r="20" spans="2:14">
      <c r="B20" s="1">
        <v>124</v>
      </c>
      <c r="C20" s="1">
        <v>77</v>
      </c>
      <c r="D20" s="1">
        <v>85</v>
      </c>
      <c r="E20">
        <f t="shared" si="0"/>
        <v>8</v>
      </c>
      <c r="F20" s="1" t="s">
        <v>21</v>
      </c>
      <c r="J20" s="1" t="s">
        <v>35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2:14">
      <c r="B21" s="1">
        <v>125</v>
      </c>
      <c r="C21" s="1">
        <v>85</v>
      </c>
      <c r="D21" s="1">
        <v>87</v>
      </c>
      <c r="E21">
        <f t="shared" si="0"/>
        <v>2</v>
      </c>
      <c r="F21" s="1" t="s">
        <v>22</v>
      </c>
      <c r="J21" s="1" t="s">
        <v>26</v>
      </c>
      <c r="K21">
        <f t="shared" si="1"/>
        <v>11</v>
      </c>
      <c r="L21">
        <f t="shared" si="2"/>
        <v>16</v>
      </c>
      <c r="M21">
        <f t="shared" si="3"/>
        <v>1.4545454545454546</v>
      </c>
      <c r="N21">
        <f t="shared" si="4"/>
        <v>5.8181818181818183</v>
      </c>
    </row>
    <row r="22" spans="2:14" ht="30">
      <c r="B22" s="1">
        <v>126</v>
      </c>
      <c r="C22" s="1">
        <v>87</v>
      </c>
      <c r="D22" s="1">
        <v>88</v>
      </c>
      <c r="E22">
        <f t="shared" si="0"/>
        <v>1</v>
      </c>
      <c r="F22" s="1" t="s">
        <v>12</v>
      </c>
      <c r="J22" s="1" t="s">
        <v>27</v>
      </c>
      <c r="K22">
        <f t="shared" si="1"/>
        <v>1</v>
      </c>
      <c r="L22">
        <f t="shared" si="2"/>
        <v>7</v>
      </c>
      <c r="M22">
        <f t="shared" si="3"/>
        <v>7</v>
      </c>
      <c r="N22">
        <f t="shared" si="4"/>
        <v>2.5454545454545454</v>
      </c>
    </row>
    <row r="23" spans="2:14">
      <c r="B23" s="1">
        <v>127</v>
      </c>
      <c r="C23" s="1">
        <v>88</v>
      </c>
      <c r="D23" s="1">
        <v>92</v>
      </c>
      <c r="E23">
        <f t="shared" si="0"/>
        <v>4</v>
      </c>
      <c r="F23" s="1" t="s">
        <v>19</v>
      </c>
      <c r="J23" s="1" t="s">
        <v>28</v>
      </c>
      <c r="K23">
        <f t="shared" si="1"/>
        <v>4</v>
      </c>
      <c r="L23">
        <f t="shared" si="2"/>
        <v>12</v>
      </c>
      <c r="M23">
        <f t="shared" si="3"/>
        <v>3</v>
      </c>
      <c r="N23">
        <f t="shared" si="4"/>
        <v>4.3636363636363642</v>
      </c>
    </row>
    <row r="24" spans="2:14" ht="45">
      <c r="B24" s="1">
        <v>128</v>
      </c>
      <c r="C24" s="1">
        <v>92</v>
      </c>
      <c r="D24" s="1">
        <v>94</v>
      </c>
      <c r="E24">
        <f t="shared" si="0"/>
        <v>2</v>
      </c>
      <c r="F24" s="1" t="s">
        <v>15</v>
      </c>
      <c r="J24" s="1" t="s">
        <v>29</v>
      </c>
      <c r="K24">
        <f t="shared" si="1"/>
        <v>5</v>
      </c>
      <c r="L24">
        <f t="shared" si="2"/>
        <v>12</v>
      </c>
      <c r="M24">
        <f t="shared" si="3"/>
        <v>2.4</v>
      </c>
      <c r="N24">
        <f t="shared" si="4"/>
        <v>4.3636363636363642</v>
      </c>
    </row>
    <row r="25" spans="2:14">
      <c r="B25" s="1">
        <v>129</v>
      </c>
      <c r="C25" s="1">
        <v>94</v>
      </c>
      <c r="D25" s="1">
        <v>95</v>
      </c>
      <c r="E25">
        <f t="shared" si="0"/>
        <v>1</v>
      </c>
      <c r="F25" s="1" t="s">
        <v>19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2:14">
      <c r="B26" s="1">
        <v>130</v>
      </c>
      <c r="C26" s="1">
        <v>95</v>
      </c>
      <c r="D26" s="1">
        <v>101</v>
      </c>
      <c r="E26">
        <f t="shared" si="0"/>
        <v>6</v>
      </c>
      <c r="F26" s="1" t="s">
        <v>19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2:14">
      <c r="B27" s="1">
        <v>131</v>
      </c>
      <c r="C27" s="1">
        <v>101</v>
      </c>
      <c r="D27" s="1">
        <v>102</v>
      </c>
      <c r="E27">
        <f t="shared" si="0"/>
        <v>1</v>
      </c>
      <c r="F27" s="1" t="s">
        <v>26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2:14">
      <c r="B28" s="1">
        <v>132</v>
      </c>
      <c r="C28" s="1">
        <v>102</v>
      </c>
      <c r="D28" s="1">
        <v>105</v>
      </c>
      <c r="E28">
        <f t="shared" si="0"/>
        <v>3</v>
      </c>
      <c r="F28" s="1" t="s">
        <v>19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2:14" ht="30">
      <c r="B29" s="1">
        <v>133</v>
      </c>
      <c r="C29" s="1">
        <v>105</v>
      </c>
      <c r="D29" s="1">
        <v>106</v>
      </c>
      <c r="E29">
        <f t="shared" si="0"/>
        <v>1</v>
      </c>
      <c r="F29" s="1" t="s">
        <v>20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2:14" ht="45">
      <c r="B30" s="1">
        <v>134</v>
      </c>
      <c r="C30" s="1">
        <v>106</v>
      </c>
      <c r="D30" s="1">
        <v>107</v>
      </c>
      <c r="E30">
        <f t="shared" si="0"/>
        <v>1</v>
      </c>
      <c r="F30" s="1" t="s">
        <v>15</v>
      </c>
      <c r="J30" s="3" t="s">
        <v>36</v>
      </c>
      <c r="K30" s="1">
        <f>SUM(K4:K29)</f>
        <v>100</v>
      </c>
      <c r="L30" s="1">
        <f>SUM(E4:E200)</f>
        <v>272</v>
      </c>
    </row>
    <row r="31" spans="2:14">
      <c r="B31" s="1">
        <v>135</v>
      </c>
      <c r="C31" s="1">
        <v>107</v>
      </c>
      <c r="D31" s="1">
        <v>108</v>
      </c>
      <c r="E31">
        <f t="shared" si="0"/>
        <v>1</v>
      </c>
      <c r="F31" s="1" t="s">
        <v>19</v>
      </c>
      <c r="J31" s="3" t="s">
        <v>37</v>
      </c>
      <c r="K31" s="1">
        <f>AVERAGEIF(K4:K29,"&gt;0")</f>
        <v>6.25</v>
      </c>
      <c r="L31" s="1">
        <f>AVERAGE(E4:E200)</f>
        <v>2.72</v>
      </c>
    </row>
    <row r="32" spans="2:14" ht="30">
      <c r="B32" s="1">
        <v>136</v>
      </c>
      <c r="C32" s="1">
        <v>108</v>
      </c>
      <c r="D32" s="1">
        <v>110</v>
      </c>
      <c r="E32">
        <f t="shared" si="0"/>
        <v>2</v>
      </c>
      <c r="F32" s="1" t="s">
        <v>24</v>
      </c>
    </row>
    <row r="33" spans="2:6">
      <c r="B33" s="1">
        <v>137</v>
      </c>
      <c r="C33" s="1">
        <v>110</v>
      </c>
      <c r="D33" s="1">
        <v>117</v>
      </c>
      <c r="E33">
        <f t="shared" si="0"/>
        <v>7</v>
      </c>
      <c r="F33" s="1" t="s">
        <v>19</v>
      </c>
    </row>
    <row r="34" spans="2:6">
      <c r="B34" s="1">
        <v>138</v>
      </c>
      <c r="C34" s="1">
        <v>117</v>
      </c>
      <c r="D34" s="1">
        <v>119</v>
      </c>
      <c r="E34">
        <f t="shared" si="0"/>
        <v>2</v>
      </c>
      <c r="F34" s="1" t="s">
        <v>26</v>
      </c>
    </row>
    <row r="35" spans="2:6">
      <c r="B35" s="1">
        <v>139</v>
      </c>
      <c r="C35" s="1">
        <v>119</v>
      </c>
      <c r="D35" s="1">
        <v>129</v>
      </c>
      <c r="E35">
        <f t="shared" si="0"/>
        <v>10</v>
      </c>
      <c r="F35" s="1" t="s">
        <v>19</v>
      </c>
    </row>
    <row r="36" spans="2:6">
      <c r="B36" s="1">
        <v>140</v>
      </c>
      <c r="C36" s="1">
        <v>129</v>
      </c>
      <c r="D36" s="1">
        <v>130</v>
      </c>
      <c r="E36">
        <f t="shared" si="0"/>
        <v>1</v>
      </c>
      <c r="F36" s="1" t="s">
        <v>26</v>
      </c>
    </row>
    <row r="37" spans="2:6">
      <c r="B37" s="1">
        <v>141</v>
      </c>
      <c r="C37" s="1">
        <v>130</v>
      </c>
      <c r="D37" s="1">
        <v>133</v>
      </c>
      <c r="E37">
        <f t="shared" si="0"/>
        <v>3</v>
      </c>
      <c r="F37" s="1" t="s">
        <v>19</v>
      </c>
    </row>
    <row r="38" spans="2:6">
      <c r="B38" s="1">
        <v>142</v>
      </c>
      <c r="C38" s="1">
        <v>133</v>
      </c>
      <c r="D38" s="1">
        <v>137</v>
      </c>
      <c r="E38">
        <f t="shared" si="0"/>
        <v>4</v>
      </c>
      <c r="F38" s="1" t="s">
        <v>11</v>
      </c>
    </row>
    <row r="39" spans="2:6" ht="30">
      <c r="B39" s="1">
        <v>143</v>
      </c>
      <c r="C39" s="1">
        <v>137</v>
      </c>
      <c r="D39" s="1">
        <v>139</v>
      </c>
      <c r="E39">
        <f t="shared" si="0"/>
        <v>2</v>
      </c>
      <c r="F39" s="1" t="s">
        <v>23</v>
      </c>
    </row>
    <row r="40" spans="2:6">
      <c r="B40" s="1">
        <v>144</v>
      </c>
      <c r="C40" s="1">
        <v>139</v>
      </c>
      <c r="D40" s="1">
        <v>141</v>
      </c>
      <c r="E40">
        <f t="shared" si="0"/>
        <v>2</v>
      </c>
      <c r="F40" s="1" t="s">
        <v>19</v>
      </c>
    </row>
    <row r="41" spans="2:6" ht="30">
      <c r="B41" s="1">
        <v>145</v>
      </c>
      <c r="C41" s="1">
        <v>141</v>
      </c>
      <c r="D41" s="1">
        <v>141</v>
      </c>
      <c r="E41">
        <f t="shared" si="0"/>
        <v>0</v>
      </c>
      <c r="F41" s="1" t="s">
        <v>24</v>
      </c>
    </row>
    <row r="42" spans="2:6">
      <c r="B42" s="1">
        <v>146</v>
      </c>
      <c r="C42" s="1">
        <v>141</v>
      </c>
      <c r="D42" s="1">
        <v>142</v>
      </c>
      <c r="E42">
        <f t="shared" si="0"/>
        <v>1</v>
      </c>
      <c r="F42" s="1" t="s">
        <v>26</v>
      </c>
    </row>
    <row r="43" spans="2:6" ht="30">
      <c r="B43" s="1">
        <v>147</v>
      </c>
      <c r="C43" s="1">
        <v>142</v>
      </c>
      <c r="D43" s="1">
        <v>143</v>
      </c>
      <c r="E43">
        <f t="shared" si="0"/>
        <v>1</v>
      </c>
      <c r="F43" s="1" t="s">
        <v>29</v>
      </c>
    </row>
    <row r="44" spans="2:6">
      <c r="B44" s="1">
        <v>148</v>
      </c>
      <c r="C44" s="1">
        <v>143</v>
      </c>
      <c r="D44" s="1">
        <v>147</v>
      </c>
      <c r="E44">
        <f t="shared" si="0"/>
        <v>4</v>
      </c>
      <c r="F44" s="1" t="s">
        <v>19</v>
      </c>
    </row>
    <row r="45" spans="2:6" ht="30">
      <c r="B45" s="1">
        <v>149</v>
      </c>
      <c r="C45" s="1">
        <v>147</v>
      </c>
      <c r="D45" s="1">
        <v>148</v>
      </c>
      <c r="E45">
        <f t="shared" si="0"/>
        <v>1</v>
      </c>
      <c r="F45" s="1" t="s">
        <v>29</v>
      </c>
    </row>
    <row r="46" spans="2:6">
      <c r="B46" s="1">
        <v>150</v>
      </c>
      <c r="C46" s="1">
        <v>148</v>
      </c>
      <c r="D46" s="1">
        <v>153</v>
      </c>
      <c r="E46">
        <f t="shared" si="0"/>
        <v>5</v>
      </c>
      <c r="F46" s="1" t="s">
        <v>19</v>
      </c>
    </row>
    <row r="47" spans="2:6" ht="30">
      <c r="B47" s="1">
        <v>151</v>
      </c>
      <c r="C47" s="1">
        <v>153</v>
      </c>
      <c r="D47" s="1">
        <v>153</v>
      </c>
      <c r="E47">
        <f t="shared" si="0"/>
        <v>0</v>
      </c>
      <c r="F47" s="1" t="s">
        <v>24</v>
      </c>
    </row>
    <row r="48" spans="2:6">
      <c r="B48" s="1">
        <v>152</v>
      </c>
      <c r="C48" s="1">
        <v>153</v>
      </c>
      <c r="D48" s="1">
        <v>155</v>
      </c>
      <c r="E48">
        <f t="shared" si="0"/>
        <v>2</v>
      </c>
      <c r="F48" s="1" t="s">
        <v>26</v>
      </c>
    </row>
    <row r="49" spans="2:6">
      <c r="B49" s="1">
        <v>153</v>
      </c>
      <c r="C49" s="1">
        <v>155</v>
      </c>
      <c r="D49" s="1">
        <v>158</v>
      </c>
      <c r="E49">
        <f t="shared" si="0"/>
        <v>3</v>
      </c>
      <c r="F49" s="1" t="s">
        <v>19</v>
      </c>
    </row>
    <row r="50" spans="2:6" ht="30">
      <c r="B50" s="1">
        <v>154</v>
      </c>
      <c r="C50" s="1">
        <v>158</v>
      </c>
      <c r="D50" s="1">
        <v>162</v>
      </c>
      <c r="E50">
        <f t="shared" si="0"/>
        <v>4</v>
      </c>
      <c r="F50" s="1" t="s">
        <v>24</v>
      </c>
    </row>
    <row r="51" spans="2:6">
      <c r="B51" s="1">
        <v>155</v>
      </c>
      <c r="C51" s="1">
        <v>162</v>
      </c>
      <c r="D51" s="1">
        <v>167</v>
      </c>
      <c r="E51">
        <f t="shared" si="0"/>
        <v>5</v>
      </c>
      <c r="F51" s="1" t="s">
        <v>19</v>
      </c>
    </row>
    <row r="52" spans="2:6" ht="30">
      <c r="B52" s="1">
        <v>156</v>
      </c>
      <c r="C52" s="1">
        <v>167</v>
      </c>
      <c r="D52" s="1">
        <v>168</v>
      </c>
      <c r="E52">
        <f t="shared" si="0"/>
        <v>1</v>
      </c>
      <c r="F52" s="1" t="s">
        <v>24</v>
      </c>
    </row>
    <row r="53" spans="2:6">
      <c r="B53" s="1">
        <v>157</v>
      </c>
      <c r="C53" s="1">
        <v>168</v>
      </c>
      <c r="D53" s="1">
        <v>169</v>
      </c>
      <c r="E53">
        <f t="shared" si="0"/>
        <v>1</v>
      </c>
      <c r="F53" s="1" t="s">
        <v>26</v>
      </c>
    </row>
    <row r="54" spans="2:6">
      <c r="B54" s="1">
        <v>158</v>
      </c>
      <c r="C54" s="1">
        <v>169</v>
      </c>
      <c r="D54" s="1">
        <v>172</v>
      </c>
      <c r="E54">
        <f t="shared" si="0"/>
        <v>3</v>
      </c>
      <c r="F54" s="1" t="s">
        <v>19</v>
      </c>
    </row>
    <row r="55" spans="2:6" ht="30">
      <c r="B55" s="1">
        <v>159</v>
      </c>
      <c r="C55" s="1">
        <v>172</v>
      </c>
      <c r="D55" s="1">
        <v>177</v>
      </c>
      <c r="E55">
        <f t="shared" si="0"/>
        <v>5</v>
      </c>
      <c r="F55" s="1" t="s">
        <v>10</v>
      </c>
    </row>
    <row r="56" spans="2:6">
      <c r="B56" s="1">
        <v>160</v>
      </c>
      <c r="C56" s="1">
        <v>177</v>
      </c>
      <c r="D56" s="1">
        <v>180</v>
      </c>
      <c r="E56">
        <f t="shared" si="0"/>
        <v>3</v>
      </c>
      <c r="F56" s="1" t="s">
        <v>19</v>
      </c>
    </row>
    <row r="57" spans="2:6">
      <c r="B57" s="1">
        <v>161</v>
      </c>
      <c r="C57" s="1">
        <v>180</v>
      </c>
      <c r="D57" s="1">
        <v>181</v>
      </c>
      <c r="E57">
        <f t="shared" si="0"/>
        <v>1</v>
      </c>
      <c r="F57" s="1" t="s">
        <v>11</v>
      </c>
    </row>
    <row r="58" spans="2:6" ht="30">
      <c r="B58" s="1">
        <v>162</v>
      </c>
      <c r="C58" s="1">
        <v>181</v>
      </c>
      <c r="D58" s="1">
        <v>182</v>
      </c>
      <c r="E58">
        <f t="shared" si="0"/>
        <v>1</v>
      </c>
      <c r="F58" s="1" t="s">
        <v>23</v>
      </c>
    </row>
    <row r="59" spans="2:6">
      <c r="B59" s="1">
        <v>163</v>
      </c>
      <c r="C59" s="1">
        <v>182</v>
      </c>
      <c r="D59" s="1">
        <v>182</v>
      </c>
      <c r="E59">
        <f t="shared" si="0"/>
        <v>0</v>
      </c>
      <c r="F59" s="1" t="s">
        <v>19</v>
      </c>
    </row>
    <row r="60" spans="2:6">
      <c r="B60" s="1">
        <v>164</v>
      </c>
      <c r="C60" s="1">
        <v>182</v>
      </c>
      <c r="D60" s="1">
        <v>187</v>
      </c>
      <c r="E60">
        <f t="shared" si="0"/>
        <v>5</v>
      </c>
      <c r="F60" s="1" t="s">
        <v>19</v>
      </c>
    </row>
    <row r="61" spans="2:6" ht="30">
      <c r="B61" s="1">
        <v>165</v>
      </c>
      <c r="C61" s="1">
        <v>187</v>
      </c>
      <c r="D61" s="1">
        <v>191</v>
      </c>
      <c r="E61">
        <f t="shared" si="0"/>
        <v>4</v>
      </c>
      <c r="F61" s="1" t="s">
        <v>20</v>
      </c>
    </row>
    <row r="62" spans="2:6">
      <c r="B62" s="1">
        <v>166</v>
      </c>
      <c r="C62" s="1">
        <v>192</v>
      </c>
      <c r="D62" s="1">
        <v>193</v>
      </c>
      <c r="E62">
        <f t="shared" si="0"/>
        <v>1</v>
      </c>
      <c r="F62" s="1" t="s">
        <v>11</v>
      </c>
    </row>
    <row r="63" spans="2:6" ht="30">
      <c r="B63" s="1">
        <v>167</v>
      </c>
      <c r="C63" s="1">
        <v>193</v>
      </c>
      <c r="D63" s="1">
        <v>193</v>
      </c>
      <c r="E63">
        <f t="shared" si="0"/>
        <v>0</v>
      </c>
      <c r="F63" s="1" t="s">
        <v>23</v>
      </c>
    </row>
    <row r="64" spans="2:6">
      <c r="B64" s="1">
        <v>168</v>
      </c>
      <c r="C64" s="1">
        <v>193</v>
      </c>
      <c r="D64" s="1">
        <v>196</v>
      </c>
      <c r="E64">
        <f t="shared" si="0"/>
        <v>3</v>
      </c>
      <c r="F64" s="1" t="s">
        <v>19</v>
      </c>
    </row>
    <row r="65" spans="2:6" ht="30">
      <c r="B65" s="1">
        <v>169</v>
      </c>
      <c r="C65" s="1">
        <v>197</v>
      </c>
      <c r="D65" s="1">
        <v>197</v>
      </c>
      <c r="E65">
        <f t="shared" si="0"/>
        <v>0</v>
      </c>
      <c r="F65" s="1" t="s">
        <v>24</v>
      </c>
    </row>
    <row r="66" spans="2:6">
      <c r="B66" s="1">
        <v>170</v>
      </c>
      <c r="C66" s="1">
        <v>197</v>
      </c>
      <c r="D66" s="1">
        <v>199</v>
      </c>
      <c r="E66">
        <f t="shared" si="0"/>
        <v>2</v>
      </c>
      <c r="F66" s="1" t="s">
        <v>26</v>
      </c>
    </row>
    <row r="67" spans="2:6" ht="30">
      <c r="B67" s="1">
        <v>171</v>
      </c>
      <c r="C67" s="1">
        <v>199</v>
      </c>
      <c r="D67" s="1">
        <v>199</v>
      </c>
      <c r="E67">
        <f t="shared" si="0"/>
        <v>0</v>
      </c>
      <c r="F67" s="1" t="s">
        <v>10</v>
      </c>
    </row>
    <row r="68" spans="2:6">
      <c r="B68" s="1">
        <v>172</v>
      </c>
      <c r="C68" s="1">
        <v>199</v>
      </c>
      <c r="D68" s="1">
        <v>201</v>
      </c>
      <c r="E68">
        <f t="shared" si="0"/>
        <v>2</v>
      </c>
      <c r="F68" s="1" t="s">
        <v>19</v>
      </c>
    </row>
    <row r="69" spans="2:6" ht="30">
      <c r="B69" s="1">
        <v>173</v>
      </c>
      <c r="C69" s="1">
        <v>201</v>
      </c>
      <c r="D69" s="1">
        <v>203</v>
      </c>
      <c r="E69">
        <f t="shared" ref="E69:E103" si="5">D69-C69</f>
        <v>2</v>
      </c>
      <c r="F69" s="1" t="s">
        <v>10</v>
      </c>
    </row>
    <row r="70" spans="2:6">
      <c r="B70" s="1">
        <v>174</v>
      </c>
      <c r="C70" s="1">
        <v>203</v>
      </c>
      <c r="D70" s="1">
        <v>207</v>
      </c>
      <c r="E70">
        <f t="shared" si="5"/>
        <v>4</v>
      </c>
      <c r="F70" s="1" t="s">
        <v>19</v>
      </c>
    </row>
    <row r="71" spans="2:6" ht="30">
      <c r="B71" s="1">
        <v>175</v>
      </c>
      <c r="C71" s="1">
        <v>207</v>
      </c>
      <c r="D71" s="1">
        <v>208</v>
      </c>
      <c r="E71">
        <f t="shared" si="5"/>
        <v>1</v>
      </c>
      <c r="F71" s="1" t="s">
        <v>29</v>
      </c>
    </row>
    <row r="72" spans="2:6">
      <c r="B72" s="1">
        <v>176</v>
      </c>
      <c r="C72" s="1">
        <v>208</v>
      </c>
      <c r="D72" s="1">
        <v>210</v>
      </c>
      <c r="E72">
        <f t="shared" si="5"/>
        <v>2</v>
      </c>
      <c r="F72" s="1" t="s">
        <v>19</v>
      </c>
    </row>
    <row r="73" spans="2:6" ht="30">
      <c r="B73" s="1">
        <v>177</v>
      </c>
      <c r="C73" s="1">
        <v>210</v>
      </c>
      <c r="D73" s="1">
        <v>211</v>
      </c>
      <c r="E73">
        <f t="shared" si="5"/>
        <v>1</v>
      </c>
      <c r="F73" s="1" t="s">
        <v>24</v>
      </c>
    </row>
    <row r="74" spans="2:6">
      <c r="B74" s="1">
        <v>178</v>
      </c>
      <c r="C74" s="1">
        <v>211</v>
      </c>
      <c r="D74" s="1">
        <v>213</v>
      </c>
      <c r="E74">
        <f t="shared" si="5"/>
        <v>2</v>
      </c>
      <c r="F74" s="1" t="s">
        <v>19</v>
      </c>
    </row>
    <row r="75" spans="2:6" ht="30">
      <c r="B75" s="1">
        <v>179</v>
      </c>
      <c r="C75" s="1">
        <v>213</v>
      </c>
      <c r="D75" s="1">
        <v>214</v>
      </c>
      <c r="E75">
        <f t="shared" si="5"/>
        <v>1</v>
      </c>
      <c r="F75" s="1" t="s">
        <v>10</v>
      </c>
    </row>
    <row r="76" spans="2:6" ht="45">
      <c r="B76" s="1">
        <v>180</v>
      </c>
      <c r="C76" s="1">
        <v>214</v>
      </c>
      <c r="D76" s="1">
        <v>217</v>
      </c>
      <c r="E76">
        <f t="shared" si="5"/>
        <v>3</v>
      </c>
      <c r="F76" s="1" t="s">
        <v>15</v>
      </c>
    </row>
    <row r="77" spans="2:6">
      <c r="B77" s="1">
        <v>181</v>
      </c>
      <c r="C77" s="1">
        <v>217</v>
      </c>
      <c r="D77" s="1">
        <v>218</v>
      </c>
      <c r="E77">
        <f t="shared" si="5"/>
        <v>1</v>
      </c>
      <c r="F77" s="1" t="s">
        <v>11</v>
      </c>
    </row>
    <row r="78" spans="2:6" ht="30">
      <c r="B78" s="1">
        <v>182</v>
      </c>
      <c r="C78" s="1">
        <v>218</v>
      </c>
      <c r="D78" s="1">
        <v>219</v>
      </c>
      <c r="E78">
        <f t="shared" si="5"/>
        <v>1</v>
      </c>
      <c r="F78" s="1" t="s">
        <v>23</v>
      </c>
    </row>
    <row r="79" spans="2:6">
      <c r="B79" s="1">
        <v>183</v>
      </c>
      <c r="C79" s="1">
        <v>219</v>
      </c>
      <c r="D79" s="1">
        <v>220</v>
      </c>
      <c r="E79">
        <f t="shared" si="5"/>
        <v>1</v>
      </c>
      <c r="F79" s="1" t="s">
        <v>19</v>
      </c>
    </row>
    <row r="80" spans="2:6">
      <c r="B80" s="1">
        <v>184</v>
      </c>
      <c r="C80" s="1">
        <v>220</v>
      </c>
      <c r="D80" s="1">
        <v>220</v>
      </c>
      <c r="E80">
        <f t="shared" si="5"/>
        <v>0</v>
      </c>
      <c r="F80" s="1" t="s">
        <v>28</v>
      </c>
    </row>
    <row r="81" spans="2:6" ht="30">
      <c r="B81" s="1">
        <v>185</v>
      </c>
      <c r="C81" s="1">
        <v>220</v>
      </c>
      <c r="D81" s="1">
        <v>221</v>
      </c>
      <c r="E81">
        <f t="shared" si="5"/>
        <v>1</v>
      </c>
      <c r="F81" s="1" t="s">
        <v>24</v>
      </c>
    </row>
    <row r="82" spans="2:6" ht="30">
      <c r="B82" s="1">
        <v>186</v>
      </c>
      <c r="C82" s="1">
        <v>221</v>
      </c>
      <c r="D82" s="1">
        <v>222</v>
      </c>
      <c r="E82">
        <f t="shared" si="5"/>
        <v>1</v>
      </c>
      <c r="F82" s="1" t="s">
        <v>24</v>
      </c>
    </row>
    <row r="83" spans="2:6">
      <c r="B83" s="1">
        <v>187</v>
      </c>
      <c r="C83" s="1">
        <v>222</v>
      </c>
      <c r="D83" s="1">
        <v>223</v>
      </c>
      <c r="E83">
        <f t="shared" si="5"/>
        <v>1</v>
      </c>
      <c r="F83" s="1" t="s">
        <v>26</v>
      </c>
    </row>
    <row r="84" spans="2:6">
      <c r="B84" s="1">
        <v>188</v>
      </c>
      <c r="C84" s="1">
        <v>223</v>
      </c>
      <c r="D84" s="1">
        <v>227</v>
      </c>
      <c r="E84">
        <f t="shared" si="5"/>
        <v>4</v>
      </c>
      <c r="F84" s="1" t="s">
        <v>19</v>
      </c>
    </row>
    <row r="85" spans="2:6" ht="30">
      <c r="B85" s="1">
        <v>189</v>
      </c>
      <c r="C85" s="1">
        <v>227</v>
      </c>
      <c r="D85" s="1">
        <v>228</v>
      </c>
      <c r="E85">
        <f t="shared" si="5"/>
        <v>1</v>
      </c>
      <c r="F85" s="1" t="s">
        <v>24</v>
      </c>
    </row>
    <row r="86" spans="2:6">
      <c r="B86" s="1">
        <v>190</v>
      </c>
      <c r="C86" s="1">
        <v>228</v>
      </c>
      <c r="D86" s="1">
        <v>240</v>
      </c>
      <c r="E86">
        <f t="shared" si="5"/>
        <v>12</v>
      </c>
      <c r="F86" s="1" t="s">
        <v>19</v>
      </c>
    </row>
    <row r="87" spans="2:6">
      <c r="B87" s="1">
        <v>191</v>
      </c>
      <c r="C87" s="1">
        <v>240</v>
      </c>
      <c r="D87" s="1">
        <v>241</v>
      </c>
      <c r="E87">
        <f t="shared" si="5"/>
        <v>1</v>
      </c>
      <c r="F87" s="1" t="s">
        <v>26</v>
      </c>
    </row>
    <row r="88" spans="2:6">
      <c r="B88" s="1">
        <v>192</v>
      </c>
      <c r="C88" s="1">
        <v>241</v>
      </c>
      <c r="D88" s="1">
        <v>243</v>
      </c>
      <c r="E88">
        <f t="shared" si="5"/>
        <v>2</v>
      </c>
      <c r="F88" s="1" t="s">
        <v>19</v>
      </c>
    </row>
    <row r="89" spans="2:6">
      <c r="B89" s="1">
        <v>193</v>
      </c>
      <c r="C89" s="1">
        <v>243</v>
      </c>
      <c r="D89" s="1">
        <v>245</v>
      </c>
      <c r="E89">
        <f t="shared" si="5"/>
        <v>2</v>
      </c>
      <c r="F89" s="1" t="s">
        <v>28</v>
      </c>
    </row>
    <row r="90" spans="2:6" ht="30">
      <c r="B90" s="1">
        <v>194</v>
      </c>
      <c r="C90" s="1">
        <v>245</v>
      </c>
      <c r="D90" s="1">
        <v>246</v>
      </c>
      <c r="E90">
        <f t="shared" si="5"/>
        <v>1</v>
      </c>
      <c r="F90" s="1" t="s">
        <v>12</v>
      </c>
    </row>
    <row r="91" spans="2:6" ht="30">
      <c r="B91" s="1">
        <v>195</v>
      </c>
      <c r="C91" s="1">
        <v>246</v>
      </c>
      <c r="D91" s="1">
        <v>247</v>
      </c>
      <c r="E91">
        <f t="shared" si="5"/>
        <v>1</v>
      </c>
      <c r="F91" s="1" t="s">
        <v>24</v>
      </c>
    </row>
    <row r="92" spans="2:6">
      <c r="B92" s="1">
        <v>196</v>
      </c>
      <c r="C92" s="1">
        <v>247</v>
      </c>
      <c r="D92" s="1">
        <v>254</v>
      </c>
      <c r="E92">
        <f t="shared" si="5"/>
        <v>7</v>
      </c>
      <c r="F92" s="1" t="s">
        <v>19</v>
      </c>
    </row>
    <row r="93" spans="2:6">
      <c r="B93" s="1">
        <v>197</v>
      </c>
      <c r="C93" s="1">
        <v>254</v>
      </c>
      <c r="D93" s="1">
        <v>257</v>
      </c>
      <c r="E93">
        <f t="shared" si="5"/>
        <v>3</v>
      </c>
      <c r="F93" s="1" t="s">
        <v>25</v>
      </c>
    </row>
    <row r="94" spans="2:6" ht="30">
      <c r="B94" s="1">
        <v>198</v>
      </c>
      <c r="C94" s="1">
        <v>257</v>
      </c>
      <c r="D94" s="1">
        <v>257</v>
      </c>
      <c r="E94">
        <f t="shared" si="5"/>
        <v>0</v>
      </c>
      <c r="F94" s="1" t="s">
        <v>23</v>
      </c>
    </row>
    <row r="95" spans="2:6">
      <c r="B95" s="1">
        <v>199</v>
      </c>
      <c r="C95" s="1">
        <v>257</v>
      </c>
      <c r="D95" s="1">
        <v>258</v>
      </c>
      <c r="E95">
        <f t="shared" si="5"/>
        <v>1</v>
      </c>
      <c r="F95" s="1" t="s">
        <v>19</v>
      </c>
    </row>
    <row r="96" spans="2:6" ht="30">
      <c r="B96" s="1">
        <v>200</v>
      </c>
      <c r="C96" s="1">
        <v>258</v>
      </c>
      <c r="D96" s="1">
        <v>261</v>
      </c>
      <c r="E96">
        <f t="shared" si="5"/>
        <v>3</v>
      </c>
      <c r="F96" s="1" t="s">
        <v>29</v>
      </c>
    </row>
    <row r="97" spans="2:6">
      <c r="B97" s="1">
        <v>201</v>
      </c>
      <c r="C97" s="1">
        <v>261</v>
      </c>
      <c r="D97" s="1">
        <v>264</v>
      </c>
      <c r="E97">
        <f t="shared" si="5"/>
        <v>3</v>
      </c>
      <c r="F97" s="1" t="s">
        <v>19</v>
      </c>
    </row>
    <row r="98" spans="2:6">
      <c r="B98" s="1">
        <v>202</v>
      </c>
      <c r="C98" s="1">
        <v>264</v>
      </c>
      <c r="D98" s="1">
        <v>271</v>
      </c>
      <c r="E98">
        <f t="shared" si="5"/>
        <v>7</v>
      </c>
      <c r="F98" s="1" t="s">
        <v>28</v>
      </c>
    </row>
    <row r="99" spans="2:6" ht="30">
      <c r="B99" s="1">
        <v>203</v>
      </c>
      <c r="C99" s="1">
        <v>271</v>
      </c>
      <c r="D99" s="1">
        <v>272</v>
      </c>
      <c r="E99">
        <f t="shared" si="5"/>
        <v>1</v>
      </c>
      <c r="F99" s="1" t="s">
        <v>17</v>
      </c>
    </row>
    <row r="100" spans="2:6">
      <c r="B100" s="1">
        <v>204</v>
      </c>
      <c r="C100" s="1">
        <v>272</v>
      </c>
      <c r="D100" s="1">
        <v>274</v>
      </c>
      <c r="E100">
        <f t="shared" si="5"/>
        <v>2</v>
      </c>
      <c r="F100" s="1" t="s">
        <v>26</v>
      </c>
    </row>
    <row r="101" spans="2:6">
      <c r="B101" s="1">
        <v>205</v>
      </c>
      <c r="C101" s="1">
        <v>274</v>
      </c>
      <c r="D101" s="1">
        <v>275</v>
      </c>
      <c r="E101">
        <f t="shared" si="5"/>
        <v>1</v>
      </c>
      <c r="F101" s="1" t="s">
        <v>11</v>
      </c>
    </row>
    <row r="102" spans="2:6" ht="30">
      <c r="B102" s="1">
        <v>206</v>
      </c>
      <c r="C102" s="1">
        <v>275</v>
      </c>
      <c r="D102" s="1">
        <v>276</v>
      </c>
      <c r="E102">
        <f t="shared" si="5"/>
        <v>1</v>
      </c>
      <c r="F102" s="1" t="s">
        <v>23</v>
      </c>
    </row>
    <row r="103" spans="2:6">
      <c r="B103" s="1">
        <v>207</v>
      </c>
      <c r="C103" s="1">
        <v>276</v>
      </c>
      <c r="D103" s="1">
        <v>284</v>
      </c>
      <c r="E103">
        <f t="shared" si="5"/>
        <v>8</v>
      </c>
      <c r="F103" s="1" t="s">
        <v>19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6"/>
  <sheetViews>
    <sheetView topLeftCell="D1" workbookViewId="0">
      <selection activeCell="N4" sqref="N4:N29"/>
    </sheetView>
  </sheetViews>
  <sheetFormatPr defaultRowHeight="15"/>
  <cols>
    <col min="3" max="3" width="14" customWidth="1"/>
    <col min="4" max="4" width="12.28515625" customWidth="1"/>
    <col min="5" max="5" width="10.5703125" customWidth="1"/>
    <col min="6" max="6" width="16.42578125" customWidth="1"/>
    <col min="10" max="10" width="30" style="1" customWidth="1"/>
    <col min="11" max="11" width="19.28515625" customWidth="1"/>
    <col min="12" max="12" width="16" customWidth="1"/>
    <col min="13" max="13" width="18.7109375" customWidth="1"/>
  </cols>
  <sheetData>
    <row r="1" spans="1:16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6">
      <c r="A2" s="2" t="s">
        <v>41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6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  <c r="N3" s="2" t="s">
        <v>45</v>
      </c>
      <c r="P3" t="s">
        <v>44</v>
      </c>
    </row>
    <row r="4" spans="1:16">
      <c r="B4" s="1">
        <v>90</v>
      </c>
      <c r="C4" s="1">
        <v>4</v>
      </c>
      <c r="D4" s="1">
        <v>6</v>
      </c>
      <c r="E4">
        <f>D4-C4</f>
        <v>2</v>
      </c>
      <c r="F4" s="1" t="s">
        <v>26</v>
      </c>
      <c r="J4" s="1" t="s">
        <v>10</v>
      </c>
      <c r="K4">
        <f>SUMPRODUCT(--($F$4:$F$76=J4))</f>
        <v>4</v>
      </c>
      <c r="L4">
        <f>SUMIF($F$4:$F$76,J4,$E$4:$E$76)</f>
        <v>15</v>
      </c>
      <c r="M4">
        <f>IF(K4=0,0,L4/K4)</f>
        <v>3.75</v>
      </c>
      <c r="N4">
        <f>(L4/$P$4)*100</f>
        <v>4.3988269794721413</v>
      </c>
      <c r="P4">
        <f>MAX(D4:D200)-MIN(C4:C200)</f>
        <v>341</v>
      </c>
    </row>
    <row r="5" spans="1:16" ht="30">
      <c r="B5" s="1">
        <v>91</v>
      </c>
      <c r="C5" s="1">
        <v>6</v>
      </c>
      <c r="D5" s="1">
        <v>22</v>
      </c>
      <c r="E5">
        <f t="shared" ref="E5:E68" si="0">D5-C5</f>
        <v>16</v>
      </c>
      <c r="F5" s="1" t="s">
        <v>17</v>
      </c>
      <c r="J5" s="1" t="s">
        <v>11</v>
      </c>
      <c r="K5">
        <f t="shared" ref="K5:K29" si="1">SUMPRODUCT(--($F$4:$F$76=J5))</f>
        <v>1</v>
      </c>
      <c r="L5">
        <f t="shared" ref="L5:L29" si="2">SUMIF($F$4:$F$76,J5,$E$4:$E$76)</f>
        <v>2</v>
      </c>
      <c r="M5">
        <f t="shared" ref="M5:M29" si="3">IF(K5=0,0,L5/K5)</f>
        <v>2</v>
      </c>
      <c r="N5">
        <f t="shared" ref="N5:N29" si="4">(L5/$P$4)*100</f>
        <v>0.5865102639296188</v>
      </c>
    </row>
    <row r="6" spans="1:16">
      <c r="B6" s="1">
        <v>92</v>
      </c>
      <c r="C6" s="1">
        <v>22</v>
      </c>
      <c r="D6" s="1">
        <v>41</v>
      </c>
      <c r="E6">
        <f t="shared" si="0"/>
        <v>19</v>
      </c>
      <c r="F6" s="1" t="s">
        <v>27</v>
      </c>
      <c r="J6" s="1" t="s">
        <v>12</v>
      </c>
      <c r="K6">
        <f t="shared" si="1"/>
        <v>3</v>
      </c>
      <c r="L6">
        <f t="shared" si="2"/>
        <v>3</v>
      </c>
      <c r="M6">
        <f t="shared" si="3"/>
        <v>1</v>
      </c>
      <c r="N6">
        <f t="shared" si="4"/>
        <v>0.87976539589442826</v>
      </c>
    </row>
    <row r="7" spans="1:16" ht="30">
      <c r="B7" s="1">
        <v>93</v>
      </c>
      <c r="C7" s="1">
        <v>41</v>
      </c>
      <c r="D7" s="1">
        <v>42</v>
      </c>
      <c r="E7">
        <f t="shared" si="0"/>
        <v>1</v>
      </c>
      <c r="F7" s="1" t="s">
        <v>29</v>
      </c>
      <c r="J7" s="1" t="s">
        <v>13</v>
      </c>
      <c r="K7">
        <f t="shared" si="1"/>
        <v>1</v>
      </c>
      <c r="L7">
        <f t="shared" si="2"/>
        <v>7</v>
      </c>
      <c r="M7">
        <f t="shared" si="3"/>
        <v>7</v>
      </c>
      <c r="N7">
        <f t="shared" si="4"/>
        <v>2.0527859237536656</v>
      </c>
    </row>
    <row r="8" spans="1:16">
      <c r="B8" s="1">
        <v>94</v>
      </c>
      <c r="C8" s="1">
        <v>42</v>
      </c>
      <c r="D8" s="1">
        <v>55</v>
      </c>
      <c r="E8">
        <f t="shared" si="0"/>
        <v>13</v>
      </c>
      <c r="F8" s="1" t="s">
        <v>19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6" ht="30">
      <c r="B9" s="1">
        <v>95</v>
      </c>
      <c r="C9" s="1">
        <v>55</v>
      </c>
      <c r="D9" s="1">
        <v>58</v>
      </c>
      <c r="E9">
        <f t="shared" si="0"/>
        <v>3</v>
      </c>
      <c r="F9" s="1" t="s">
        <v>10</v>
      </c>
      <c r="J9" s="1" t="s">
        <v>15</v>
      </c>
      <c r="K9">
        <f t="shared" si="1"/>
        <v>4</v>
      </c>
      <c r="L9">
        <f t="shared" si="2"/>
        <v>14</v>
      </c>
      <c r="M9">
        <f t="shared" si="3"/>
        <v>3.5</v>
      </c>
      <c r="N9">
        <f t="shared" si="4"/>
        <v>4.1055718475073313</v>
      </c>
    </row>
    <row r="10" spans="1:16">
      <c r="B10" s="1">
        <v>96</v>
      </c>
      <c r="C10" s="1">
        <v>58</v>
      </c>
      <c r="D10" s="1">
        <v>68</v>
      </c>
      <c r="E10">
        <f t="shared" si="0"/>
        <v>10</v>
      </c>
      <c r="F10" s="1" t="s">
        <v>19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6" ht="30">
      <c r="B11" s="1">
        <v>97</v>
      </c>
      <c r="C11" s="1">
        <v>68</v>
      </c>
      <c r="D11" s="1">
        <v>71</v>
      </c>
      <c r="E11">
        <f t="shared" si="0"/>
        <v>3</v>
      </c>
      <c r="F11" s="1" t="s">
        <v>24</v>
      </c>
      <c r="J11" s="1" t="s">
        <v>17</v>
      </c>
      <c r="K11">
        <f t="shared" si="1"/>
        <v>1</v>
      </c>
      <c r="L11">
        <f t="shared" si="2"/>
        <v>16</v>
      </c>
      <c r="M11">
        <f t="shared" si="3"/>
        <v>16</v>
      </c>
      <c r="N11">
        <f t="shared" si="4"/>
        <v>4.6920821114369504</v>
      </c>
    </row>
    <row r="12" spans="1:16">
      <c r="B12" s="1">
        <v>98</v>
      </c>
      <c r="C12" s="1">
        <v>71</v>
      </c>
      <c r="D12" s="1">
        <v>74</v>
      </c>
      <c r="E12">
        <f t="shared" si="0"/>
        <v>3</v>
      </c>
      <c r="F12" s="1" t="s">
        <v>19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6">
      <c r="B13" s="1">
        <v>99</v>
      </c>
      <c r="C13" s="1">
        <v>74</v>
      </c>
      <c r="D13" s="1">
        <v>79</v>
      </c>
      <c r="E13">
        <f t="shared" si="0"/>
        <v>5</v>
      </c>
      <c r="F13" s="1" t="s">
        <v>35</v>
      </c>
      <c r="J13" s="1" t="s">
        <v>19</v>
      </c>
      <c r="K13">
        <f t="shared" si="1"/>
        <v>15</v>
      </c>
      <c r="L13">
        <f t="shared" si="2"/>
        <v>87</v>
      </c>
      <c r="M13">
        <f t="shared" si="3"/>
        <v>5.8</v>
      </c>
      <c r="N13">
        <f t="shared" si="4"/>
        <v>25.513196480938415</v>
      </c>
    </row>
    <row r="14" spans="1:16">
      <c r="B14" s="1">
        <v>100</v>
      </c>
      <c r="C14" s="1">
        <v>79</v>
      </c>
      <c r="D14" s="1">
        <v>80</v>
      </c>
      <c r="E14">
        <f t="shared" si="0"/>
        <v>1</v>
      </c>
      <c r="F14" s="1" t="s">
        <v>26</v>
      </c>
      <c r="J14" s="1" t="s">
        <v>20</v>
      </c>
      <c r="K14">
        <f t="shared" si="1"/>
        <v>4</v>
      </c>
      <c r="L14">
        <f t="shared" si="2"/>
        <v>11</v>
      </c>
      <c r="M14">
        <f t="shared" si="3"/>
        <v>2.75</v>
      </c>
      <c r="N14">
        <f t="shared" si="4"/>
        <v>3.225806451612903</v>
      </c>
    </row>
    <row r="15" spans="1:16" ht="30">
      <c r="B15" s="1">
        <v>101</v>
      </c>
      <c r="C15" s="1">
        <v>80</v>
      </c>
      <c r="D15" s="1">
        <v>82</v>
      </c>
      <c r="E15">
        <f t="shared" si="0"/>
        <v>2</v>
      </c>
      <c r="F15" s="1" t="s">
        <v>24</v>
      </c>
      <c r="J15" s="1" t="s">
        <v>21</v>
      </c>
      <c r="K15">
        <f t="shared" si="1"/>
        <v>3</v>
      </c>
      <c r="L15">
        <f t="shared" si="2"/>
        <v>9</v>
      </c>
      <c r="M15">
        <f t="shared" si="3"/>
        <v>3</v>
      </c>
      <c r="N15">
        <f t="shared" si="4"/>
        <v>2.6392961876832843</v>
      </c>
    </row>
    <row r="16" spans="1:16">
      <c r="B16" s="1">
        <v>102</v>
      </c>
      <c r="C16" s="1">
        <v>82</v>
      </c>
      <c r="D16" s="1">
        <v>90</v>
      </c>
      <c r="E16">
        <f t="shared" si="0"/>
        <v>8</v>
      </c>
      <c r="F16" s="1" t="s">
        <v>19</v>
      </c>
      <c r="J16" s="1" t="s">
        <v>22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2:14">
      <c r="B17" s="1">
        <v>103</v>
      </c>
      <c r="C17" s="1">
        <v>90</v>
      </c>
      <c r="D17" s="1">
        <v>92</v>
      </c>
      <c r="E17">
        <f t="shared" si="0"/>
        <v>2</v>
      </c>
      <c r="F17" s="1" t="s">
        <v>26</v>
      </c>
      <c r="J17" s="1" t="s">
        <v>23</v>
      </c>
      <c r="K17">
        <f t="shared" si="1"/>
        <v>5</v>
      </c>
      <c r="L17">
        <f t="shared" si="2"/>
        <v>5</v>
      </c>
      <c r="M17">
        <f t="shared" si="3"/>
        <v>1</v>
      </c>
      <c r="N17">
        <f t="shared" si="4"/>
        <v>1.466275659824047</v>
      </c>
    </row>
    <row r="18" spans="2:14" ht="30">
      <c r="B18" s="1">
        <v>104</v>
      </c>
      <c r="C18" s="1">
        <v>92</v>
      </c>
      <c r="D18" s="1">
        <v>96</v>
      </c>
      <c r="E18">
        <f t="shared" si="0"/>
        <v>4</v>
      </c>
      <c r="F18" s="1" t="s">
        <v>10</v>
      </c>
      <c r="J18" s="1" t="s">
        <v>24</v>
      </c>
      <c r="K18">
        <f t="shared" si="1"/>
        <v>7</v>
      </c>
      <c r="L18">
        <f t="shared" si="2"/>
        <v>23</v>
      </c>
      <c r="M18">
        <f t="shared" si="3"/>
        <v>3.2857142857142856</v>
      </c>
      <c r="N18">
        <f t="shared" si="4"/>
        <v>6.7448680351906152</v>
      </c>
    </row>
    <row r="19" spans="2:14">
      <c r="B19" s="1">
        <v>105</v>
      </c>
      <c r="C19" s="1">
        <v>96</v>
      </c>
      <c r="D19" s="1">
        <v>106</v>
      </c>
      <c r="E19">
        <f t="shared" si="0"/>
        <v>10</v>
      </c>
      <c r="F19" s="1" t="s">
        <v>25</v>
      </c>
      <c r="J19" s="1" t="s">
        <v>25</v>
      </c>
      <c r="K19">
        <f t="shared" si="1"/>
        <v>8</v>
      </c>
      <c r="L19">
        <f t="shared" si="2"/>
        <v>88</v>
      </c>
      <c r="M19">
        <f t="shared" si="3"/>
        <v>11</v>
      </c>
      <c r="N19">
        <f t="shared" si="4"/>
        <v>25.806451612903224</v>
      </c>
    </row>
    <row r="20" spans="2:14" ht="30">
      <c r="B20" s="1">
        <v>106</v>
      </c>
      <c r="C20" s="1">
        <v>106</v>
      </c>
      <c r="D20" s="1">
        <v>108</v>
      </c>
      <c r="E20">
        <f t="shared" si="0"/>
        <v>2</v>
      </c>
      <c r="F20" s="1" t="s">
        <v>24</v>
      </c>
      <c r="J20" s="1" t="s">
        <v>35</v>
      </c>
      <c r="K20">
        <f t="shared" si="1"/>
        <v>2</v>
      </c>
      <c r="L20">
        <f t="shared" si="2"/>
        <v>10</v>
      </c>
      <c r="M20">
        <f t="shared" si="3"/>
        <v>5</v>
      </c>
      <c r="N20">
        <f t="shared" si="4"/>
        <v>2.9325513196480939</v>
      </c>
    </row>
    <row r="21" spans="2:14">
      <c r="B21" s="1">
        <v>107</v>
      </c>
      <c r="C21" s="1">
        <v>108</v>
      </c>
      <c r="D21" s="1">
        <v>115</v>
      </c>
      <c r="E21">
        <f t="shared" si="0"/>
        <v>7</v>
      </c>
      <c r="F21" s="1" t="s">
        <v>19</v>
      </c>
      <c r="J21" s="1" t="s">
        <v>26</v>
      </c>
      <c r="K21">
        <f t="shared" si="1"/>
        <v>8</v>
      </c>
      <c r="L21">
        <f t="shared" si="2"/>
        <v>14</v>
      </c>
      <c r="M21">
        <f t="shared" si="3"/>
        <v>1.75</v>
      </c>
      <c r="N21">
        <f t="shared" si="4"/>
        <v>4.1055718475073313</v>
      </c>
    </row>
    <row r="22" spans="2:14">
      <c r="B22" s="1">
        <v>108</v>
      </c>
      <c r="C22" s="1">
        <v>115</v>
      </c>
      <c r="D22" s="1">
        <v>122</v>
      </c>
      <c r="E22">
        <f t="shared" si="0"/>
        <v>7</v>
      </c>
      <c r="F22" s="1" t="s">
        <v>13</v>
      </c>
      <c r="J22" s="1" t="s">
        <v>27</v>
      </c>
      <c r="K22">
        <f t="shared" si="1"/>
        <v>1</v>
      </c>
      <c r="L22">
        <f t="shared" si="2"/>
        <v>19</v>
      </c>
      <c r="M22">
        <f t="shared" si="3"/>
        <v>19</v>
      </c>
      <c r="N22">
        <f t="shared" si="4"/>
        <v>5.5718475073313778</v>
      </c>
    </row>
    <row r="23" spans="2:14" ht="45">
      <c r="B23" s="1">
        <v>109</v>
      </c>
      <c r="C23" s="1">
        <v>122</v>
      </c>
      <c r="D23" s="1">
        <v>128</v>
      </c>
      <c r="E23">
        <f t="shared" si="0"/>
        <v>6</v>
      </c>
      <c r="F23" s="1" t="s">
        <v>15</v>
      </c>
      <c r="J23" s="1" t="s">
        <v>28</v>
      </c>
      <c r="K23">
        <f t="shared" si="1"/>
        <v>3</v>
      </c>
      <c r="L23">
        <f t="shared" si="2"/>
        <v>8</v>
      </c>
      <c r="M23">
        <f t="shared" si="3"/>
        <v>2.6666666666666665</v>
      </c>
      <c r="N23">
        <f t="shared" si="4"/>
        <v>2.3460410557184752</v>
      </c>
    </row>
    <row r="24" spans="2:14">
      <c r="B24" s="1">
        <v>110</v>
      </c>
      <c r="C24" s="1">
        <v>128</v>
      </c>
      <c r="D24" s="1">
        <v>129</v>
      </c>
      <c r="E24">
        <f t="shared" si="0"/>
        <v>1</v>
      </c>
      <c r="F24" s="1" t="s">
        <v>19</v>
      </c>
      <c r="J24" s="1" t="s">
        <v>29</v>
      </c>
      <c r="K24">
        <f t="shared" si="1"/>
        <v>3</v>
      </c>
      <c r="L24">
        <f t="shared" si="2"/>
        <v>10</v>
      </c>
      <c r="M24">
        <f t="shared" si="3"/>
        <v>3.3333333333333335</v>
      </c>
      <c r="N24">
        <f t="shared" si="4"/>
        <v>2.9325513196480939</v>
      </c>
    </row>
    <row r="25" spans="2:14" ht="30">
      <c r="B25" s="1">
        <v>111</v>
      </c>
      <c r="C25" s="1">
        <v>129</v>
      </c>
      <c r="D25" s="1">
        <v>136</v>
      </c>
      <c r="E25">
        <f t="shared" si="0"/>
        <v>7</v>
      </c>
      <c r="F25" s="1" t="s">
        <v>24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2:14" ht="30">
      <c r="B26" s="1">
        <v>112</v>
      </c>
      <c r="C26" s="1">
        <v>136</v>
      </c>
      <c r="D26" s="1">
        <v>139</v>
      </c>
      <c r="E26">
        <f t="shared" si="0"/>
        <v>3</v>
      </c>
      <c r="F26" s="1" t="s">
        <v>29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2:14" ht="30">
      <c r="B27" s="1">
        <v>113</v>
      </c>
      <c r="C27" s="1">
        <v>139</v>
      </c>
      <c r="D27" s="1">
        <v>143</v>
      </c>
      <c r="E27">
        <f t="shared" si="0"/>
        <v>4</v>
      </c>
      <c r="F27" s="1" t="s">
        <v>10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2:14">
      <c r="B28" s="1">
        <v>114</v>
      </c>
      <c r="C28" s="1">
        <v>143</v>
      </c>
      <c r="D28" s="1">
        <v>144</v>
      </c>
      <c r="E28">
        <f t="shared" si="0"/>
        <v>1</v>
      </c>
      <c r="F28" s="1" t="s">
        <v>19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2:14" ht="30">
      <c r="B29" s="1">
        <v>115</v>
      </c>
      <c r="C29" s="1">
        <v>144</v>
      </c>
      <c r="D29" s="1">
        <v>150</v>
      </c>
      <c r="E29">
        <f t="shared" si="0"/>
        <v>6</v>
      </c>
      <c r="F29" s="1" t="s">
        <v>29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2:14">
      <c r="B30" s="1">
        <v>116</v>
      </c>
      <c r="C30" s="1">
        <v>150</v>
      </c>
      <c r="D30" s="1">
        <v>159</v>
      </c>
      <c r="E30">
        <f t="shared" si="0"/>
        <v>9</v>
      </c>
      <c r="F30" s="1" t="s">
        <v>25</v>
      </c>
      <c r="J30" s="3" t="s">
        <v>36</v>
      </c>
      <c r="K30" s="1">
        <f>SUM(K4:K29)</f>
        <v>73</v>
      </c>
      <c r="L30" s="1">
        <f>SUM(E4:E200)</f>
        <v>341</v>
      </c>
    </row>
    <row r="31" spans="2:14">
      <c r="B31" s="1">
        <v>117</v>
      </c>
      <c r="C31" s="1">
        <v>159</v>
      </c>
      <c r="D31" s="1">
        <v>166</v>
      </c>
      <c r="E31">
        <f t="shared" si="0"/>
        <v>7</v>
      </c>
      <c r="F31" s="1" t="s">
        <v>19</v>
      </c>
      <c r="J31" s="3" t="s">
        <v>37</v>
      </c>
      <c r="K31" s="1">
        <f>AVERAGEIF(K4:K29,"&gt;0")</f>
        <v>4.2941176470588234</v>
      </c>
      <c r="L31" s="1">
        <f>AVERAGE(E4:E200)</f>
        <v>4.6712328767123283</v>
      </c>
    </row>
    <row r="32" spans="2:14" ht="30">
      <c r="B32" s="1">
        <v>118</v>
      </c>
      <c r="C32" s="1">
        <v>166</v>
      </c>
      <c r="D32" s="1">
        <v>168</v>
      </c>
      <c r="E32">
        <f t="shared" si="0"/>
        <v>2</v>
      </c>
      <c r="F32" s="1" t="s">
        <v>24</v>
      </c>
    </row>
    <row r="33" spans="2:6" ht="30">
      <c r="B33" s="1">
        <v>119</v>
      </c>
      <c r="C33" s="1">
        <v>168</v>
      </c>
      <c r="D33" s="1">
        <v>169</v>
      </c>
      <c r="E33">
        <f t="shared" si="0"/>
        <v>1</v>
      </c>
      <c r="F33" s="1" t="s">
        <v>20</v>
      </c>
    </row>
    <row r="34" spans="2:6" ht="45">
      <c r="B34" s="1">
        <v>120</v>
      </c>
      <c r="C34" s="1">
        <v>169</v>
      </c>
      <c r="D34" s="1">
        <v>171</v>
      </c>
      <c r="E34">
        <f t="shared" si="0"/>
        <v>2</v>
      </c>
      <c r="F34" s="1" t="s">
        <v>15</v>
      </c>
    </row>
    <row r="35" spans="2:6">
      <c r="B35" s="1">
        <v>121</v>
      </c>
      <c r="C35" s="1">
        <v>171</v>
      </c>
      <c r="D35" s="1">
        <v>175</v>
      </c>
      <c r="E35">
        <f t="shared" si="0"/>
        <v>4</v>
      </c>
      <c r="F35" s="1" t="s">
        <v>21</v>
      </c>
    </row>
    <row r="36" spans="2:6" ht="45">
      <c r="B36" s="1">
        <v>122</v>
      </c>
      <c r="C36" s="1">
        <v>175</v>
      </c>
      <c r="D36" s="1">
        <v>178</v>
      </c>
      <c r="E36">
        <f t="shared" si="0"/>
        <v>3</v>
      </c>
      <c r="F36" s="1" t="s">
        <v>15</v>
      </c>
    </row>
    <row r="37" spans="2:6">
      <c r="B37" s="1">
        <v>123</v>
      </c>
      <c r="C37" s="1">
        <v>178</v>
      </c>
      <c r="D37" s="1">
        <v>180</v>
      </c>
      <c r="E37">
        <f t="shared" si="0"/>
        <v>2</v>
      </c>
      <c r="F37" s="1" t="s">
        <v>19</v>
      </c>
    </row>
    <row r="38" spans="2:6">
      <c r="B38" s="1">
        <v>124</v>
      </c>
      <c r="C38" s="1">
        <v>180</v>
      </c>
      <c r="D38" s="1">
        <v>182</v>
      </c>
      <c r="E38">
        <f t="shared" si="0"/>
        <v>2</v>
      </c>
      <c r="F38" s="1" t="s">
        <v>26</v>
      </c>
    </row>
    <row r="39" spans="2:6" ht="30">
      <c r="B39" s="1">
        <v>125</v>
      </c>
      <c r="C39" s="1">
        <v>182</v>
      </c>
      <c r="D39" s="1">
        <v>182</v>
      </c>
      <c r="E39">
        <f t="shared" si="0"/>
        <v>0</v>
      </c>
      <c r="F39" s="1" t="s">
        <v>23</v>
      </c>
    </row>
    <row r="40" spans="2:6">
      <c r="B40" s="1">
        <v>126</v>
      </c>
      <c r="C40" s="1">
        <v>182</v>
      </c>
      <c r="D40" s="1">
        <v>183</v>
      </c>
      <c r="E40">
        <f t="shared" si="0"/>
        <v>1</v>
      </c>
      <c r="F40" s="1" t="s">
        <v>19</v>
      </c>
    </row>
    <row r="41" spans="2:6">
      <c r="B41" s="1">
        <v>127</v>
      </c>
      <c r="C41" s="1">
        <v>183</v>
      </c>
      <c r="D41" s="1">
        <v>185</v>
      </c>
      <c r="E41">
        <f t="shared" si="0"/>
        <v>2</v>
      </c>
      <c r="F41" s="1" t="s">
        <v>11</v>
      </c>
    </row>
    <row r="42" spans="2:6" ht="30">
      <c r="B42" s="1">
        <v>128</v>
      </c>
      <c r="C42" s="1">
        <v>185</v>
      </c>
      <c r="D42" s="1">
        <v>185</v>
      </c>
      <c r="E42">
        <f t="shared" si="0"/>
        <v>0</v>
      </c>
      <c r="F42" s="1" t="s">
        <v>23</v>
      </c>
    </row>
    <row r="43" spans="2:6">
      <c r="B43" s="1">
        <v>129</v>
      </c>
      <c r="C43" s="1">
        <v>185</v>
      </c>
      <c r="D43" s="1">
        <v>192</v>
      </c>
      <c r="E43">
        <f t="shared" si="0"/>
        <v>7</v>
      </c>
      <c r="F43" s="1" t="s">
        <v>19</v>
      </c>
    </row>
    <row r="44" spans="2:6">
      <c r="B44" s="1">
        <v>130</v>
      </c>
      <c r="C44" s="1">
        <v>192</v>
      </c>
      <c r="D44" s="1">
        <v>194</v>
      </c>
      <c r="E44">
        <f t="shared" si="0"/>
        <v>2</v>
      </c>
      <c r="F44" s="1" t="s">
        <v>28</v>
      </c>
    </row>
    <row r="45" spans="2:6" ht="30">
      <c r="B45" s="1">
        <v>131</v>
      </c>
      <c r="C45" s="1">
        <v>194</v>
      </c>
      <c r="D45" s="1">
        <v>195</v>
      </c>
      <c r="E45">
        <f t="shared" si="0"/>
        <v>1</v>
      </c>
      <c r="F45" s="1" t="s">
        <v>12</v>
      </c>
    </row>
    <row r="46" spans="2:6" ht="45">
      <c r="B46" s="1">
        <v>132</v>
      </c>
      <c r="C46" s="1">
        <v>195</v>
      </c>
      <c r="D46" s="1">
        <v>198</v>
      </c>
      <c r="E46">
        <f t="shared" si="0"/>
        <v>3</v>
      </c>
      <c r="F46" s="1" t="s">
        <v>15</v>
      </c>
    </row>
    <row r="47" spans="2:6" ht="30">
      <c r="B47" s="1">
        <v>133</v>
      </c>
      <c r="C47" s="1">
        <v>198</v>
      </c>
      <c r="D47" s="1">
        <v>200</v>
      </c>
      <c r="E47">
        <f t="shared" si="0"/>
        <v>2</v>
      </c>
      <c r="F47" s="1" t="s">
        <v>20</v>
      </c>
    </row>
    <row r="48" spans="2:6">
      <c r="B48" s="1">
        <v>134</v>
      </c>
      <c r="C48" s="1">
        <v>200</v>
      </c>
      <c r="D48" s="1">
        <v>202</v>
      </c>
      <c r="E48">
        <f t="shared" si="0"/>
        <v>2</v>
      </c>
      <c r="F48" s="1" t="s">
        <v>21</v>
      </c>
    </row>
    <row r="49" spans="2:6" ht="30">
      <c r="B49" s="1">
        <v>135</v>
      </c>
      <c r="C49" s="1">
        <v>202</v>
      </c>
      <c r="D49" s="1">
        <v>204</v>
      </c>
      <c r="E49">
        <f t="shared" si="0"/>
        <v>2</v>
      </c>
      <c r="F49" s="1" t="s">
        <v>24</v>
      </c>
    </row>
    <row r="50" spans="2:6">
      <c r="B50" s="1">
        <v>136</v>
      </c>
      <c r="C50" s="1">
        <v>204</v>
      </c>
      <c r="D50" s="1">
        <v>211</v>
      </c>
      <c r="E50">
        <f t="shared" si="0"/>
        <v>7</v>
      </c>
      <c r="F50" s="1" t="s">
        <v>19</v>
      </c>
    </row>
    <row r="51" spans="2:6">
      <c r="B51" s="1">
        <v>137</v>
      </c>
      <c r="C51" s="1">
        <v>211</v>
      </c>
      <c r="D51" s="1">
        <v>213</v>
      </c>
      <c r="E51">
        <f t="shared" si="0"/>
        <v>2</v>
      </c>
      <c r="F51" s="1" t="s">
        <v>26</v>
      </c>
    </row>
    <row r="52" spans="2:6">
      <c r="B52" s="1">
        <v>138</v>
      </c>
      <c r="C52" s="1">
        <v>213</v>
      </c>
      <c r="D52" s="1">
        <v>217</v>
      </c>
      <c r="E52">
        <f t="shared" si="0"/>
        <v>4</v>
      </c>
      <c r="F52" s="1" t="s">
        <v>25</v>
      </c>
    </row>
    <row r="53" spans="2:6" ht="30">
      <c r="B53" s="1">
        <v>139</v>
      </c>
      <c r="C53" s="1">
        <v>217</v>
      </c>
      <c r="D53" s="1">
        <v>217</v>
      </c>
      <c r="E53">
        <f t="shared" si="0"/>
        <v>0</v>
      </c>
      <c r="F53" s="1" t="s">
        <v>23</v>
      </c>
    </row>
    <row r="54" spans="2:6">
      <c r="B54" s="1">
        <v>140</v>
      </c>
      <c r="C54" s="1">
        <v>217</v>
      </c>
      <c r="D54" s="1">
        <v>220</v>
      </c>
      <c r="E54">
        <f t="shared" si="0"/>
        <v>3</v>
      </c>
      <c r="F54" s="1" t="s">
        <v>19</v>
      </c>
    </row>
    <row r="55" spans="2:6" ht="30">
      <c r="B55" s="1">
        <v>141</v>
      </c>
      <c r="C55" s="1">
        <v>220</v>
      </c>
      <c r="D55" s="1">
        <v>222</v>
      </c>
      <c r="E55">
        <f t="shared" si="0"/>
        <v>2</v>
      </c>
      <c r="F55" s="1" t="s">
        <v>20</v>
      </c>
    </row>
    <row r="56" spans="2:6">
      <c r="B56" s="1">
        <v>142</v>
      </c>
      <c r="C56" s="1">
        <v>222</v>
      </c>
      <c r="D56" s="1">
        <v>223</v>
      </c>
      <c r="E56">
        <f t="shared" si="0"/>
        <v>1</v>
      </c>
      <c r="F56" s="1" t="s">
        <v>26</v>
      </c>
    </row>
    <row r="57" spans="2:6">
      <c r="B57" s="1">
        <v>143</v>
      </c>
      <c r="C57" s="1">
        <v>223</v>
      </c>
      <c r="D57" s="1">
        <v>230</v>
      </c>
      <c r="E57">
        <f t="shared" si="0"/>
        <v>7</v>
      </c>
      <c r="F57" s="1" t="s">
        <v>25</v>
      </c>
    </row>
    <row r="58" spans="2:6" ht="30">
      <c r="B58" s="1">
        <v>144</v>
      </c>
      <c r="C58" s="1">
        <v>230</v>
      </c>
      <c r="D58" s="1">
        <v>234</v>
      </c>
      <c r="E58">
        <f t="shared" si="0"/>
        <v>4</v>
      </c>
      <c r="F58" s="1" t="s">
        <v>23</v>
      </c>
    </row>
    <row r="59" spans="2:6">
      <c r="B59" s="1">
        <v>145</v>
      </c>
      <c r="C59" s="1">
        <v>234</v>
      </c>
      <c r="D59" s="1">
        <v>243</v>
      </c>
      <c r="E59">
        <f t="shared" si="0"/>
        <v>9</v>
      </c>
      <c r="F59" s="1" t="s">
        <v>19</v>
      </c>
    </row>
    <row r="60" spans="2:6">
      <c r="B60" s="1">
        <v>146</v>
      </c>
      <c r="C60" s="1">
        <v>243</v>
      </c>
      <c r="D60" s="1">
        <v>245</v>
      </c>
      <c r="E60">
        <f t="shared" si="0"/>
        <v>2</v>
      </c>
      <c r="F60" s="1" t="s">
        <v>26</v>
      </c>
    </row>
    <row r="61" spans="2:6">
      <c r="B61" s="1">
        <v>147</v>
      </c>
      <c r="C61" s="1">
        <v>245</v>
      </c>
      <c r="D61" s="1">
        <v>256</v>
      </c>
      <c r="E61">
        <f t="shared" si="0"/>
        <v>11</v>
      </c>
      <c r="F61" s="1" t="s">
        <v>25</v>
      </c>
    </row>
    <row r="62" spans="2:6">
      <c r="B62" s="1">
        <v>148</v>
      </c>
      <c r="C62" s="1">
        <v>256</v>
      </c>
      <c r="D62" s="1">
        <v>260</v>
      </c>
      <c r="E62">
        <f t="shared" si="0"/>
        <v>4</v>
      </c>
      <c r="F62" s="1" t="s">
        <v>28</v>
      </c>
    </row>
    <row r="63" spans="2:6" ht="30">
      <c r="B63" s="1">
        <v>149</v>
      </c>
      <c r="C63" s="1">
        <v>260</v>
      </c>
      <c r="D63" s="1">
        <v>261</v>
      </c>
      <c r="E63">
        <f t="shared" si="0"/>
        <v>1</v>
      </c>
      <c r="F63" s="1" t="s">
        <v>12</v>
      </c>
    </row>
    <row r="64" spans="2:6" ht="30">
      <c r="B64" s="1">
        <v>150</v>
      </c>
      <c r="C64" s="1">
        <v>261</v>
      </c>
      <c r="D64" s="1">
        <v>267</v>
      </c>
      <c r="E64">
        <f t="shared" si="0"/>
        <v>6</v>
      </c>
      <c r="F64" s="1" t="s">
        <v>20</v>
      </c>
    </row>
    <row r="65" spans="2:6">
      <c r="B65" s="1">
        <v>151</v>
      </c>
      <c r="C65" s="1">
        <v>267</v>
      </c>
      <c r="D65" s="1">
        <v>270</v>
      </c>
      <c r="E65">
        <f t="shared" si="0"/>
        <v>3</v>
      </c>
      <c r="F65" s="1" t="s">
        <v>21</v>
      </c>
    </row>
    <row r="66" spans="2:6">
      <c r="B66" s="1">
        <v>152</v>
      </c>
      <c r="C66" s="1">
        <v>270</v>
      </c>
      <c r="D66" s="1">
        <v>272</v>
      </c>
      <c r="E66">
        <f t="shared" si="0"/>
        <v>2</v>
      </c>
      <c r="F66" s="1" t="s">
        <v>26</v>
      </c>
    </row>
    <row r="67" spans="2:6" ht="30">
      <c r="B67" s="1">
        <v>153</v>
      </c>
      <c r="C67" s="1">
        <v>272</v>
      </c>
      <c r="D67" s="1">
        <v>277</v>
      </c>
      <c r="E67">
        <f t="shared" si="0"/>
        <v>5</v>
      </c>
      <c r="F67" s="1" t="s">
        <v>24</v>
      </c>
    </row>
    <row r="68" spans="2:6" ht="30">
      <c r="B68" s="1">
        <v>154</v>
      </c>
      <c r="C68" s="1">
        <v>277</v>
      </c>
      <c r="D68" s="1">
        <v>281</v>
      </c>
      <c r="E68">
        <f t="shared" si="0"/>
        <v>4</v>
      </c>
      <c r="F68" s="1" t="s">
        <v>10</v>
      </c>
    </row>
    <row r="69" spans="2:6">
      <c r="B69" s="1">
        <v>155</v>
      </c>
      <c r="C69" s="1">
        <v>281</v>
      </c>
      <c r="D69" s="1">
        <v>287</v>
      </c>
      <c r="E69">
        <f t="shared" ref="E69:E76" si="5">D69-C69</f>
        <v>6</v>
      </c>
      <c r="F69" s="1" t="s">
        <v>25</v>
      </c>
    </row>
    <row r="70" spans="2:6">
      <c r="B70" s="1">
        <v>156</v>
      </c>
      <c r="C70" s="1">
        <v>287</v>
      </c>
      <c r="D70" s="1">
        <v>292</v>
      </c>
      <c r="E70">
        <f t="shared" si="5"/>
        <v>5</v>
      </c>
      <c r="F70" s="1" t="s">
        <v>35</v>
      </c>
    </row>
    <row r="71" spans="2:6">
      <c r="B71" s="1">
        <v>157</v>
      </c>
      <c r="C71" s="1">
        <v>292</v>
      </c>
      <c r="D71" s="1">
        <v>318</v>
      </c>
      <c r="E71">
        <f t="shared" si="5"/>
        <v>26</v>
      </c>
      <c r="F71" s="1" t="s">
        <v>25</v>
      </c>
    </row>
    <row r="72" spans="2:6">
      <c r="B72" s="1">
        <v>158</v>
      </c>
      <c r="C72" s="1">
        <v>318</v>
      </c>
      <c r="D72" s="1">
        <v>320</v>
      </c>
      <c r="E72">
        <f t="shared" si="5"/>
        <v>2</v>
      </c>
      <c r="F72" s="1" t="s">
        <v>28</v>
      </c>
    </row>
    <row r="73" spans="2:6" ht="30">
      <c r="B73" s="1">
        <v>159</v>
      </c>
      <c r="C73" s="1">
        <v>320</v>
      </c>
      <c r="D73" s="1">
        <v>321</v>
      </c>
      <c r="E73">
        <f t="shared" si="5"/>
        <v>1</v>
      </c>
      <c r="F73" s="1" t="s">
        <v>12</v>
      </c>
    </row>
    <row r="74" spans="2:6">
      <c r="B74" s="1">
        <v>160</v>
      </c>
      <c r="C74" s="1">
        <v>321</v>
      </c>
      <c r="D74" s="1">
        <v>336</v>
      </c>
      <c r="E74">
        <f t="shared" si="5"/>
        <v>15</v>
      </c>
      <c r="F74" s="1" t="s">
        <v>25</v>
      </c>
    </row>
    <row r="75" spans="2:6" ht="30">
      <c r="B75" s="1">
        <v>161</v>
      </c>
      <c r="C75" s="1">
        <v>336</v>
      </c>
      <c r="D75" s="1">
        <v>337</v>
      </c>
      <c r="E75">
        <f t="shared" si="5"/>
        <v>1</v>
      </c>
      <c r="F75" s="1" t="s">
        <v>23</v>
      </c>
    </row>
    <row r="76" spans="2:6">
      <c r="B76" s="1">
        <v>162</v>
      </c>
      <c r="C76" s="1">
        <v>337</v>
      </c>
      <c r="D76" s="1">
        <v>345</v>
      </c>
      <c r="E76">
        <f t="shared" si="5"/>
        <v>8</v>
      </c>
      <c r="F76" s="1" t="s">
        <v>19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1"/>
  <sheetViews>
    <sheetView topLeftCell="C1" workbookViewId="0">
      <selection activeCell="M34" sqref="M34"/>
    </sheetView>
  </sheetViews>
  <sheetFormatPr defaultRowHeight="15"/>
  <cols>
    <col min="3" max="3" width="12.140625" customWidth="1"/>
    <col min="6" max="6" width="16.5703125" customWidth="1"/>
    <col min="10" max="10" width="29.28515625" style="1" customWidth="1"/>
    <col min="11" max="11" width="19.42578125" customWidth="1"/>
    <col min="12" max="12" width="14.140625" customWidth="1"/>
    <col min="13" max="13" width="17" customWidth="1"/>
  </cols>
  <sheetData>
    <row r="1" spans="1:16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6">
      <c r="A2" s="2" t="s">
        <v>40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6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  <c r="N3" s="2" t="s">
        <v>45</v>
      </c>
      <c r="P3" t="s">
        <v>44</v>
      </c>
    </row>
    <row r="4" spans="1:16">
      <c r="B4" s="1">
        <v>144</v>
      </c>
      <c r="C4" s="1">
        <v>0</v>
      </c>
      <c r="D4" s="1">
        <v>1</v>
      </c>
      <c r="E4">
        <f>D4-C4</f>
        <v>1</v>
      </c>
      <c r="F4" s="1" t="s">
        <v>26</v>
      </c>
      <c r="J4" s="1" t="s">
        <v>10</v>
      </c>
      <c r="K4">
        <f>SUMPRODUCT(--($F$4:$F$101=J4))</f>
        <v>2</v>
      </c>
      <c r="L4">
        <f>SUMIF($F$4:$F$200,J4,$E$4:$E$200)</f>
        <v>1</v>
      </c>
      <c r="M4">
        <f>IF(K4=0,0,L4/K4)</f>
        <v>0.5</v>
      </c>
      <c r="N4">
        <f>(L4/$P$4)*100</f>
        <v>0.42016806722689076</v>
      </c>
      <c r="P4">
        <f>MAX(D4:D200)-MIN(C4:C200)</f>
        <v>238</v>
      </c>
    </row>
    <row r="5" spans="1:16" ht="30">
      <c r="B5" s="1">
        <v>145</v>
      </c>
      <c r="C5" s="1">
        <v>1</v>
      </c>
      <c r="D5" s="1">
        <v>5</v>
      </c>
      <c r="E5">
        <f t="shared" ref="E5:E68" si="0">D5-C5</f>
        <v>4</v>
      </c>
      <c r="F5" s="1" t="s">
        <v>17</v>
      </c>
      <c r="J5" s="1" t="s">
        <v>11</v>
      </c>
      <c r="K5">
        <f t="shared" ref="K5:K29" si="1">SUMPRODUCT(--($F$4:$F$101=J5))</f>
        <v>7</v>
      </c>
      <c r="L5">
        <f t="shared" ref="L5:L29" si="2">SUMIF($F$4:$F$200,J5,$E$4:$E$200)</f>
        <v>19</v>
      </c>
      <c r="M5">
        <f t="shared" ref="M5:M29" si="3">IF(K5=0,0,L5/K5)</f>
        <v>2.7142857142857144</v>
      </c>
      <c r="N5">
        <f t="shared" ref="N5:N29" si="4">(L5/$P$4)*100</f>
        <v>7.9831932773109235</v>
      </c>
    </row>
    <row r="6" spans="1:16">
      <c r="B6" s="1">
        <v>146</v>
      </c>
      <c r="C6" s="1">
        <v>5</v>
      </c>
      <c r="D6" s="1">
        <v>6</v>
      </c>
      <c r="E6">
        <f t="shared" si="0"/>
        <v>1</v>
      </c>
      <c r="F6" s="1" t="s">
        <v>30</v>
      </c>
      <c r="J6" s="1" t="s">
        <v>12</v>
      </c>
      <c r="K6">
        <f t="shared" si="1"/>
        <v>6</v>
      </c>
      <c r="L6">
        <f t="shared" si="2"/>
        <v>11</v>
      </c>
      <c r="M6">
        <f t="shared" si="3"/>
        <v>1.8333333333333333</v>
      </c>
      <c r="N6">
        <f t="shared" si="4"/>
        <v>4.6218487394957988</v>
      </c>
    </row>
    <row r="7" spans="1:16">
      <c r="B7" s="1">
        <v>147</v>
      </c>
      <c r="C7" s="1">
        <v>6</v>
      </c>
      <c r="D7" s="1">
        <v>8</v>
      </c>
      <c r="E7">
        <f t="shared" si="0"/>
        <v>2</v>
      </c>
      <c r="F7" s="1" t="s">
        <v>26</v>
      </c>
      <c r="J7" s="1" t="s">
        <v>13</v>
      </c>
      <c r="K7">
        <f t="shared" si="1"/>
        <v>2</v>
      </c>
      <c r="L7">
        <f t="shared" si="2"/>
        <v>5</v>
      </c>
      <c r="M7">
        <f t="shared" si="3"/>
        <v>2.5</v>
      </c>
      <c r="N7">
        <f t="shared" si="4"/>
        <v>2.1008403361344539</v>
      </c>
    </row>
    <row r="8" spans="1:16">
      <c r="B8" s="1">
        <v>148</v>
      </c>
      <c r="C8" s="1">
        <v>8</v>
      </c>
      <c r="D8" s="1">
        <v>18</v>
      </c>
      <c r="E8">
        <f t="shared" si="0"/>
        <v>10</v>
      </c>
      <c r="F8" s="1" t="s">
        <v>35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6" ht="30">
      <c r="B9" s="1">
        <v>149</v>
      </c>
      <c r="C9" s="1">
        <v>18</v>
      </c>
      <c r="D9" s="1">
        <v>20</v>
      </c>
      <c r="E9">
        <f t="shared" si="0"/>
        <v>2</v>
      </c>
      <c r="F9" s="1" t="s">
        <v>17</v>
      </c>
      <c r="J9" s="1" t="s">
        <v>15</v>
      </c>
      <c r="K9">
        <f t="shared" si="1"/>
        <v>1</v>
      </c>
      <c r="L9">
        <f t="shared" si="2"/>
        <v>2</v>
      </c>
      <c r="M9">
        <f t="shared" si="3"/>
        <v>2</v>
      </c>
      <c r="N9">
        <f t="shared" si="4"/>
        <v>0.84033613445378152</v>
      </c>
    </row>
    <row r="10" spans="1:16">
      <c r="B10" s="1">
        <v>150</v>
      </c>
      <c r="C10" s="1">
        <v>20</v>
      </c>
      <c r="D10" s="1">
        <v>26</v>
      </c>
      <c r="E10">
        <f t="shared" si="0"/>
        <v>6</v>
      </c>
      <c r="F10" s="1" t="s">
        <v>35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6" ht="30">
      <c r="B11" s="1">
        <v>151</v>
      </c>
      <c r="C11" s="1">
        <v>26</v>
      </c>
      <c r="D11" s="1">
        <v>28</v>
      </c>
      <c r="E11">
        <f t="shared" si="0"/>
        <v>2</v>
      </c>
      <c r="F11" s="1" t="s">
        <v>31</v>
      </c>
      <c r="J11" s="1" t="s">
        <v>17</v>
      </c>
      <c r="K11">
        <f t="shared" si="1"/>
        <v>2</v>
      </c>
      <c r="L11">
        <f t="shared" si="2"/>
        <v>6</v>
      </c>
      <c r="M11">
        <f t="shared" si="3"/>
        <v>3</v>
      </c>
      <c r="N11">
        <f t="shared" si="4"/>
        <v>2.5210084033613445</v>
      </c>
    </row>
    <row r="12" spans="1:16">
      <c r="B12" s="1">
        <v>152</v>
      </c>
      <c r="C12" s="1">
        <v>28</v>
      </c>
      <c r="D12" s="1">
        <v>29</v>
      </c>
      <c r="E12">
        <f t="shared" si="0"/>
        <v>1</v>
      </c>
      <c r="F12" s="1" t="s">
        <v>30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6">
      <c r="B13" s="1">
        <v>153</v>
      </c>
      <c r="C13" s="1">
        <v>29</v>
      </c>
      <c r="D13" s="1">
        <v>40</v>
      </c>
      <c r="E13">
        <f t="shared" si="0"/>
        <v>11</v>
      </c>
      <c r="F13" s="1" t="s">
        <v>22</v>
      </c>
      <c r="J13" s="1" t="s">
        <v>19</v>
      </c>
      <c r="K13">
        <f t="shared" si="1"/>
        <v>27</v>
      </c>
      <c r="L13">
        <f t="shared" si="2"/>
        <v>76</v>
      </c>
      <c r="M13">
        <f t="shared" si="3"/>
        <v>2.8148148148148149</v>
      </c>
      <c r="N13">
        <f t="shared" si="4"/>
        <v>31.932773109243694</v>
      </c>
    </row>
    <row r="14" spans="1:16" ht="30">
      <c r="B14" s="1">
        <v>154</v>
      </c>
      <c r="C14" s="1">
        <v>40</v>
      </c>
      <c r="D14" s="1">
        <v>41</v>
      </c>
      <c r="E14">
        <f t="shared" si="0"/>
        <v>1</v>
      </c>
      <c r="F14" s="1" t="s">
        <v>12</v>
      </c>
      <c r="J14" s="1" t="s">
        <v>20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0.42016806722689076</v>
      </c>
    </row>
    <row r="15" spans="1:16">
      <c r="B15" s="1">
        <v>155</v>
      </c>
      <c r="C15" s="1">
        <v>41</v>
      </c>
      <c r="D15" s="1">
        <v>42</v>
      </c>
      <c r="E15">
        <f t="shared" si="0"/>
        <v>1</v>
      </c>
      <c r="F15" s="1" t="s">
        <v>19</v>
      </c>
      <c r="J15" s="1" t="s">
        <v>21</v>
      </c>
      <c r="K15">
        <f t="shared" si="1"/>
        <v>1</v>
      </c>
      <c r="L15">
        <f t="shared" si="2"/>
        <v>8</v>
      </c>
      <c r="M15">
        <f t="shared" si="3"/>
        <v>8</v>
      </c>
      <c r="N15">
        <f t="shared" si="4"/>
        <v>3.3613445378151261</v>
      </c>
    </row>
    <row r="16" spans="1:16" ht="30">
      <c r="B16" s="1">
        <v>156</v>
      </c>
      <c r="C16" s="1">
        <v>42</v>
      </c>
      <c r="D16" s="1">
        <v>47</v>
      </c>
      <c r="E16">
        <f t="shared" si="0"/>
        <v>5</v>
      </c>
      <c r="F16" s="1" t="s">
        <v>29</v>
      </c>
      <c r="J16" s="1" t="s">
        <v>22</v>
      </c>
      <c r="K16">
        <f t="shared" si="1"/>
        <v>2</v>
      </c>
      <c r="L16">
        <f t="shared" si="2"/>
        <v>15</v>
      </c>
      <c r="M16">
        <f t="shared" si="3"/>
        <v>7.5</v>
      </c>
      <c r="N16">
        <f t="shared" si="4"/>
        <v>6.3025210084033612</v>
      </c>
    </row>
    <row r="17" spans="2:14">
      <c r="B17" s="1">
        <v>157</v>
      </c>
      <c r="C17" s="1">
        <v>47</v>
      </c>
      <c r="D17" s="1">
        <v>49</v>
      </c>
      <c r="E17">
        <f t="shared" si="0"/>
        <v>2</v>
      </c>
      <c r="F17" s="1" t="s">
        <v>11</v>
      </c>
      <c r="J17" s="1" t="s">
        <v>23</v>
      </c>
      <c r="K17">
        <f t="shared" si="1"/>
        <v>1</v>
      </c>
      <c r="L17">
        <f t="shared" si="2"/>
        <v>0</v>
      </c>
      <c r="M17">
        <f t="shared" si="3"/>
        <v>0</v>
      </c>
      <c r="N17">
        <f t="shared" si="4"/>
        <v>0</v>
      </c>
    </row>
    <row r="18" spans="2:14" ht="30">
      <c r="B18" s="1">
        <v>158</v>
      </c>
      <c r="C18" s="1">
        <v>49</v>
      </c>
      <c r="D18" s="1">
        <v>50</v>
      </c>
      <c r="E18">
        <f t="shared" si="0"/>
        <v>1</v>
      </c>
      <c r="F18" s="1" t="s">
        <v>33</v>
      </c>
      <c r="J18" s="1" t="s">
        <v>24</v>
      </c>
      <c r="K18">
        <f t="shared" si="1"/>
        <v>4</v>
      </c>
      <c r="L18">
        <f t="shared" si="2"/>
        <v>3</v>
      </c>
      <c r="M18">
        <f t="shared" si="3"/>
        <v>0.75</v>
      </c>
      <c r="N18">
        <f t="shared" si="4"/>
        <v>1.2605042016806722</v>
      </c>
    </row>
    <row r="19" spans="2:14">
      <c r="B19" s="1">
        <v>159</v>
      </c>
      <c r="C19" s="1">
        <v>50</v>
      </c>
      <c r="D19" s="1">
        <v>54</v>
      </c>
      <c r="E19">
        <f t="shared" si="0"/>
        <v>4</v>
      </c>
      <c r="F19" s="1" t="s">
        <v>11</v>
      </c>
      <c r="J19" s="1" t="s">
        <v>25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</row>
    <row r="20" spans="2:14" ht="30">
      <c r="B20" s="1">
        <v>160</v>
      </c>
      <c r="C20" s="1">
        <v>54</v>
      </c>
      <c r="D20" s="1">
        <v>54</v>
      </c>
      <c r="E20">
        <f t="shared" si="0"/>
        <v>0</v>
      </c>
      <c r="F20" s="1" t="s">
        <v>23</v>
      </c>
      <c r="J20" s="1" t="s">
        <v>35</v>
      </c>
      <c r="K20">
        <f t="shared" si="1"/>
        <v>3</v>
      </c>
      <c r="L20">
        <f t="shared" si="2"/>
        <v>18</v>
      </c>
      <c r="M20">
        <f t="shared" si="3"/>
        <v>6</v>
      </c>
      <c r="N20">
        <f t="shared" si="4"/>
        <v>7.5630252100840334</v>
      </c>
    </row>
    <row r="21" spans="2:14">
      <c r="B21" s="1">
        <v>161</v>
      </c>
      <c r="C21" s="1">
        <v>54</v>
      </c>
      <c r="D21" s="1">
        <v>56</v>
      </c>
      <c r="E21">
        <f t="shared" si="0"/>
        <v>2</v>
      </c>
      <c r="F21" s="1" t="s">
        <v>19</v>
      </c>
      <c r="J21" s="1" t="s">
        <v>26</v>
      </c>
      <c r="K21">
        <f t="shared" si="1"/>
        <v>21</v>
      </c>
      <c r="L21">
        <f t="shared" si="2"/>
        <v>36</v>
      </c>
      <c r="M21">
        <f t="shared" si="3"/>
        <v>1.7142857142857142</v>
      </c>
      <c r="N21">
        <f t="shared" si="4"/>
        <v>15.126050420168067</v>
      </c>
    </row>
    <row r="22" spans="2:14">
      <c r="B22" s="1">
        <v>162</v>
      </c>
      <c r="C22" s="1">
        <v>56</v>
      </c>
      <c r="D22" s="1">
        <v>59</v>
      </c>
      <c r="E22">
        <f t="shared" si="0"/>
        <v>3</v>
      </c>
      <c r="F22" s="1" t="s">
        <v>19</v>
      </c>
      <c r="J22" s="1" t="s">
        <v>27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2:14">
      <c r="B23" s="1">
        <v>163</v>
      </c>
      <c r="C23" s="1">
        <v>59</v>
      </c>
      <c r="D23" s="1">
        <v>61</v>
      </c>
      <c r="E23">
        <f t="shared" si="0"/>
        <v>2</v>
      </c>
      <c r="F23" s="1" t="s">
        <v>26</v>
      </c>
      <c r="J23" s="1" t="s">
        <v>28</v>
      </c>
      <c r="K23">
        <f t="shared" si="1"/>
        <v>3</v>
      </c>
      <c r="L23">
        <f t="shared" si="2"/>
        <v>9</v>
      </c>
      <c r="M23">
        <f t="shared" si="3"/>
        <v>3</v>
      </c>
      <c r="N23">
        <f t="shared" si="4"/>
        <v>3.7815126050420167</v>
      </c>
    </row>
    <row r="24" spans="2:14" ht="30">
      <c r="B24" s="1">
        <v>164</v>
      </c>
      <c r="C24" s="1">
        <v>61</v>
      </c>
      <c r="D24" s="1">
        <v>62</v>
      </c>
      <c r="E24">
        <f t="shared" si="0"/>
        <v>1</v>
      </c>
      <c r="F24" s="1" t="s">
        <v>32</v>
      </c>
      <c r="J24" s="1" t="s">
        <v>29</v>
      </c>
      <c r="K24">
        <f t="shared" si="1"/>
        <v>5</v>
      </c>
      <c r="L24">
        <f t="shared" si="2"/>
        <v>11</v>
      </c>
      <c r="M24">
        <f t="shared" si="3"/>
        <v>2.2000000000000002</v>
      </c>
      <c r="N24">
        <f t="shared" si="4"/>
        <v>4.6218487394957988</v>
      </c>
    </row>
    <row r="25" spans="2:14">
      <c r="B25" s="1">
        <v>165</v>
      </c>
      <c r="C25" s="1">
        <v>62</v>
      </c>
      <c r="D25" s="1">
        <v>63</v>
      </c>
      <c r="E25">
        <f t="shared" si="0"/>
        <v>1</v>
      </c>
      <c r="F25" s="1" t="s">
        <v>19</v>
      </c>
      <c r="J25" s="1" t="s">
        <v>30</v>
      </c>
      <c r="K25">
        <f t="shared" si="1"/>
        <v>2</v>
      </c>
      <c r="L25">
        <f t="shared" si="2"/>
        <v>2</v>
      </c>
      <c r="M25">
        <f t="shared" si="3"/>
        <v>1</v>
      </c>
      <c r="N25">
        <f t="shared" si="4"/>
        <v>0.84033613445378152</v>
      </c>
    </row>
    <row r="26" spans="2:14" ht="30">
      <c r="B26" s="1">
        <v>166</v>
      </c>
      <c r="C26" s="1">
        <v>63</v>
      </c>
      <c r="D26" s="1">
        <v>64</v>
      </c>
      <c r="E26">
        <f t="shared" si="0"/>
        <v>1</v>
      </c>
      <c r="F26" s="1" t="s">
        <v>29</v>
      </c>
      <c r="J26" s="1" t="s">
        <v>31</v>
      </c>
      <c r="K26">
        <f t="shared" si="1"/>
        <v>1</v>
      </c>
      <c r="L26">
        <f t="shared" si="2"/>
        <v>2</v>
      </c>
      <c r="M26">
        <f t="shared" si="3"/>
        <v>2</v>
      </c>
      <c r="N26">
        <f t="shared" si="4"/>
        <v>0.84033613445378152</v>
      </c>
    </row>
    <row r="27" spans="2:14">
      <c r="B27" s="1">
        <v>167</v>
      </c>
      <c r="C27" s="1">
        <v>64</v>
      </c>
      <c r="D27" s="1">
        <v>66</v>
      </c>
      <c r="E27">
        <f t="shared" si="0"/>
        <v>2</v>
      </c>
      <c r="F27" s="1" t="s">
        <v>11</v>
      </c>
      <c r="J27" s="1" t="s">
        <v>32</v>
      </c>
      <c r="K27">
        <f t="shared" si="1"/>
        <v>3</v>
      </c>
      <c r="L27">
        <f t="shared" si="2"/>
        <v>4</v>
      </c>
      <c r="M27">
        <f t="shared" si="3"/>
        <v>1.3333333333333333</v>
      </c>
      <c r="N27">
        <f t="shared" si="4"/>
        <v>1.680672268907563</v>
      </c>
    </row>
    <row r="28" spans="2:14">
      <c r="B28" s="1">
        <v>168</v>
      </c>
      <c r="C28" s="1">
        <v>66</v>
      </c>
      <c r="D28" s="1">
        <v>70</v>
      </c>
      <c r="E28">
        <f t="shared" si="0"/>
        <v>4</v>
      </c>
      <c r="F28" s="1" t="s">
        <v>19</v>
      </c>
      <c r="J28" s="1" t="s">
        <v>33</v>
      </c>
      <c r="K28">
        <f t="shared" si="1"/>
        <v>3</v>
      </c>
      <c r="L28">
        <f t="shared" si="2"/>
        <v>5</v>
      </c>
      <c r="M28">
        <f t="shared" si="3"/>
        <v>1.6666666666666667</v>
      </c>
      <c r="N28">
        <f t="shared" si="4"/>
        <v>2.1008403361344539</v>
      </c>
    </row>
    <row r="29" spans="2:14">
      <c r="B29" s="1">
        <v>169</v>
      </c>
      <c r="C29" s="1">
        <v>70</v>
      </c>
      <c r="D29" s="1">
        <v>71</v>
      </c>
      <c r="E29">
        <f t="shared" si="0"/>
        <v>1</v>
      </c>
      <c r="F29" s="1" t="s">
        <v>26</v>
      </c>
      <c r="J29" s="1" t="s">
        <v>34</v>
      </c>
      <c r="K29">
        <f t="shared" si="1"/>
        <v>1</v>
      </c>
      <c r="L29">
        <f t="shared" si="2"/>
        <v>4</v>
      </c>
      <c r="M29">
        <f t="shared" si="3"/>
        <v>4</v>
      </c>
      <c r="N29">
        <f t="shared" si="4"/>
        <v>1.680672268907563</v>
      </c>
    </row>
    <row r="30" spans="2:14">
      <c r="B30" s="1">
        <v>170</v>
      </c>
      <c r="C30" s="1">
        <v>71</v>
      </c>
      <c r="D30" s="1">
        <v>75</v>
      </c>
      <c r="E30">
        <f t="shared" si="0"/>
        <v>4</v>
      </c>
      <c r="F30" s="1" t="s">
        <v>19</v>
      </c>
      <c r="J30" s="3" t="s">
        <v>36</v>
      </c>
      <c r="K30" s="1">
        <f>SUM(K4:K29)</f>
        <v>98</v>
      </c>
      <c r="L30" s="1">
        <f>SUM(E4:E200)</f>
        <v>238</v>
      </c>
    </row>
    <row r="31" spans="2:14">
      <c r="B31" s="1">
        <v>171</v>
      </c>
      <c r="C31" s="1">
        <v>75</v>
      </c>
      <c r="D31" s="1">
        <v>77</v>
      </c>
      <c r="E31">
        <f t="shared" si="0"/>
        <v>2</v>
      </c>
      <c r="F31" s="1" t="s">
        <v>26</v>
      </c>
      <c r="J31" s="3" t="s">
        <v>37</v>
      </c>
      <c r="K31" s="1">
        <f>AVERAGEIF(K4:K29,"&gt;0")</f>
        <v>4.666666666666667</v>
      </c>
      <c r="L31" s="1">
        <f>AVERAGE(E4:E200)</f>
        <v>2.4285714285714284</v>
      </c>
    </row>
    <row r="32" spans="2:14">
      <c r="B32" s="1">
        <v>172</v>
      </c>
      <c r="C32" s="1">
        <v>77</v>
      </c>
      <c r="D32" s="1">
        <v>80</v>
      </c>
      <c r="E32">
        <f t="shared" si="0"/>
        <v>3</v>
      </c>
      <c r="F32" s="1" t="s">
        <v>19</v>
      </c>
    </row>
    <row r="33" spans="2:6">
      <c r="B33" s="1">
        <v>173</v>
      </c>
      <c r="C33" s="1">
        <v>80</v>
      </c>
      <c r="D33" s="1">
        <v>82</v>
      </c>
      <c r="E33">
        <f t="shared" si="0"/>
        <v>2</v>
      </c>
      <c r="F33" s="1" t="s">
        <v>26</v>
      </c>
    </row>
    <row r="34" spans="2:6">
      <c r="B34" s="1">
        <v>174</v>
      </c>
      <c r="C34" s="1">
        <v>82</v>
      </c>
      <c r="D34" s="1">
        <v>85</v>
      </c>
      <c r="E34">
        <f t="shared" si="0"/>
        <v>3</v>
      </c>
      <c r="F34" s="1" t="s">
        <v>19</v>
      </c>
    </row>
    <row r="35" spans="2:6" ht="30">
      <c r="B35" s="1">
        <v>175</v>
      </c>
      <c r="C35" s="1">
        <v>85</v>
      </c>
      <c r="D35" s="1">
        <v>86</v>
      </c>
      <c r="E35">
        <f t="shared" si="0"/>
        <v>1</v>
      </c>
      <c r="F35" s="1" t="s">
        <v>24</v>
      </c>
    </row>
    <row r="36" spans="2:6">
      <c r="B36" s="1">
        <v>176</v>
      </c>
      <c r="C36" s="1">
        <v>86</v>
      </c>
      <c r="D36" s="1">
        <v>88</v>
      </c>
      <c r="E36">
        <f t="shared" si="0"/>
        <v>2</v>
      </c>
      <c r="F36" s="1" t="s">
        <v>26</v>
      </c>
    </row>
    <row r="37" spans="2:6">
      <c r="B37" s="1">
        <v>177</v>
      </c>
      <c r="C37" s="1">
        <v>88</v>
      </c>
      <c r="D37" s="1">
        <v>91</v>
      </c>
      <c r="E37">
        <f t="shared" si="0"/>
        <v>3</v>
      </c>
      <c r="F37" s="1" t="s">
        <v>19</v>
      </c>
    </row>
    <row r="38" spans="2:6">
      <c r="B38" s="1">
        <v>178</v>
      </c>
      <c r="C38" s="1">
        <v>91</v>
      </c>
      <c r="D38" s="1">
        <v>92</v>
      </c>
      <c r="E38">
        <f t="shared" si="0"/>
        <v>1</v>
      </c>
      <c r="F38" s="1" t="s">
        <v>28</v>
      </c>
    </row>
    <row r="39" spans="2:6" ht="30">
      <c r="B39" s="1">
        <v>179</v>
      </c>
      <c r="C39" s="1">
        <v>92</v>
      </c>
      <c r="D39" s="1">
        <v>93</v>
      </c>
      <c r="E39">
        <f t="shared" si="0"/>
        <v>1</v>
      </c>
      <c r="F39" s="1" t="s">
        <v>12</v>
      </c>
    </row>
    <row r="40" spans="2:6" ht="30">
      <c r="B40" s="1">
        <v>180</v>
      </c>
      <c r="C40" s="1">
        <v>93</v>
      </c>
      <c r="D40" s="1">
        <v>97</v>
      </c>
      <c r="E40">
        <f t="shared" si="0"/>
        <v>4</v>
      </c>
      <c r="F40" s="1" t="s">
        <v>34</v>
      </c>
    </row>
    <row r="41" spans="2:6">
      <c r="B41" s="1">
        <v>181</v>
      </c>
      <c r="C41" s="1">
        <v>97</v>
      </c>
      <c r="D41" s="1">
        <v>100</v>
      </c>
      <c r="E41">
        <f t="shared" si="0"/>
        <v>3</v>
      </c>
      <c r="F41" s="1" t="s">
        <v>19</v>
      </c>
    </row>
    <row r="42" spans="2:6">
      <c r="B42" s="1">
        <v>182</v>
      </c>
      <c r="C42" s="1">
        <v>100</v>
      </c>
      <c r="D42" s="1">
        <v>102</v>
      </c>
      <c r="E42">
        <f t="shared" si="0"/>
        <v>2</v>
      </c>
      <c r="F42" s="1" t="s">
        <v>26</v>
      </c>
    </row>
    <row r="43" spans="2:6">
      <c r="B43" s="1">
        <v>183</v>
      </c>
      <c r="C43" s="1">
        <v>102</v>
      </c>
      <c r="D43" s="1">
        <v>105</v>
      </c>
      <c r="E43">
        <f t="shared" si="0"/>
        <v>3</v>
      </c>
      <c r="F43" s="1" t="s">
        <v>11</v>
      </c>
    </row>
    <row r="44" spans="2:6">
      <c r="B44" s="1">
        <v>184</v>
      </c>
      <c r="C44" s="1">
        <v>105</v>
      </c>
      <c r="D44" s="1">
        <v>109</v>
      </c>
      <c r="E44">
        <f t="shared" si="0"/>
        <v>4</v>
      </c>
      <c r="F44" s="1" t="s">
        <v>19</v>
      </c>
    </row>
    <row r="45" spans="2:6">
      <c r="B45" s="1">
        <v>185</v>
      </c>
      <c r="C45" s="1">
        <v>109</v>
      </c>
      <c r="D45" s="1">
        <v>110</v>
      </c>
      <c r="E45">
        <f t="shared" si="0"/>
        <v>1</v>
      </c>
      <c r="F45" s="1" t="s">
        <v>26</v>
      </c>
    </row>
    <row r="46" spans="2:6" ht="30">
      <c r="B46" s="1">
        <v>186</v>
      </c>
      <c r="C46" s="1">
        <v>110</v>
      </c>
      <c r="D46" s="1">
        <v>112</v>
      </c>
      <c r="E46">
        <f t="shared" si="0"/>
        <v>2</v>
      </c>
      <c r="F46" s="1" t="s">
        <v>29</v>
      </c>
    </row>
    <row r="47" spans="2:6">
      <c r="B47" s="1">
        <v>187</v>
      </c>
      <c r="C47" s="1">
        <v>112</v>
      </c>
      <c r="D47" s="1">
        <v>115</v>
      </c>
      <c r="E47">
        <f t="shared" si="0"/>
        <v>3</v>
      </c>
      <c r="F47" s="1" t="s">
        <v>11</v>
      </c>
    </row>
    <row r="48" spans="2:6" ht="45">
      <c r="B48" s="1">
        <v>188</v>
      </c>
      <c r="C48" s="1">
        <v>115</v>
      </c>
      <c r="D48" s="1">
        <v>117</v>
      </c>
      <c r="E48">
        <f t="shared" si="0"/>
        <v>2</v>
      </c>
      <c r="F48" s="1" t="s">
        <v>15</v>
      </c>
    </row>
    <row r="49" spans="2:6">
      <c r="B49" s="1">
        <v>189</v>
      </c>
      <c r="C49" s="1">
        <v>117</v>
      </c>
      <c r="D49" s="1">
        <v>121</v>
      </c>
      <c r="E49">
        <f t="shared" si="0"/>
        <v>4</v>
      </c>
      <c r="F49" s="1" t="s">
        <v>22</v>
      </c>
    </row>
    <row r="50" spans="2:6" ht="30">
      <c r="B50" s="1">
        <v>190</v>
      </c>
      <c r="C50" s="1">
        <v>121</v>
      </c>
      <c r="D50" s="1">
        <v>123</v>
      </c>
      <c r="E50">
        <f t="shared" si="0"/>
        <v>2</v>
      </c>
      <c r="F50" s="1" t="s">
        <v>12</v>
      </c>
    </row>
    <row r="51" spans="2:6" ht="30">
      <c r="B51" s="1">
        <v>191</v>
      </c>
      <c r="C51" s="1">
        <v>123</v>
      </c>
      <c r="D51" s="1">
        <v>124</v>
      </c>
      <c r="E51">
        <f t="shared" si="0"/>
        <v>1</v>
      </c>
      <c r="F51" s="1" t="s">
        <v>29</v>
      </c>
    </row>
    <row r="52" spans="2:6">
      <c r="B52" s="1">
        <v>192</v>
      </c>
      <c r="C52" s="1">
        <v>124</v>
      </c>
      <c r="D52" s="1">
        <v>127</v>
      </c>
      <c r="E52">
        <f t="shared" si="0"/>
        <v>3</v>
      </c>
      <c r="F52" s="1" t="s">
        <v>19</v>
      </c>
    </row>
    <row r="53" spans="2:6" ht="30">
      <c r="B53" s="1">
        <v>193</v>
      </c>
      <c r="C53" s="1">
        <v>127</v>
      </c>
      <c r="D53" s="1">
        <v>129</v>
      </c>
      <c r="E53">
        <f t="shared" si="0"/>
        <v>2</v>
      </c>
      <c r="F53" s="1" t="s">
        <v>29</v>
      </c>
    </row>
    <row r="54" spans="2:6">
      <c r="B54" s="1">
        <v>194</v>
      </c>
      <c r="C54" s="1">
        <v>129</v>
      </c>
      <c r="D54" s="1">
        <v>132</v>
      </c>
      <c r="E54">
        <f t="shared" si="0"/>
        <v>3</v>
      </c>
      <c r="F54" s="1" t="s">
        <v>13</v>
      </c>
    </row>
    <row r="55" spans="2:6">
      <c r="B55" s="1">
        <v>195</v>
      </c>
      <c r="C55" s="1">
        <v>132</v>
      </c>
      <c r="D55" s="1">
        <v>133</v>
      </c>
      <c r="E55">
        <f t="shared" si="0"/>
        <v>1</v>
      </c>
      <c r="F55" s="1" t="s">
        <v>28</v>
      </c>
    </row>
    <row r="56" spans="2:6">
      <c r="B56" s="1">
        <v>196</v>
      </c>
      <c r="C56" s="1">
        <v>133</v>
      </c>
      <c r="D56" s="1">
        <v>135</v>
      </c>
      <c r="E56">
        <f t="shared" si="0"/>
        <v>2</v>
      </c>
      <c r="F56" s="1" t="s">
        <v>35</v>
      </c>
    </row>
    <row r="57" spans="2:6">
      <c r="B57" s="1">
        <v>197</v>
      </c>
      <c r="C57" s="1">
        <v>135</v>
      </c>
      <c r="D57" s="1">
        <v>137</v>
      </c>
      <c r="E57">
        <f t="shared" si="0"/>
        <v>2</v>
      </c>
      <c r="F57" s="1" t="s">
        <v>19</v>
      </c>
    </row>
    <row r="58" spans="2:6">
      <c r="B58" s="1">
        <v>198</v>
      </c>
      <c r="C58" s="1">
        <v>137</v>
      </c>
      <c r="D58" s="1">
        <v>139</v>
      </c>
      <c r="E58">
        <f t="shared" si="0"/>
        <v>2</v>
      </c>
      <c r="F58" s="1" t="s">
        <v>26</v>
      </c>
    </row>
    <row r="59" spans="2:6">
      <c r="B59" s="1">
        <v>199</v>
      </c>
      <c r="C59" s="1">
        <v>139</v>
      </c>
      <c r="D59" s="1">
        <v>142</v>
      </c>
      <c r="E59">
        <f t="shared" si="0"/>
        <v>3</v>
      </c>
      <c r="F59" s="1" t="s">
        <v>19</v>
      </c>
    </row>
    <row r="60" spans="2:6" ht="30">
      <c r="B60" s="1">
        <v>200</v>
      </c>
      <c r="C60" s="1">
        <v>142</v>
      </c>
      <c r="D60" s="1">
        <v>144</v>
      </c>
      <c r="E60">
        <f t="shared" si="0"/>
        <v>2</v>
      </c>
      <c r="F60" s="1" t="s">
        <v>24</v>
      </c>
    </row>
    <row r="61" spans="2:6">
      <c r="B61" s="1">
        <v>201</v>
      </c>
      <c r="C61" s="1">
        <v>144</v>
      </c>
      <c r="D61" s="1">
        <v>146</v>
      </c>
      <c r="E61">
        <f t="shared" si="0"/>
        <v>2</v>
      </c>
      <c r="F61" s="1" t="s">
        <v>13</v>
      </c>
    </row>
    <row r="62" spans="2:6" ht="30">
      <c r="B62" s="1">
        <v>202</v>
      </c>
      <c r="C62" s="1">
        <v>146</v>
      </c>
      <c r="D62" s="1">
        <v>148</v>
      </c>
      <c r="E62">
        <f t="shared" si="0"/>
        <v>2</v>
      </c>
      <c r="F62" s="1" t="s">
        <v>12</v>
      </c>
    </row>
    <row r="63" spans="2:6">
      <c r="B63" s="1">
        <v>203</v>
      </c>
      <c r="C63" s="1">
        <v>148</v>
      </c>
      <c r="D63" s="1">
        <v>150</v>
      </c>
      <c r="E63">
        <f t="shared" si="0"/>
        <v>2</v>
      </c>
      <c r="F63" s="1" t="s">
        <v>26</v>
      </c>
    </row>
    <row r="64" spans="2:6">
      <c r="B64" s="1">
        <v>204</v>
      </c>
      <c r="C64" s="1">
        <v>150</v>
      </c>
      <c r="D64" s="1">
        <v>154</v>
      </c>
      <c r="E64">
        <f t="shared" si="0"/>
        <v>4</v>
      </c>
      <c r="F64" s="1" t="s">
        <v>19</v>
      </c>
    </row>
    <row r="65" spans="2:6">
      <c r="B65" s="1">
        <v>205</v>
      </c>
      <c r="C65" s="1">
        <v>154</v>
      </c>
      <c r="D65" s="1">
        <v>157</v>
      </c>
      <c r="E65">
        <f t="shared" si="0"/>
        <v>3</v>
      </c>
      <c r="F65" s="1" t="s">
        <v>26</v>
      </c>
    </row>
    <row r="66" spans="2:6">
      <c r="B66" s="1">
        <v>206</v>
      </c>
      <c r="C66" s="1">
        <v>157</v>
      </c>
      <c r="D66" s="1">
        <v>159</v>
      </c>
      <c r="E66">
        <f t="shared" si="0"/>
        <v>2</v>
      </c>
      <c r="F66" s="1" t="s">
        <v>11</v>
      </c>
    </row>
    <row r="67" spans="2:6">
      <c r="B67" s="1">
        <v>207</v>
      </c>
      <c r="C67" s="1">
        <v>159</v>
      </c>
      <c r="D67" s="1">
        <v>161</v>
      </c>
      <c r="E67">
        <f t="shared" si="0"/>
        <v>2</v>
      </c>
      <c r="F67" s="1" t="s">
        <v>19</v>
      </c>
    </row>
    <row r="68" spans="2:6" ht="30">
      <c r="B68" s="1">
        <v>208</v>
      </c>
      <c r="C68" s="1">
        <v>161</v>
      </c>
      <c r="D68" s="1">
        <v>163</v>
      </c>
      <c r="E68">
        <f t="shared" si="0"/>
        <v>2</v>
      </c>
      <c r="F68" s="1" t="s">
        <v>33</v>
      </c>
    </row>
    <row r="69" spans="2:6">
      <c r="B69" s="1">
        <v>209</v>
      </c>
      <c r="C69" s="1">
        <v>163</v>
      </c>
      <c r="D69" s="1">
        <v>166</v>
      </c>
      <c r="E69">
        <f t="shared" ref="E69:E101" si="5">D69-C69</f>
        <v>3</v>
      </c>
      <c r="F69" s="1" t="s">
        <v>11</v>
      </c>
    </row>
    <row r="70" spans="2:6" ht="30">
      <c r="B70" s="1">
        <v>210</v>
      </c>
      <c r="C70" s="1">
        <v>166</v>
      </c>
      <c r="D70" s="1">
        <v>166</v>
      </c>
      <c r="E70">
        <f t="shared" si="5"/>
        <v>0</v>
      </c>
      <c r="F70" s="1" t="s">
        <v>24</v>
      </c>
    </row>
    <row r="71" spans="2:6">
      <c r="B71" s="1">
        <v>211</v>
      </c>
      <c r="C71" s="1">
        <v>166</v>
      </c>
      <c r="D71" s="1">
        <v>169</v>
      </c>
      <c r="E71">
        <f t="shared" si="5"/>
        <v>3</v>
      </c>
      <c r="F71" s="1" t="s">
        <v>19</v>
      </c>
    </row>
    <row r="72" spans="2:6" ht="30">
      <c r="B72" s="1">
        <v>212</v>
      </c>
      <c r="C72" s="1">
        <v>169</v>
      </c>
      <c r="D72" s="1">
        <v>170</v>
      </c>
      <c r="E72">
        <f t="shared" si="5"/>
        <v>1</v>
      </c>
      <c r="F72" s="1" t="s">
        <v>32</v>
      </c>
    </row>
    <row r="73" spans="2:6" ht="30">
      <c r="B73" s="1">
        <v>213</v>
      </c>
      <c r="C73" s="1">
        <v>170</v>
      </c>
      <c r="D73" s="1">
        <v>174</v>
      </c>
      <c r="E73">
        <f t="shared" si="5"/>
        <v>4</v>
      </c>
      <c r="F73" s="1" t="s">
        <v>12</v>
      </c>
    </row>
    <row r="74" spans="2:6">
      <c r="B74" s="1">
        <v>214</v>
      </c>
      <c r="C74" s="1">
        <v>174</v>
      </c>
      <c r="D74" s="1">
        <v>175</v>
      </c>
      <c r="E74">
        <f t="shared" si="5"/>
        <v>1</v>
      </c>
      <c r="F74" s="1" t="s">
        <v>26</v>
      </c>
    </row>
    <row r="75" spans="2:6">
      <c r="B75" s="1">
        <v>215</v>
      </c>
      <c r="C75" s="1">
        <v>175</v>
      </c>
      <c r="D75" s="1">
        <v>182</v>
      </c>
      <c r="E75">
        <f t="shared" si="5"/>
        <v>7</v>
      </c>
      <c r="F75" s="1" t="s">
        <v>28</v>
      </c>
    </row>
    <row r="76" spans="2:6" ht="30">
      <c r="B76" s="1">
        <v>216</v>
      </c>
      <c r="C76" s="1">
        <v>182</v>
      </c>
      <c r="D76" s="1">
        <v>182</v>
      </c>
      <c r="E76">
        <f t="shared" si="5"/>
        <v>0</v>
      </c>
      <c r="F76" s="1" t="s">
        <v>24</v>
      </c>
    </row>
    <row r="77" spans="2:6">
      <c r="B77" s="1">
        <v>217</v>
      </c>
      <c r="C77" s="1">
        <v>182</v>
      </c>
      <c r="D77" s="1">
        <v>184</v>
      </c>
      <c r="E77">
        <f t="shared" si="5"/>
        <v>2</v>
      </c>
      <c r="F77" s="1" t="s">
        <v>26</v>
      </c>
    </row>
    <row r="78" spans="2:6">
      <c r="B78" s="1">
        <v>218</v>
      </c>
      <c r="C78" s="1">
        <v>184</v>
      </c>
      <c r="D78" s="1">
        <v>190</v>
      </c>
      <c r="E78">
        <f t="shared" si="5"/>
        <v>6</v>
      </c>
      <c r="F78" s="1" t="s">
        <v>19</v>
      </c>
    </row>
    <row r="79" spans="2:6">
      <c r="B79" s="1">
        <v>219</v>
      </c>
      <c r="C79" s="1">
        <v>190</v>
      </c>
      <c r="D79" s="1">
        <v>192</v>
      </c>
      <c r="E79">
        <f t="shared" si="5"/>
        <v>2</v>
      </c>
      <c r="F79" s="1" t="s">
        <v>26</v>
      </c>
    </row>
    <row r="80" spans="2:6">
      <c r="B80" s="1">
        <v>220</v>
      </c>
      <c r="C80" s="1">
        <v>192</v>
      </c>
      <c r="D80" s="1">
        <v>196</v>
      </c>
      <c r="E80">
        <f t="shared" si="5"/>
        <v>4</v>
      </c>
      <c r="F80" s="1" t="s">
        <v>19</v>
      </c>
    </row>
    <row r="81" spans="2:6">
      <c r="B81" s="1">
        <v>221</v>
      </c>
      <c r="C81" s="1">
        <v>196</v>
      </c>
      <c r="D81" s="1">
        <v>198</v>
      </c>
      <c r="E81">
        <f t="shared" si="5"/>
        <v>2</v>
      </c>
      <c r="F81" s="1" t="s">
        <v>26</v>
      </c>
    </row>
    <row r="82" spans="2:6">
      <c r="B82" s="1">
        <v>222</v>
      </c>
      <c r="C82" s="1">
        <v>198</v>
      </c>
      <c r="D82" s="1">
        <v>200</v>
      </c>
      <c r="E82">
        <f t="shared" si="5"/>
        <v>2</v>
      </c>
      <c r="F82" s="1" t="s">
        <v>19</v>
      </c>
    </row>
    <row r="83" spans="2:6" ht="30">
      <c r="B83" s="1">
        <v>223</v>
      </c>
      <c r="C83" s="1">
        <v>200</v>
      </c>
      <c r="D83" s="1">
        <v>200</v>
      </c>
      <c r="E83">
        <f t="shared" si="5"/>
        <v>0</v>
      </c>
      <c r="F83" s="1" t="s">
        <v>10</v>
      </c>
    </row>
    <row r="84" spans="2:6">
      <c r="B84" s="1">
        <v>224</v>
      </c>
      <c r="C84" s="1">
        <v>200</v>
      </c>
      <c r="D84" s="1">
        <v>203</v>
      </c>
      <c r="E84">
        <f t="shared" si="5"/>
        <v>3</v>
      </c>
      <c r="F84" s="1" t="s">
        <v>19</v>
      </c>
    </row>
    <row r="85" spans="2:6">
      <c r="B85" s="1">
        <v>225</v>
      </c>
      <c r="C85" s="1">
        <v>203</v>
      </c>
      <c r="D85" s="1">
        <v>204</v>
      </c>
      <c r="E85">
        <f t="shared" si="5"/>
        <v>1</v>
      </c>
      <c r="F85" s="1" t="s">
        <v>26</v>
      </c>
    </row>
    <row r="86" spans="2:6" ht="30">
      <c r="B86" s="1">
        <v>226</v>
      </c>
      <c r="C86" s="1">
        <v>204</v>
      </c>
      <c r="D86" s="1">
        <v>205</v>
      </c>
      <c r="E86">
        <f t="shared" si="5"/>
        <v>1</v>
      </c>
      <c r="F86" s="1" t="s">
        <v>10</v>
      </c>
    </row>
    <row r="87" spans="2:6">
      <c r="B87" s="1">
        <v>227</v>
      </c>
      <c r="C87" s="1">
        <v>205</v>
      </c>
      <c r="D87" s="1">
        <v>207</v>
      </c>
      <c r="E87">
        <f t="shared" si="5"/>
        <v>2</v>
      </c>
      <c r="F87" s="1" t="s">
        <v>19</v>
      </c>
    </row>
    <row r="88" spans="2:6">
      <c r="B88" s="1">
        <v>228</v>
      </c>
      <c r="C88" s="1">
        <v>207</v>
      </c>
      <c r="D88" s="1">
        <v>209</v>
      </c>
      <c r="E88">
        <f t="shared" si="5"/>
        <v>2</v>
      </c>
      <c r="F88" s="1" t="s">
        <v>19</v>
      </c>
    </row>
    <row r="89" spans="2:6">
      <c r="B89" s="1">
        <v>229</v>
      </c>
      <c r="C89" s="1">
        <v>209</v>
      </c>
      <c r="D89" s="1">
        <v>210</v>
      </c>
      <c r="E89">
        <f t="shared" si="5"/>
        <v>1</v>
      </c>
      <c r="F89" s="1" t="s">
        <v>26</v>
      </c>
    </row>
    <row r="90" spans="2:6">
      <c r="B90" s="1">
        <v>230</v>
      </c>
      <c r="C90" s="1">
        <v>210</v>
      </c>
      <c r="D90" s="1">
        <v>212</v>
      </c>
      <c r="E90">
        <f t="shared" si="5"/>
        <v>2</v>
      </c>
      <c r="F90" s="1" t="s">
        <v>19</v>
      </c>
    </row>
    <row r="91" spans="2:6">
      <c r="B91" s="1">
        <v>231</v>
      </c>
      <c r="C91" s="1">
        <v>212</v>
      </c>
      <c r="D91" s="1">
        <v>214</v>
      </c>
      <c r="E91">
        <f t="shared" si="5"/>
        <v>2</v>
      </c>
      <c r="F91" s="1" t="s">
        <v>26</v>
      </c>
    </row>
    <row r="92" spans="2:6" ht="30">
      <c r="B92" s="1">
        <v>232</v>
      </c>
      <c r="C92" s="1">
        <v>214</v>
      </c>
      <c r="D92" s="1">
        <v>216</v>
      </c>
      <c r="E92">
        <f t="shared" si="5"/>
        <v>2</v>
      </c>
      <c r="F92" s="1" t="s">
        <v>33</v>
      </c>
    </row>
    <row r="93" spans="2:6" ht="30">
      <c r="B93" s="1">
        <v>233</v>
      </c>
      <c r="C93" s="1">
        <v>216</v>
      </c>
      <c r="D93" s="1">
        <v>217</v>
      </c>
      <c r="E93">
        <f t="shared" si="5"/>
        <v>1</v>
      </c>
      <c r="F93" s="1" t="s">
        <v>20</v>
      </c>
    </row>
    <row r="94" spans="2:6">
      <c r="B94" s="1">
        <v>234</v>
      </c>
      <c r="C94" s="1">
        <v>217</v>
      </c>
      <c r="D94" s="1">
        <v>219</v>
      </c>
      <c r="E94">
        <f t="shared" si="5"/>
        <v>2</v>
      </c>
      <c r="F94" s="1" t="s">
        <v>19</v>
      </c>
    </row>
    <row r="95" spans="2:6">
      <c r="B95" s="1">
        <v>235</v>
      </c>
      <c r="C95" s="1">
        <v>219</v>
      </c>
      <c r="D95" s="1">
        <v>227</v>
      </c>
      <c r="E95">
        <f t="shared" si="5"/>
        <v>8</v>
      </c>
      <c r="F95" s="1" t="s">
        <v>21</v>
      </c>
    </row>
    <row r="96" spans="2:6" ht="30">
      <c r="B96" s="1">
        <v>236</v>
      </c>
      <c r="C96" s="1">
        <v>227</v>
      </c>
      <c r="D96" s="1">
        <v>228</v>
      </c>
      <c r="E96">
        <f t="shared" si="5"/>
        <v>1</v>
      </c>
      <c r="F96" s="1" t="s">
        <v>12</v>
      </c>
    </row>
    <row r="97" spans="2:6" ht="30">
      <c r="B97" s="1">
        <v>237</v>
      </c>
      <c r="C97" s="1">
        <v>228</v>
      </c>
      <c r="D97" s="1">
        <v>230</v>
      </c>
      <c r="E97">
        <f t="shared" si="5"/>
        <v>2</v>
      </c>
      <c r="F97" s="1" t="s">
        <v>32</v>
      </c>
    </row>
    <row r="98" spans="2:6">
      <c r="B98" s="1">
        <v>238</v>
      </c>
      <c r="C98" s="1">
        <v>230</v>
      </c>
      <c r="D98" s="1">
        <v>231</v>
      </c>
      <c r="E98">
        <f t="shared" si="5"/>
        <v>1</v>
      </c>
      <c r="F98" s="1" t="s">
        <v>19</v>
      </c>
    </row>
    <row r="99" spans="2:6">
      <c r="B99" s="1">
        <v>239</v>
      </c>
      <c r="C99" s="1">
        <v>231</v>
      </c>
      <c r="D99" s="1">
        <v>233</v>
      </c>
      <c r="E99">
        <f t="shared" si="5"/>
        <v>2</v>
      </c>
      <c r="F99" s="1" t="s">
        <v>26</v>
      </c>
    </row>
    <row r="100" spans="2:6">
      <c r="B100" s="1">
        <v>240</v>
      </c>
      <c r="C100" s="1">
        <v>233</v>
      </c>
      <c r="D100" s="1">
        <v>237</v>
      </c>
      <c r="E100">
        <f t="shared" si="5"/>
        <v>4</v>
      </c>
      <c r="F100" s="1" t="s">
        <v>19</v>
      </c>
    </row>
    <row r="101" spans="2:6">
      <c r="B101" s="1">
        <v>241</v>
      </c>
      <c r="C101" s="1">
        <v>237</v>
      </c>
      <c r="D101" s="1">
        <v>238</v>
      </c>
      <c r="E101">
        <f t="shared" si="5"/>
        <v>1</v>
      </c>
      <c r="F101" s="1" t="s">
        <v>26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96"/>
  <sheetViews>
    <sheetView topLeftCell="C1" workbookViewId="0">
      <selection activeCell="N4" sqref="N4:N29"/>
    </sheetView>
  </sheetViews>
  <sheetFormatPr defaultRowHeight="15"/>
  <cols>
    <col min="3" max="3" width="12.42578125" customWidth="1"/>
    <col min="6" max="6" width="16.28515625" customWidth="1"/>
    <col min="10" max="10" width="29.5703125" style="1" customWidth="1"/>
    <col min="11" max="11" width="20.85546875" customWidth="1"/>
    <col min="12" max="12" width="14.5703125" customWidth="1"/>
    <col min="13" max="13" width="17" customWidth="1"/>
  </cols>
  <sheetData>
    <row r="1" spans="1:16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6">
      <c r="A2" s="2" t="s">
        <v>39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6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  <c r="N3" s="2" t="s">
        <v>45</v>
      </c>
      <c r="P3" t="s">
        <v>44</v>
      </c>
    </row>
    <row r="4" spans="1:16" ht="30">
      <c r="B4" s="1">
        <v>122</v>
      </c>
      <c r="C4" s="1">
        <v>1</v>
      </c>
      <c r="D4" s="1">
        <v>6</v>
      </c>
      <c r="E4">
        <f>D4-C4</f>
        <v>5</v>
      </c>
      <c r="F4" s="1" t="s">
        <v>18</v>
      </c>
      <c r="J4" s="1" t="s">
        <v>10</v>
      </c>
      <c r="K4">
        <f>SUMPRODUCT(--($F$4:$F$101=J4))</f>
        <v>4</v>
      </c>
      <c r="L4">
        <f>SUMIF($F$4:$F$200,J4,$E$4:$E$200)</f>
        <v>4</v>
      </c>
      <c r="M4">
        <f>IF(K4=0,0,L4/K4)</f>
        <v>1</v>
      </c>
      <c r="N4">
        <f>(L4/$P$4)*100</f>
        <v>1.5384615384615385</v>
      </c>
      <c r="P4">
        <f>MAX(D4:D200)-MIN(C4:C200)</f>
        <v>260</v>
      </c>
    </row>
    <row r="5" spans="1:16">
      <c r="B5" s="1">
        <v>123</v>
      </c>
      <c r="C5" s="1">
        <v>6</v>
      </c>
      <c r="D5" s="1">
        <v>8</v>
      </c>
      <c r="E5">
        <f t="shared" ref="E5:E68" si="0">D5-C5</f>
        <v>2</v>
      </c>
      <c r="F5" s="1" t="s">
        <v>27</v>
      </c>
      <c r="J5" s="1" t="s">
        <v>11</v>
      </c>
      <c r="K5">
        <f t="shared" ref="K5:K29" si="1">SUMPRODUCT(--($F$4:$F$101=J5))</f>
        <v>1</v>
      </c>
      <c r="L5">
        <f t="shared" ref="L5:L29" si="2">SUMIF($F$4:$F$200,J5,$E$4:$E$200)</f>
        <v>3</v>
      </c>
      <c r="M5">
        <f t="shared" ref="M5:M29" si="3">IF(K5=0,0,L5/K5)</f>
        <v>3</v>
      </c>
      <c r="N5">
        <f t="shared" ref="N5:N29" si="4">(L5/$P$4)*100</f>
        <v>1.153846153846154</v>
      </c>
    </row>
    <row r="6" spans="1:16">
      <c r="B6" s="1">
        <v>124</v>
      </c>
      <c r="C6" s="1">
        <v>8</v>
      </c>
      <c r="D6" s="1">
        <v>11</v>
      </c>
      <c r="E6">
        <f t="shared" si="0"/>
        <v>3</v>
      </c>
      <c r="F6" s="1" t="s">
        <v>30</v>
      </c>
      <c r="J6" s="1" t="s">
        <v>12</v>
      </c>
      <c r="K6">
        <f t="shared" si="1"/>
        <v>2</v>
      </c>
      <c r="L6">
        <f t="shared" si="2"/>
        <v>3</v>
      </c>
      <c r="M6">
        <f t="shared" si="3"/>
        <v>1.5</v>
      </c>
      <c r="N6">
        <f t="shared" si="4"/>
        <v>1.153846153846154</v>
      </c>
    </row>
    <row r="7" spans="1:16">
      <c r="B7" s="1">
        <v>125</v>
      </c>
      <c r="C7" s="1">
        <v>11</v>
      </c>
      <c r="D7" s="1">
        <v>13</v>
      </c>
      <c r="E7">
        <f t="shared" si="0"/>
        <v>2</v>
      </c>
      <c r="F7" s="1" t="s">
        <v>26</v>
      </c>
      <c r="J7" s="1" t="s">
        <v>13</v>
      </c>
      <c r="K7">
        <f t="shared" si="1"/>
        <v>2</v>
      </c>
      <c r="L7">
        <f t="shared" si="2"/>
        <v>3</v>
      </c>
      <c r="M7">
        <f t="shared" si="3"/>
        <v>1.5</v>
      </c>
      <c r="N7">
        <f t="shared" si="4"/>
        <v>1.153846153846154</v>
      </c>
    </row>
    <row r="8" spans="1:16" ht="30">
      <c r="B8" s="1">
        <v>126</v>
      </c>
      <c r="C8" s="1">
        <v>13</v>
      </c>
      <c r="D8" s="1">
        <v>16</v>
      </c>
      <c r="E8">
        <f t="shared" si="0"/>
        <v>3</v>
      </c>
      <c r="F8" s="1" t="s">
        <v>18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6" ht="30">
      <c r="B9" s="1">
        <v>127</v>
      </c>
      <c r="C9" s="1">
        <v>16</v>
      </c>
      <c r="D9" s="1">
        <v>26</v>
      </c>
      <c r="E9">
        <f t="shared" si="0"/>
        <v>10</v>
      </c>
      <c r="F9" s="1" t="s">
        <v>27</v>
      </c>
      <c r="J9" s="1" t="s">
        <v>15</v>
      </c>
      <c r="K9">
        <f t="shared" si="1"/>
        <v>5</v>
      </c>
      <c r="L9">
        <f t="shared" si="2"/>
        <v>12</v>
      </c>
      <c r="M9">
        <f t="shared" si="3"/>
        <v>2.4</v>
      </c>
      <c r="N9">
        <f t="shared" si="4"/>
        <v>4.6153846153846159</v>
      </c>
    </row>
    <row r="10" spans="1:16" ht="30">
      <c r="B10" s="1">
        <v>128</v>
      </c>
      <c r="C10" s="1">
        <v>26</v>
      </c>
      <c r="D10" s="1">
        <v>28</v>
      </c>
      <c r="E10">
        <f t="shared" si="0"/>
        <v>2</v>
      </c>
      <c r="F10" s="1" t="s">
        <v>12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6" ht="30">
      <c r="B11" s="1">
        <v>129</v>
      </c>
      <c r="C11" s="1">
        <v>28</v>
      </c>
      <c r="D11" s="1">
        <v>43</v>
      </c>
      <c r="E11">
        <f t="shared" si="0"/>
        <v>15</v>
      </c>
      <c r="F11" s="1" t="s">
        <v>29</v>
      </c>
      <c r="J11" s="1" t="s">
        <v>17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</row>
    <row r="12" spans="1:16">
      <c r="B12" s="1">
        <v>130</v>
      </c>
      <c r="C12" s="1">
        <v>44</v>
      </c>
      <c r="D12" s="1">
        <v>46</v>
      </c>
      <c r="E12">
        <f t="shared" si="0"/>
        <v>2</v>
      </c>
      <c r="F12" s="1" t="s">
        <v>19</v>
      </c>
      <c r="J12" s="1" t="s">
        <v>18</v>
      </c>
      <c r="K12">
        <f t="shared" si="1"/>
        <v>2</v>
      </c>
      <c r="L12">
        <f t="shared" si="2"/>
        <v>8</v>
      </c>
      <c r="M12">
        <f t="shared" si="3"/>
        <v>4</v>
      </c>
      <c r="N12">
        <f t="shared" si="4"/>
        <v>3.0769230769230771</v>
      </c>
    </row>
    <row r="13" spans="1:16" ht="30">
      <c r="B13" s="1">
        <v>131</v>
      </c>
      <c r="C13" s="1">
        <v>46</v>
      </c>
      <c r="D13" s="1">
        <v>47</v>
      </c>
      <c r="E13">
        <f t="shared" si="0"/>
        <v>1</v>
      </c>
      <c r="F13" s="1" t="s">
        <v>29</v>
      </c>
      <c r="J13" s="1" t="s">
        <v>19</v>
      </c>
      <c r="K13">
        <f t="shared" si="1"/>
        <v>34</v>
      </c>
      <c r="L13">
        <f t="shared" si="2"/>
        <v>112</v>
      </c>
      <c r="M13">
        <f t="shared" si="3"/>
        <v>3.2941176470588234</v>
      </c>
      <c r="N13">
        <f t="shared" si="4"/>
        <v>43.07692307692308</v>
      </c>
    </row>
    <row r="14" spans="1:16">
      <c r="B14" s="1">
        <v>132</v>
      </c>
      <c r="C14" s="1">
        <v>47</v>
      </c>
      <c r="D14" s="1">
        <v>51</v>
      </c>
      <c r="E14">
        <f t="shared" si="0"/>
        <v>4</v>
      </c>
      <c r="F14" s="1" t="s">
        <v>19</v>
      </c>
      <c r="J14" s="1" t="s">
        <v>20</v>
      </c>
      <c r="K14">
        <f t="shared" si="1"/>
        <v>1</v>
      </c>
      <c r="L14">
        <f t="shared" si="2"/>
        <v>5</v>
      </c>
      <c r="M14">
        <f t="shared" si="3"/>
        <v>5</v>
      </c>
      <c r="N14">
        <f t="shared" si="4"/>
        <v>1.9230769230769231</v>
      </c>
    </row>
    <row r="15" spans="1:16">
      <c r="B15" s="1">
        <v>133</v>
      </c>
      <c r="C15" s="1">
        <v>51</v>
      </c>
      <c r="D15" s="1">
        <v>52</v>
      </c>
      <c r="E15">
        <f t="shared" si="0"/>
        <v>1</v>
      </c>
      <c r="F15" s="1" t="s">
        <v>26</v>
      </c>
      <c r="J15" s="1" t="s">
        <v>21</v>
      </c>
      <c r="K15">
        <f t="shared" si="1"/>
        <v>2</v>
      </c>
      <c r="L15">
        <f t="shared" si="2"/>
        <v>5</v>
      </c>
      <c r="M15">
        <f t="shared" si="3"/>
        <v>2.5</v>
      </c>
      <c r="N15">
        <f t="shared" si="4"/>
        <v>1.9230769230769231</v>
      </c>
    </row>
    <row r="16" spans="1:16">
      <c r="B16" s="1">
        <v>134</v>
      </c>
      <c r="C16" s="1">
        <v>52</v>
      </c>
      <c r="D16" s="1">
        <v>54</v>
      </c>
      <c r="E16">
        <f t="shared" si="0"/>
        <v>2</v>
      </c>
      <c r="F16" s="1" t="s">
        <v>19</v>
      </c>
      <c r="J16" s="1" t="s">
        <v>22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2:14" ht="30">
      <c r="B17" s="1">
        <v>135</v>
      </c>
      <c r="C17" s="1">
        <v>54</v>
      </c>
      <c r="D17" s="1">
        <v>58</v>
      </c>
      <c r="E17">
        <f t="shared" si="0"/>
        <v>4</v>
      </c>
      <c r="F17" s="1" t="s">
        <v>29</v>
      </c>
      <c r="J17" s="1" t="s">
        <v>23</v>
      </c>
      <c r="K17">
        <f t="shared" si="1"/>
        <v>1</v>
      </c>
      <c r="L17">
        <f t="shared" si="2"/>
        <v>2</v>
      </c>
      <c r="M17">
        <f t="shared" si="3"/>
        <v>2</v>
      </c>
      <c r="N17">
        <f t="shared" si="4"/>
        <v>0.76923076923076927</v>
      </c>
    </row>
    <row r="18" spans="2:14">
      <c r="B18" s="1">
        <v>136</v>
      </c>
      <c r="C18" s="1">
        <v>58</v>
      </c>
      <c r="D18" s="1">
        <v>61</v>
      </c>
      <c r="E18">
        <f t="shared" si="0"/>
        <v>3</v>
      </c>
      <c r="F18" s="1" t="s">
        <v>19</v>
      </c>
      <c r="J18" s="1" t="s">
        <v>24</v>
      </c>
      <c r="K18">
        <f t="shared" si="1"/>
        <v>7</v>
      </c>
      <c r="L18">
        <f t="shared" si="2"/>
        <v>9</v>
      </c>
      <c r="M18">
        <f t="shared" si="3"/>
        <v>1.2857142857142858</v>
      </c>
      <c r="N18">
        <f t="shared" si="4"/>
        <v>3.4615384615384617</v>
      </c>
    </row>
    <row r="19" spans="2:14">
      <c r="B19" s="1">
        <v>137</v>
      </c>
      <c r="C19" s="1">
        <v>61</v>
      </c>
      <c r="D19" s="1">
        <v>63</v>
      </c>
      <c r="E19">
        <f t="shared" si="0"/>
        <v>2</v>
      </c>
      <c r="F19" s="1" t="s">
        <v>19</v>
      </c>
      <c r="J19" s="1" t="s">
        <v>25</v>
      </c>
      <c r="K19">
        <f t="shared" si="1"/>
        <v>3</v>
      </c>
      <c r="L19">
        <f t="shared" si="2"/>
        <v>15</v>
      </c>
      <c r="M19">
        <f t="shared" si="3"/>
        <v>5</v>
      </c>
      <c r="N19">
        <f t="shared" si="4"/>
        <v>5.7692307692307692</v>
      </c>
    </row>
    <row r="20" spans="2:14" ht="45">
      <c r="B20" s="1">
        <v>138</v>
      </c>
      <c r="C20" s="1">
        <v>63</v>
      </c>
      <c r="D20" s="1">
        <v>65</v>
      </c>
      <c r="E20">
        <f t="shared" si="0"/>
        <v>2</v>
      </c>
      <c r="F20" s="1" t="s">
        <v>15</v>
      </c>
      <c r="J20" s="1" t="s">
        <v>35</v>
      </c>
      <c r="K20">
        <f t="shared" si="1"/>
        <v>1</v>
      </c>
      <c r="L20">
        <f t="shared" si="2"/>
        <v>2</v>
      </c>
      <c r="M20">
        <f t="shared" si="3"/>
        <v>2</v>
      </c>
      <c r="N20">
        <f t="shared" si="4"/>
        <v>0.76923076923076927</v>
      </c>
    </row>
    <row r="21" spans="2:14">
      <c r="B21" s="1">
        <v>139</v>
      </c>
      <c r="C21" s="1">
        <v>65</v>
      </c>
      <c r="D21" s="1">
        <v>67</v>
      </c>
      <c r="E21">
        <f t="shared" si="0"/>
        <v>2</v>
      </c>
      <c r="F21" s="1" t="s">
        <v>19</v>
      </c>
      <c r="J21" s="1" t="s">
        <v>26</v>
      </c>
      <c r="K21">
        <f t="shared" si="1"/>
        <v>16</v>
      </c>
      <c r="L21">
        <f t="shared" si="2"/>
        <v>26</v>
      </c>
      <c r="M21">
        <f t="shared" si="3"/>
        <v>1.625</v>
      </c>
      <c r="N21">
        <f t="shared" si="4"/>
        <v>10</v>
      </c>
    </row>
    <row r="22" spans="2:14">
      <c r="B22" s="1">
        <v>140</v>
      </c>
      <c r="C22" s="1">
        <v>67</v>
      </c>
      <c r="D22" s="1">
        <v>68</v>
      </c>
      <c r="E22">
        <f t="shared" si="0"/>
        <v>1</v>
      </c>
      <c r="F22" s="1" t="s">
        <v>19</v>
      </c>
      <c r="J22" s="1" t="s">
        <v>27</v>
      </c>
      <c r="K22">
        <f t="shared" si="1"/>
        <v>2</v>
      </c>
      <c r="L22">
        <f t="shared" si="2"/>
        <v>12</v>
      </c>
      <c r="M22">
        <f t="shared" si="3"/>
        <v>6</v>
      </c>
      <c r="N22">
        <f t="shared" si="4"/>
        <v>4.6153846153846159</v>
      </c>
    </row>
    <row r="23" spans="2:14">
      <c r="B23" s="1">
        <v>141</v>
      </c>
      <c r="C23" s="1">
        <v>68</v>
      </c>
      <c r="D23" s="1">
        <v>69</v>
      </c>
      <c r="E23">
        <f t="shared" si="0"/>
        <v>1</v>
      </c>
      <c r="F23" s="1" t="s">
        <v>19</v>
      </c>
      <c r="J23" s="1" t="s">
        <v>28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</row>
    <row r="24" spans="2:14" ht="30">
      <c r="B24" s="1">
        <v>142</v>
      </c>
      <c r="C24" s="1">
        <v>69</v>
      </c>
      <c r="D24" s="1">
        <v>71</v>
      </c>
      <c r="E24">
        <f t="shared" si="0"/>
        <v>2</v>
      </c>
      <c r="F24" s="1" t="s">
        <v>24</v>
      </c>
      <c r="J24" s="1" t="s">
        <v>29</v>
      </c>
      <c r="K24">
        <f t="shared" si="1"/>
        <v>9</v>
      </c>
      <c r="L24">
        <f t="shared" si="2"/>
        <v>34</v>
      </c>
      <c r="M24">
        <f t="shared" si="3"/>
        <v>3.7777777777777777</v>
      </c>
      <c r="N24">
        <f t="shared" si="4"/>
        <v>13.076923076923078</v>
      </c>
    </row>
    <row r="25" spans="2:14">
      <c r="B25" s="1">
        <v>143</v>
      </c>
      <c r="C25" s="1">
        <v>71</v>
      </c>
      <c r="D25" s="1">
        <v>73</v>
      </c>
      <c r="E25">
        <f t="shared" si="0"/>
        <v>2</v>
      </c>
      <c r="F25" s="1" t="s">
        <v>26</v>
      </c>
      <c r="J25" s="1" t="s">
        <v>30</v>
      </c>
      <c r="K25">
        <f t="shared" si="1"/>
        <v>1</v>
      </c>
      <c r="L25">
        <f t="shared" si="2"/>
        <v>3</v>
      </c>
      <c r="M25">
        <f t="shared" si="3"/>
        <v>3</v>
      </c>
      <c r="N25">
        <f t="shared" si="4"/>
        <v>1.153846153846154</v>
      </c>
    </row>
    <row r="26" spans="2:14">
      <c r="B26" s="1">
        <v>144</v>
      </c>
      <c r="C26" s="1">
        <v>73</v>
      </c>
      <c r="D26" s="1">
        <v>79</v>
      </c>
      <c r="E26">
        <f t="shared" si="0"/>
        <v>6</v>
      </c>
      <c r="F26" s="1" t="s">
        <v>19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2:14">
      <c r="B27" s="1">
        <v>145</v>
      </c>
      <c r="C27" s="1">
        <v>79</v>
      </c>
      <c r="D27" s="1">
        <v>81</v>
      </c>
      <c r="E27">
        <f t="shared" si="0"/>
        <v>2</v>
      </c>
      <c r="F27" s="1" t="s">
        <v>19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2:14" ht="30">
      <c r="B28" s="1">
        <v>146</v>
      </c>
      <c r="C28" s="1">
        <v>81</v>
      </c>
      <c r="D28" s="1">
        <v>82</v>
      </c>
      <c r="E28">
        <f t="shared" si="0"/>
        <v>1</v>
      </c>
      <c r="F28" s="1" t="s">
        <v>24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2:14">
      <c r="B29" s="1">
        <v>147</v>
      </c>
      <c r="C29" s="1">
        <v>82</v>
      </c>
      <c r="D29" s="1">
        <v>83</v>
      </c>
      <c r="E29">
        <f t="shared" si="0"/>
        <v>1</v>
      </c>
      <c r="F29" s="1" t="s">
        <v>26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2:14" ht="30">
      <c r="B30" s="1">
        <v>148</v>
      </c>
      <c r="C30" s="1">
        <v>83</v>
      </c>
      <c r="D30" s="1">
        <v>84</v>
      </c>
      <c r="E30">
        <f t="shared" si="0"/>
        <v>1</v>
      </c>
      <c r="F30" s="1" t="s">
        <v>10</v>
      </c>
      <c r="J30" s="3" t="s">
        <v>36</v>
      </c>
      <c r="K30" s="1">
        <f>SUM(K4:K29)</f>
        <v>93</v>
      </c>
      <c r="L30" s="1">
        <f>SUM(E4:E200)</f>
        <v>258</v>
      </c>
    </row>
    <row r="31" spans="2:14">
      <c r="B31" s="1">
        <v>149</v>
      </c>
      <c r="C31" s="1">
        <v>84</v>
      </c>
      <c r="D31" s="1">
        <v>87</v>
      </c>
      <c r="E31">
        <f t="shared" si="0"/>
        <v>3</v>
      </c>
      <c r="F31" s="1" t="s">
        <v>19</v>
      </c>
      <c r="J31" s="3" t="s">
        <v>37</v>
      </c>
      <c r="K31" s="1">
        <f>AVERAGEIF(K4:K29,"&gt;0")</f>
        <v>5.4705882352941178</v>
      </c>
      <c r="L31" s="1">
        <f>AVERAGE(E4:E200)</f>
        <v>2.774193548387097</v>
      </c>
    </row>
    <row r="32" spans="2:14" ht="30">
      <c r="B32" s="1">
        <v>150</v>
      </c>
      <c r="C32" s="1">
        <v>87</v>
      </c>
      <c r="D32" s="1">
        <v>89</v>
      </c>
      <c r="E32">
        <f t="shared" si="0"/>
        <v>2</v>
      </c>
      <c r="F32" s="1" t="s">
        <v>29</v>
      </c>
    </row>
    <row r="33" spans="2:6">
      <c r="B33" s="1">
        <v>151</v>
      </c>
      <c r="C33" s="1">
        <v>89</v>
      </c>
      <c r="D33" s="1">
        <v>92</v>
      </c>
      <c r="E33">
        <f t="shared" si="0"/>
        <v>3</v>
      </c>
      <c r="F33" s="1" t="s">
        <v>19</v>
      </c>
    </row>
    <row r="34" spans="2:6">
      <c r="B34" s="1">
        <v>152</v>
      </c>
      <c r="C34" s="1">
        <v>92</v>
      </c>
      <c r="D34" s="1">
        <v>95</v>
      </c>
      <c r="E34">
        <f t="shared" si="0"/>
        <v>3</v>
      </c>
      <c r="F34" s="1" t="s">
        <v>19</v>
      </c>
    </row>
    <row r="35" spans="2:6" ht="45">
      <c r="B35" s="1">
        <v>153</v>
      </c>
      <c r="C35" s="1">
        <v>96</v>
      </c>
      <c r="D35" s="1">
        <v>97</v>
      </c>
      <c r="E35">
        <f t="shared" si="0"/>
        <v>1</v>
      </c>
      <c r="F35" s="1" t="s">
        <v>15</v>
      </c>
    </row>
    <row r="36" spans="2:6">
      <c r="B36" s="1">
        <v>154</v>
      </c>
      <c r="C36" s="1">
        <v>97</v>
      </c>
      <c r="D36" s="1">
        <v>103</v>
      </c>
      <c r="E36">
        <f t="shared" si="0"/>
        <v>6</v>
      </c>
      <c r="F36" s="1" t="s">
        <v>19</v>
      </c>
    </row>
    <row r="37" spans="2:6">
      <c r="B37" s="1">
        <v>155</v>
      </c>
      <c r="C37" s="1">
        <v>103</v>
      </c>
      <c r="D37" s="1">
        <v>104</v>
      </c>
      <c r="E37">
        <f t="shared" si="0"/>
        <v>1</v>
      </c>
      <c r="F37" s="1" t="s">
        <v>26</v>
      </c>
    </row>
    <row r="38" spans="2:6">
      <c r="B38" s="1">
        <v>156</v>
      </c>
      <c r="C38" s="1">
        <v>104</v>
      </c>
      <c r="D38" s="1">
        <v>106</v>
      </c>
      <c r="E38">
        <f t="shared" si="0"/>
        <v>2</v>
      </c>
      <c r="F38" s="1" t="s">
        <v>19</v>
      </c>
    </row>
    <row r="39" spans="2:6">
      <c r="B39" s="1">
        <v>157</v>
      </c>
      <c r="C39" s="1">
        <v>106</v>
      </c>
      <c r="D39" s="1">
        <v>108</v>
      </c>
      <c r="E39">
        <f t="shared" si="0"/>
        <v>2</v>
      </c>
      <c r="F39" s="1" t="s">
        <v>19</v>
      </c>
    </row>
    <row r="40" spans="2:6">
      <c r="B40" s="1">
        <v>158</v>
      </c>
      <c r="C40" s="1">
        <v>108</v>
      </c>
      <c r="D40" s="1">
        <v>111</v>
      </c>
      <c r="E40">
        <f t="shared" si="0"/>
        <v>3</v>
      </c>
      <c r="F40" s="1" t="s">
        <v>19</v>
      </c>
    </row>
    <row r="41" spans="2:6" ht="30">
      <c r="B41" s="1">
        <v>159</v>
      </c>
      <c r="C41" s="1">
        <v>111</v>
      </c>
      <c r="D41" s="1">
        <v>113</v>
      </c>
      <c r="E41">
        <f t="shared" si="0"/>
        <v>2</v>
      </c>
      <c r="F41" s="1" t="s">
        <v>24</v>
      </c>
    </row>
    <row r="42" spans="2:6">
      <c r="B42" s="1">
        <v>160</v>
      </c>
      <c r="C42" s="1">
        <v>113</v>
      </c>
      <c r="D42" s="1">
        <v>114</v>
      </c>
      <c r="E42">
        <f t="shared" si="0"/>
        <v>1</v>
      </c>
      <c r="F42" s="1" t="s">
        <v>26</v>
      </c>
    </row>
    <row r="43" spans="2:6" ht="30">
      <c r="B43" s="1">
        <v>161</v>
      </c>
      <c r="C43" s="1">
        <v>114</v>
      </c>
      <c r="D43" s="1">
        <v>117</v>
      </c>
      <c r="E43">
        <f t="shared" si="0"/>
        <v>3</v>
      </c>
      <c r="F43" s="1" t="s">
        <v>29</v>
      </c>
    </row>
    <row r="44" spans="2:6" ht="45">
      <c r="B44" s="1">
        <v>162</v>
      </c>
      <c r="C44" s="1">
        <v>117</v>
      </c>
      <c r="D44" s="1">
        <v>121</v>
      </c>
      <c r="E44">
        <f t="shared" si="0"/>
        <v>4</v>
      </c>
      <c r="F44" s="1" t="s">
        <v>15</v>
      </c>
    </row>
    <row r="45" spans="2:6">
      <c r="B45" s="1">
        <v>163</v>
      </c>
      <c r="C45" s="1">
        <v>121</v>
      </c>
      <c r="D45" s="1">
        <v>123</v>
      </c>
      <c r="E45">
        <f t="shared" si="0"/>
        <v>2</v>
      </c>
      <c r="F45" s="1" t="s">
        <v>19</v>
      </c>
    </row>
    <row r="46" spans="2:6">
      <c r="B46" s="1">
        <v>164</v>
      </c>
      <c r="C46" s="1">
        <v>123</v>
      </c>
      <c r="D46" s="1">
        <v>125</v>
      </c>
      <c r="E46">
        <f t="shared" si="0"/>
        <v>2</v>
      </c>
      <c r="F46" s="1" t="s">
        <v>19</v>
      </c>
    </row>
    <row r="47" spans="2:6">
      <c r="B47" s="1">
        <v>165</v>
      </c>
      <c r="C47" s="1">
        <v>125</v>
      </c>
      <c r="D47" s="1">
        <v>130</v>
      </c>
      <c r="E47">
        <f t="shared" si="0"/>
        <v>5</v>
      </c>
      <c r="F47" s="1" t="s">
        <v>19</v>
      </c>
    </row>
    <row r="48" spans="2:6">
      <c r="B48" s="1">
        <v>166</v>
      </c>
      <c r="C48" s="1">
        <v>130</v>
      </c>
      <c r="D48" s="1">
        <v>132</v>
      </c>
      <c r="E48">
        <f t="shared" si="0"/>
        <v>2</v>
      </c>
      <c r="F48" s="1" t="s">
        <v>35</v>
      </c>
    </row>
    <row r="49" spans="2:6" ht="30">
      <c r="B49" s="1">
        <v>167</v>
      </c>
      <c r="C49" s="1">
        <v>132</v>
      </c>
      <c r="D49" s="1">
        <v>134</v>
      </c>
      <c r="E49">
        <f t="shared" si="0"/>
        <v>2</v>
      </c>
      <c r="F49" s="1" t="s">
        <v>13</v>
      </c>
    </row>
    <row r="50" spans="2:6" ht="30">
      <c r="B50" s="1">
        <v>168</v>
      </c>
      <c r="C50" s="1">
        <v>134</v>
      </c>
      <c r="D50" s="1">
        <v>135</v>
      </c>
      <c r="E50">
        <f t="shared" si="0"/>
        <v>1</v>
      </c>
      <c r="F50" s="1" t="s">
        <v>24</v>
      </c>
    </row>
    <row r="51" spans="2:6">
      <c r="B51" s="1">
        <v>169</v>
      </c>
      <c r="C51" s="1">
        <v>135</v>
      </c>
      <c r="D51" s="1">
        <v>137</v>
      </c>
      <c r="E51">
        <f t="shared" si="0"/>
        <v>2</v>
      </c>
      <c r="F51" s="1" t="s">
        <v>26</v>
      </c>
    </row>
    <row r="52" spans="2:6" ht="30">
      <c r="B52" s="1">
        <v>170</v>
      </c>
      <c r="C52" s="1">
        <v>137</v>
      </c>
      <c r="D52" s="1">
        <v>138</v>
      </c>
      <c r="E52">
        <f t="shared" si="0"/>
        <v>1</v>
      </c>
      <c r="F52" s="1" t="s">
        <v>10</v>
      </c>
    </row>
    <row r="53" spans="2:6" ht="45">
      <c r="B53" s="1">
        <v>171</v>
      </c>
      <c r="C53" s="1">
        <v>138</v>
      </c>
      <c r="D53" s="1">
        <v>139</v>
      </c>
      <c r="E53">
        <f t="shared" si="0"/>
        <v>1</v>
      </c>
      <c r="F53" s="1" t="s">
        <v>15</v>
      </c>
    </row>
    <row r="54" spans="2:6">
      <c r="B54" s="1">
        <v>172</v>
      </c>
      <c r="C54" s="1">
        <v>139</v>
      </c>
      <c r="D54" s="1">
        <v>143</v>
      </c>
      <c r="E54">
        <f t="shared" si="0"/>
        <v>4</v>
      </c>
      <c r="F54" s="1" t="s">
        <v>19</v>
      </c>
    </row>
    <row r="55" spans="2:6">
      <c r="B55" s="1">
        <v>173</v>
      </c>
      <c r="C55" s="1">
        <v>143</v>
      </c>
      <c r="D55" s="1">
        <v>145</v>
      </c>
      <c r="E55">
        <f t="shared" si="0"/>
        <v>2</v>
      </c>
      <c r="F55" s="1" t="s">
        <v>21</v>
      </c>
    </row>
    <row r="56" spans="2:6" ht="30">
      <c r="B56" s="1">
        <v>174</v>
      </c>
      <c r="C56" s="1">
        <v>145</v>
      </c>
      <c r="D56" s="1">
        <v>146</v>
      </c>
      <c r="E56">
        <f t="shared" si="0"/>
        <v>1</v>
      </c>
      <c r="F56" s="1" t="s">
        <v>24</v>
      </c>
    </row>
    <row r="57" spans="2:6">
      <c r="B57" s="1">
        <v>175</v>
      </c>
      <c r="C57" s="1">
        <v>146</v>
      </c>
      <c r="D57" s="1">
        <v>148</v>
      </c>
      <c r="E57">
        <f t="shared" si="0"/>
        <v>2</v>
      </c>
      <c r="F57" s="1" t="s">
        <v>26</v>
      </c>
    </row>
    <row r="58" spans="2:6">
      <c r="B58" s="1">
        <v>176</v>
      </c>
      <c r="C58" s="1">
        <v>148</v>
      </c>
      <c r="D58" s="1">
        <v>151</v>
      </c>
      <c r="E58">
        <f t="shared" si="0"/>
        <v>3</v>
      </c>
      <c r="F58" s="1" t="s">
        <v>19</v>
      </c>
    </row>
    <row r="59" spans="2:6">
      <c r="B59" s="1">
        <v>177</v>
      </c>
      <c r="C59" s="1">
        <v>151</v>
      </c>
      <c r="D59" s="1">
        <v>153</v>
      </c>
      <c r="E59">
        <f t="shared" si="0"/>
        <v>2</v>
      </c>
      <c r="F59" s="1" t="s">
        <v>26</v>
      </c>
    </row>
    <row r="60" spans="2:6" ht="30">
      <c r="B60" s="1">
        <v>178</v>
      </c>
      <c r="C60" s="1">
        <v>153</v>
      </c>
      <c r="D60" s="1">
        <v>154</v>
      </c>
      <c r="E60">
        <f t="shared" si="0"/>
        <v>1</v>
      </c>
      <c r="F60" s="1" t="s">
        <v>29</v>
      </c>
    </row>
    <row r="61" spans="2:6">
      <c r="B61" s="1">
        <v>179</v>
      </c>
      <c r="C61" s="1">
        <v>154</v>
      </c>
      <c r="D61" s="1">
        <v>160</v>
      </c>
      <c r="E61">
        <f t="shared" si="0"/>
        <v>6</v>
      </c>
      <c r="F61" s="1" t="s">
        <v>19</v>
      </c>
    </row>
    <row r="62" spans="2:6">
      <c r="B62" s="1">
        <v>180</v>
      </c>
      <c r="C62" s="1">
        <v>160</v>
      </c>
      <c r="D62" s="1">
        <v>161</v>
      </c>
      <c r="E62">
        <f t="shared" si="0"/>
        <v>1</v>
      </c>
      <c r="F62" s="1" t="s">
        <v>26</v>
      </c>
    </row>
    <row r="63" spans="2:6" ht="45">
      <c r="B63" s="1">
        <v>181</v>
      </c>
      <c r="C63" s="1">
        <v>161</v>
      </c>
      <c r="D63" s="1">
        <v>165</v>
      </c>
      <c r="E63">
        <f t="shared" si="0"/>
        <v>4</v>
      </c>
      <c r="F63" s="1" t="s">
        <v>15</v>
      </c>
    </row>
    <row r="64" spans="2:6">
      <c r="B64" s="1">
        <v>182</v>
      </c>
      <c r="C64" s="1">
        <v>165</v>
      </c>
      <c r="D64" s="1">
        <v>168</v>
      </c>
      <c r="E64">
        <f t="shared" si="0"/>
        <v>3</v>
      </c>
      <c r="F64" s="1" t="s">
        <v>21</v>
      </c>
    </row>
    <row r="65" spans="2:6" ht="30">
      <c r="B65" s="1">
        <v>183</v>
      </c>
      <c r="C65" s="1">
        <v>168</v>
      </c>
      <c r="D65" s="1">
        <v>168</v>
      </c>
      <c r="E65">
        <f t="shared" si="0"/>
        <v>0</v>
      </c>
      <c r="F65" s="1" t="s">
        <v>24</v>
      </c>
    </row>
    <row r="66" spans="2:6">
      <c r="B66" s="1">
        <v>184</v>
      </c>
      <c r="C66" s="1">
        <v>168</v>
      </c>
      <c r="D66" s="1">
        <v>170</v>
      </c>
      <c r="E66">
        <f t="shared" si="0"/>
        <v>2</v>
      </c>
      <c r="F66" s="1" t="s">
        <v>26</v>
      </c>
    </row>
    <row r="67" spans="2:6">
      <c r="B67" s="1">
        <v>185</v>
      </c>
      <c r="C67" s="1">
        <v>170</v>
      </c>
      <c r="D67" s="1">
        <v>174</v>
      </c>
      <c r="E67">
        <f t="shared" si="0"/>
        <v>4</v>
      </c>
      <c r="F67" s="1" t="s">
        <v>19</v>
      </c>
    </row>
    <row r="68" spans="2:6">
      <c r="B68" s="1">
        <v>186</v>
      </c>
      <c r="C68" s="1">
        <v>174</v>
      </c>
      <c r="D68" s="1">
        <v>175</v>
      </c>
      <c r="E68">
        <f t="shared" si="0"/>
        <v>1</v>
      </c>
      <c r="F68" s="1" t="s">
        <v>26</v>
      </c>
    </row>
    <row r="69" spans="2:6">
      <c r="B69" s="1">
        <v>187</v>
      </c>
      <c r="C69" s="1">
        <v>175</v>
      </c>
      <c r="D69" s="1">
        <v>178</v>
      </c>
      <c r="E69">
        <f t="shared" ref="E69:E96" si="5">D69-C69</f>
        <v>3</v>
      </c>
      <c r="F69" s="1" t="s">
        <v>19</v>
      </c>
    </row>
    <row r="70" spans="2:6" ht="30">
      <c r="B70" s="1">
        <v>188</v>
      </c>
      <c r="C70" s="1">
        <v>178</v>
      </c>
      <c r="D70" s="1">
        <v>179</v>
      </c>
      <c r="E70">
        <f t="shared" si="5"/>
        <v>1</v>
      </c>
      <c r="F70" s="1" t="s">
        <v>13</v>
      </c>
    </row>
    <row r="71" spans="2:6">
      <c r="B71" s="1">
        <v>189</v>
      </c>
      <c r="C71" s="1">
        <v>179</v>
      </c>
      <c r="D71" s="1">
        <v>182</v>
      </c>
      <c r="E71">
        <f t="shared" si="5"/>
        <v>3</v>
      </c>
      <c r="F71" s="1" t="s">
        <v>11</v>
      </c>
    </row>
    <row r="72" spans="2:6" ht="30">
      <c r="B72" s="1">
        <v>190</v>
      </c>
      <c r="C72" s="1">
        <v>182</v>
      </c>
      <c r="D72" s="1">
        <v>183</v>
      </c>
      <c r="E72">
        <f t="shared" si="5"/>
        <v>1</v>
      </c>
      <c r="F72" s="1" t="s">
        <v>12</v>
      </c>
    </row>
    <row r="73" spans="2:6" ht="30">
      <c r="B73" s="1">
        <v>191</v>
      </c>
      <c r="C73" s="1">
        <v>183</v>
      </c>
      <c r="D73" s="1">
        <v>185</v>
      </c>
      <c r="E73">
        <f t="shared" si="5"/>
        <v>2</v>
      </c>
      <c r="F73" s="1" t="s">
        <v>24</v>
      </c>
    </row>
    <row r="74" spans="2:6">
      <c r="B74" s="1">
        <v>192</v>
      </c>
      <c r="C74" s="1">
        <v>185</v>
      </c>
      <c r="D74" s="1">
        <v>191</v>
      </c>
      <c r="E74">
        <f t="shared" si="5"/>
        <v>6</v>
      </c>
      <c r="F74" s="1" t="s">
        <v>19</v>
      </c>
    </row>
    <row r="75" spans="2:6">
      <c r="B75" s="1">
        <v>193</v>
      </c>
      <c r="C75" s="1">
        <v>191</v>
      </c>
      <c r="D75" s="1">
        <v>193</v>
      </c>
      <c r="E75">
        <f t="shared" si="5"/>
        <v>2</v>
      </c>
      <c r="F75" s="1" t="s">
        <v>26</v>
      </c>
    </row>
    <row r="76" spans="2:6">
      <c r="B76" s="1">
        <v>194</v>
      </c>
      <c r="C76" s="1">
        <v>193</v>
      </c>
      <c r="D76" s="1">
        <v>195</v>
      </c>
      <c r="E76">
        <f t="shared" si="5"/>
        <v>2</v>
      </c>
      <c r="F76" s="1" t="s">
        <v>19</v>
      </c>
    </row>
    <row r="77" spans="2:6">
      <c r="B77" s="1">
        <v>195</v>
      </c>
      <c r="C77" s="1">
        <v>195</v>
      </c>
      <c r="D77" s="1">
        <v>196</v>
      </c>
      <c r="E77">
        <f t="shared" si="5"/>
        <v>1</v>
      </c>
      <c r="F77" s="1" t="s">
        <v>19</v>
      </c>
    </row>
    <row r="78" spans="2:6">
      <c r="B78" s="1">
        <v>196</v>
      </c>
      <c r="C78" s="1">
        <v>196</v>
      </c>
      <c r="D78" s="1">
        <v>202</v>
      </c>
      <c r="E78">
        <f t="shared" si="5"/>
        <v>6</v>
      </c>
      <c r="F78" s="1" t="s">
        <v>19</v>
      </c>
    </row>
    <row r="79" spans="2:6">
      <c r="B79" s="1">
        <v>197</v>
      </c>
      <c r="C79" s="1">
        <v>202</v>
      </c>
      <c r="D79" s="1">
        <v>204</v>
      </c>
      <c r="E79">
        <f t="shared" si="5"/>
        <v>2</v>
      </c>
      <c r="F79" s="1" t="s">
        <v>26</v>
      </c>
    </row>
    <row r="80" spans="2:6">
      <c r="B80" s="1">
        <v>198</v>
      </c>
      <c r="C80" s="1">
        <v>204</v>
      </c>
      <c r="D80" s="1">
        <v>208</v>
      </c>
      <c r="E80">
        <f t="shared" si="5"/>
        <v>4</v>
      </c>
      <c r="F80" s="1" t="s">
        <v>19</v>
      </c>
    </row>
    <row r="81" spans="2:6">
      <c r="B81" s="1">
        <v>199</v>
      </c>
      <c r="C81" s="1">
        <v>208</v>
      </c>
      <c r="D81" s="1">
        <v>210</v>
      </c>
      <c r="E81">
        <f t="shared" si="5"/>
        <v>2</v>
      </c>
      <c r="F81" s="1" t="s">
        <v>26</v>
      </c>
    </row>
    <row r="82" spans="2:6" ht="30">
      <c r="B82" s="1">
        <v>200</v>
      </c>
      <c r="C82" s="1">
        <v>210</v>
      </c>
      <c r="D82" s="1">
        <v>213</v>
      </c>
      <c r="E82">
        <f t="shared" si="5"/>
        <v>3</v>
      </c>
      <c r="F82" s="1" t="s">
        <v>29</v>
      </c>
    </row>
    <row r="83" spans="2:6" ht="30">
      <c r="B83" s="1">
        <v>201</v>
      </c>
      <c r="C83" s="1">
        <v>213</v>
      </c>
      <c r="D83" s="1">
        <v>214</v>
      </c>
      <c r="E83">
        <f t="shared" si="5"/>
        <v>1</v>
      </c>
      <c r="F83" s="1" t="s">
        <v>10</v>
      </c>
    </row>
    <row r="84" spans="2:6" ht="30">
      <c r="B84" s="1">
        <v>202</v>
      </c>
      <c r="C84" s="1">
        <v>214</v>
      </c>
      <c r="D84" s="1">
        <v>217</v>
      </c>
      <c r="E84">
        <f t="shared" si="5"/>
        <v>3</v>
      </c>
      <c r="F84" s="1" t="s">
        <v>29</v>
      </c>
    </row>
    <row r="85" spans="2:6">
      <c r="B85" s="1">
        <v>203</v>
      </c>
      <c r="C85" s="1">
        <v>217</v>
      </c>
      <c r="D85" s="1">
        <v>224</v>
      </c>
      <c r="E85">
        <f t="shared" si="5"/>
        <v>7</v>
      </c>
      <c r="F85" s="1" t="s">
        <v>25</v>
      </c>
    </row>
    <row r="86" spans="2:6" ht="30">
      <c r="B86" s="1">
        <v>204</v>
      </c>
      <c r="C86" s="1">
        <v>224</v>
      </c>
      <c r="D86" s="1">
        <v>226</v>
      </c>
      <c r="E86">
        <f t="shared" si="5"/>
        <v>2</v>
      </c>
      <c r="F86" s="1" t="s">
        <v>23</v>
      </c>
    </row>
    <row r="87" spans="2:6">
      <c r="B87" s="1">
        <v>205</v>
      </c>
      <c r="C87" s="1">
        <v>226</v>
      </c>
      <c r="D87" s="1">
        <v>229</v>
      </c>
      <c r="E87">
        <f t="shared" si="5"/>
        <v>3</v>
      </c>
      <c r="F87" s="1" t="s">
        <v>19</v>
      </c>
    </row>
    <row r="88" spans="2:6" ht="30">
      <c r="B88" s="1">
        <v>206</v>
      </c>
      <c r="C88" s="1">
        <v>229</v>
      </c>
      <c r="D88" s="1">
        <v>230</v>
      </c>
      <c r="E88">
        <f t="shared" si="5"/>
        <v>1</v>
      </c>
      <c r="F88" s="1" t="s">
        <v>10</v>
      </c>
    </row>
    <row r="89" spans="2:6" ht="30">
      <c r="B89" s="1">
        <v>207</v>
      </c>
      <c r="C89" s="1">
        <v>230</v>
      </c>
      <c r="D89" s="1">
        <v>232</v>
      </c>
      <c r="E89">
        <f t="shared" si="5"/>
        <v>2</v>
      </c>
      <c r="F89" s="1" t="s">
        <v>29</v>
      </c>
    </row>
    <row r="90" spans="2:6">
      <c r="B90" s="1">
        <v>208</v>
      </c>
      <c r="C90" s="1">
        <v>232</v>
      </c>
      <c r="D90" s="1">
        <v>237</v>
      </c>
      <c r="E90">
        <f t="shared" si="5"/>
        <v>5</v>
      </c>
      <c r="F90" s="1" t="s">
        <v>25</v>
      </c>
    </row>
    <row r="91" spans="2:6">
      <c r="B91" s="1">
        <v>209</v>
      </c>
      <c r="C91" s="1">
        <v>237</v>
      </c>
      <c r="D91" s="1">
        <v>242</v>
      </c>
      <c r="E91">
        <f t="shared" si="5"/>
        <v>5</v>
      </c>
      <c r="F91" s="1" t="s">
        <v>19</v>
      </c>
    </row>
    <row r="92" spans="2:6">
      <c r="B92" s="1">
        <v>210</v>
      </c>
      <c r="C92" s="1">
        <v>242</v>
      </c>
      <c r="D92" s="1">
        <v>245</v>
      </c>
      <c r="E92">
        <f t="shared" si="5"/>
        <v>3</v>
      </c>
      <c r="F92" s="1" t="s">
        <v>25</v>
      </c>
    </row>
    <row r="93" spans="2:6">
      <c r="B93" s="1">
        <v>211</v>
      </c>
      <c r="C93" s="1">
        <v>245</v>
      </c>
      <c r="D93" s="1">
        <v>248</v>
      </c>
      <c r="E93">
        <f t="shared" si="5"/>
        <v>3</v>
      </c>
      <c r="F93" s="1" t="s">
        <v>19</v>
      </c>
    </row>
    <row r="94" spans="2:6">
      <c r="B94" s="1">
        <v>212</v>
      </c>
      <c r="C94" s="1">
        <v>248</v>
      </c>
      <c r="D94" s="1">
        <v>250</v>
      </c>
      <c r="E94">
        <f t="shared" si="5"/>
        <v>2</v>
      </c>
      <c r="F94" s="1" t="s">
        <v>26</v>
      </c>
    </row>
    <row r="95" spans="2:6">
      <c r="B95" s="1">
        <v>213</v>
      </c>
      <c r="C95" s="1">
        <v>250</v>
      </c>
      <c r="D95" s="1">
        <v>256</v>
      </c>
      <c r="E95">
        <f t="shared" si="5"/>
        <v>6</v>
      </c>
      <c r="F95" s="1" t="s">
        <v>19</v>
      </c>
    </row>
    <row r="96" spans="2:6" ht="30">
      <c r="B96" s="1">
        <v>214</v>
      </c>
      <c r="C96" s="1">
        <v>256</v>
      </c>
      <c r="D96" s="1">
        <v>261</v>
      </c>
      <c r="E96">
        <f t="shared" si="5"/>
        <v>5</v>
      </c>
      <c r="F96" s="1" t="s">
        <v>20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8"/>
  <sheetViews>
    <sheetView topLeftCell="C1" workbookViewId="0">
      <selection activeCell="N4" sqref="N4"/>
    </sheetView>
  </sheetViews>
  <sheetFormatPr defaultRowHeight="15"/>
  <cols>
    <col min="3" max="3" width="12.140625" customWidth="1"/>
    <col min="4" max="4" width="10.28515625" customWidth="1"/>
    <col min="6" max="6" width="17.140625" customWidth="1"/>
    <col min="10" max="10" width="31" style="1" customWidth="1"/>
    <col min="11" max="11" width="18.5703125" customWidth="1"/>
    <col min="12" max="12" width="15.85546875" customWidth="1"/>
    <col min="13" max="13" width="18.28515625" customWidth="1"/>
  </cols>
  <sheetData>
    <row r="1" spans="1:16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6">
      <c r="A2" s="2" t="s">
        <v>38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6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  <c r="N3" s="2" t="s">
        <v>45</v>
      </c>
      <c r="P3" t="s">
        <v>44</v>
      </c>
    </row>
    <row r="4" spans="1:16">
      <c r="B4" s="1">
        <v>113</v>
      </c>
      <c r="C4" s="1">
        <v>1</v>
      </c>
      <c r="D4" s="1">
        <v>6</v>
      </c>
      <c r="E4">
        <f>D4-C4</f>
        <v>5</v>
      </c>
      <c r="F4" s="1" t="s">
        <v>27</v>
      </c>
      <c r="J4" s="1" t="s">
        <v>10</v>
      </c>
      <c r="K4">
        <f>SUMPRODUCT(--($F$4:$F$101=J4))</f>
        <v>11</v>
      </c>
      <c r="L4">
        <f>SUMIF($F$4:$F$200,J4,$E$4:$E$200)</f>
        <v>26</v>
      </c>
      <c r="M4">
        <f>IF(K4=0,0,L4/K4)</f>
        <v>2.3636363636363638</v>
      </c>
      <c r="N4">
        <f>(L4/$P$4)*100</f>
        <v>10.743801652892563</v>
      </c>
      <c r="P4">
        <f>MAX(D4:D200)-MIN(C4:C200)</f>
        <v>242</v>
      </c>
    </row>
    <row r="5" spans="1:16">
      <c r="B5" s="1">
        <v>114</v>
      </c>
      <c r="C5" s="1">
        <v>6</v>
      </c>
      <c r="D5" s="1">
        <v>10</v>
      </c>
      <c r="E5">
        <f t="shared" ref="E5:E68" si="0">D5-C5</f>
        <v>4</v>
      </c>
      <c r="F5" s="1" t="s">
        <v>24</v>
      </c>
      <c r="J5" s="1" t="s">
        <v>11</v>
      </c>
      <c r="K5">
        <f t="shared" ref="K5:K29" si="1">SUMPRODUCT(--($F$4:$F$101=J5))</f>
        <v>0</v>
      </c>
      <c r="L5">
        <f t="shared" ref="L5:L29" si="2">SUMIF($F$4:$F$200,J5,$E$4:$E$200)</f>
        <v>0</v>
      </c>
      <c r="M5">
        <f t="shared" ref="M5:M29" si="3">IF(K5=0,0,L5/K5)</f>
        <v>0</v>
      </c>
      <c r="N5">
        <f t="shared" ref="N5:N29" si="4">(L5/$P$4)*100</f>
        <v>0</v>
      </c>
    </row>
    <row r="6" spans="1:16" ht="30">
      <c r="B6" s="1">
        <v>115</v>
      </c>
      <c r="C6" s="1">
        <v>10</v>
      </c>
      <c r="D6" s="1">
        <v>15</v>
      </c>
      <c r="E6">
        <f t="shared" si="0"/>
        <v>5</v>
      </c>
      <c r="F6" s="1" t="s">
        <v>29</v>
      </c>
      <c r="J6" s="1" t="s">
        <v>12</v>
      </c>
      <c r="K6">
        <f t="shared" si="1"/>
        <v>4</v>
      </c>
      <c r="L6">
        <f t="shared" si="2"/>
        <v>12</v>
      </c>
      <c r="M6">
        <f t="shared" si="3"/>
        <v>3</v>
      </c>
      <c r="N6">
        <f t="shared" si="4"/>
        <v>4.9586776859504136</v>
      </c>
    </row>
    <row r="7" spans="1:16" ht="45">
      <c r="B7" s="1">
        <v>116</v>
      </c>
      <c r="C7" s="1">
        <v>15</v>
      </c>
      <c r="D7" s="1">
        <v>18</v>
      </c>
      <c r="E7">
        <f t="shared" si="0"/>
        <v>3</v>
      </c>
      <c r="F7" s="1" t="s">
        <v>15</v>
      </c>
      <c r="J7" s="1" t="s">
        <v>13</v>
      </c>
      <c r="K7">
        <f t="shared" si="1"/>
        <v>4</v>
      </c>
      <c r="L7">
        <f t="shared" si="2"/>
        <v>9</v>
      </c>
      <c r="M7">
        <f t="shared" si="3"/>
        <v>2.25</v>
      </c>
      <c r="N7">
        <f t="shared" si="4"/>
        <v>3.71900826446281</v>
      </c>
    </row>
    <row r="8" spans="1:16">
      <c r="B8" s="1">
        <v>117</v>
      </c>
      <c r="C8" s="1">
        <v>18</v>
      </c>
      <c r="D8" s="1">
        <v>20</v>
      </c>
      <c r="E8">
        <f t="shared" si="0"/>
        <v>2</v>
      </c>
      <c r="F8" s="1" t="s">
        <v>19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6" ht="30">
      <c r="B9" s="1">
        <v>118</v>
      </c>
      <c r="C9" s="1">
        <v>20</v>
      </c>
      <c r="D9" s="1">
        <v>21</v>
      </c>
      <c r="E9">
        <f t="shared" si="0"/>
        <v>1</v>
      </c>
      <c r="F9" s="1" t="s">
        <v>24</v>
      </c>
      <c r="J9" s="1" t="s">
        <v>15</v>
      </c>
      <c r="K9">
        <f t="shared" si="1"/>
        <v>3</v>
      </c>
      <c r="L9">
        <f t="shared" si="2"/>
        <v>7</v>
      </c>
      <c r="M9">
        <f t="shared" si="3"/>
        <v>2.3333333333333335</v>
      </c>
      <c r="N9">
        <f t="shared" si="4"/>
        <v>2.8925619834710745</v>
      </c>
    </row>
    <row r="10" spans="1:16">
      <c r="B10" s="1">
        <v>119</v>
      </c>
      <c r="C10" s="1">
        <v>21</v>
      </c>
      <c r="D10" s="1">
        <v>23</v>
      </c>
      <c r="E10">
        <f t="shared" si="0"/>
        <v>2</v>
      </c>
      <c r="F10" s="1" t="s">
        <v>26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6" ht="30">
      <c r="B11" s="1">
        <v>120</v>
      </c>
      <c r="C11" s="1">
        <v>23</v>
      </c>
      <c r="D11" s="1">
        <v>25</v>
      </c>
      <c r="E11">
        <f t="shared" si="0"/>
        <v>2</v>
      </c>
      <c r="F11" s="1" t="s">
        <v>29</v>
      </c>
      <c r="J11" s="1" t="s">
        <v>17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</row>
    <row r="12" spans="1:16" ht="30">
      <c r="B12" s="1">
        <v>121</v>
      </c>
      <c r="C12" s="1">
        <v>25</v>
      </c>
      <c r="D12" s="1">
        <v>27</v>
      </c>
      <c r="E12">
        <f t="shared" si="0"/>
        <v>2</v>
      </c>
      <c r="F12" s="1" t="s">
        <v>10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6">
      <c r="B13" s="1">
        <v>122</v>
      </c>
      <c r="C13" s="1">
        <v>27</v>
      </c>
      <c r="D13" s="1">
        <v>31</v>
      </c>
      <c r="E13">
        <f t="shared" si="0"/>
        <v>4</v>
      </c>
      <c r="F13" s="1" t="s">
        <v>19</v>
      </c>
      <c r="J13" s="1" t="s">
        <v>19</v>
      </c>
      <c r="K13">
        <f t="shared" si="1"/>
        <v>36</v>
      </c>
      <c r="L13">
        <f t="shared" si="2"/>
        <v>113</v>
      </c>
      <c r="M13">
        <f t="shared" si="3"/>
        <v>3.1388888888888888</v>
      </c>
      <c r="N13">
        <f t="shared" si="4"/>
        <v>46.694214876033058</v>
      </c>
    </row>
    <row r="14" spans="1:16">
      <c r="B14" s="1">
        <v>123</v>
      </c>
      <c r="C14" s="1">
        <v>31</v>
      </c>
      <c r="D14" s="1">
        <v>32</v>
      </c>
      <c r="E14">
        <f t="shared" si="0"/>
        <v>1</v>
      </c>
      <c r="F14" s="1" t="s">
        <v>26</v>
      </c>
      <c r="J14" s="1" t="s">
        <v>20</v>
      </c>
      <c r="K14">
        <f t="shared" si="1"/>
        <v>1</v>
      </c>
      <c r="L14">
        <f t="shared" si="2"/>
        <v>5</v>
      </c>
      <c r="M14">
        <f t="shared" si="3"/>
        <v>5</v>
      </c>
      <c r="N14">
        <f t="shared" si="4"/>
        <v>2.0661157024793391</v>
      </c>
    </row>
    <row r="15" spans="1:16">
      <c r="B15" s="1">
        <v>124</v>
      </c>
      <c r="C15" s="1">
        <v>32</v>
      </c>
      <c r="D15" s="1">
        <v>36</v>
      </c>
      <c r="E15">
        <f t="shared" si="0"/>
        <v>4</v>
      </c>
      <c r="F15" s="1" t="s">
        <v>19</v>
      </c>
      <c r="J15" s="1" t="s">
        <v>21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</row>
    <row r="16" spans="1:16" ht="30">
      <c r="B16" s="1">
        <v>125</v>
      </c>
      <c r="C16" s="1">
        <v>36</v>
      </c>
      <c r="D16" s="1">
        <v>41</v>
      </c>
      <c r="E16">
        <f t="shared" si="0"/>
        <v>5</v>
      </c>
      <c r="F16" s="1" t="s">
        <v>29</v>
      </c>
      <c r="J16" s="1" t="s">
        <v>22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2:14">
      <c r="B17" s="1">
        <v>126</v>
      </c>
      <c r="C17" s="1">
        <v>41</v>
      </c>
      <c r="D17" s="1">
        <v>46</v>
      </c>
      <c r="E17">
        <f t="shared" si="0"/>
        <v>5</v>
      </c>
      <c r="F17" s="1" t="s">
        <v>19</v>
      </c>
      <c r="J17" s="1" t="s">
        <v>23</v>
      </c>
      <c r="K17">
        <f t="shared" si="1"/>
        <v>2</v>
      </c>
      <c r="L17">
        <f t="shared" si="2"/>
        <v>8</v>
      </c>
      <c r="M17">
        <f t="shared" si="3"/>
        <v>4</v>
      </c>
      <c r="N17">
        <f t="shared" si="4"/>
        <v>3.3057851239669422</v>
      </c>
    </row>
    <row r="18" spans="2:14">
      <c r="B18" s="1">
        <v>127</v>
      </c>
      <c r="C18" s="1">
        <v>46</v>
      </c>
      <c r="D18" s="1">
        <v>52</v>
      </c>
      <c r="E18">
        <f t="shared" si="0"/>
        <v>6</v>
      </c>
      <c r="F18" s="1" t="s">
        <v>19</v>
      </c>
      <c r="J18" s="1" t="s">
        <v>24</v>
      </c>
      <c r="K18">
        <f t="shared" si="1"/>
        <v>4</v>
      </c>
      <c r="L18">
        <f t="shared" si="2"/>
        <v>9</v>
      </c>
      <c r="M18">
        <f t="shared" si="3"/>
        <v>2.25</v>
      </c>
      <c r="N18">
        <f t="shared" si="4"/>
        <v>3.71900826446281</v>
      </c>
    </row>
    <row r="19" spans="2:14">
      <c r="B19" s="1">
        <v>128</v>
      </c>
      <c r="C19" s="1">
        <v>52</v>
      </c>
      <c r="D19" s="1">
        <v>53</v>
      </c>
      <c r="E19">
        <f t="shared" si="0"/>
        <v>1</v>
      </c>
      <c r="F19" s="1" t="s">
        <v>26</v>
      </c>
      <c r="J19" s="1" t="s">
        <v>25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</row>
    <row r="20" spans="2:14">
      <c r="B20" s="1">
        <v>129</v>
      </c>
      <c r="C20" s="1">
        <v>53</v>
      </c>
      <c r="D20" s="1">
        <v>57</v>
      </c>
      <c r="E20">
        <f t="shared" si="0"/>
        <v>4</v>
      </c>
      <c r="F20" s="1" t="s">
        <v>19</v>
      </c>
      <c r="J20" s="1" t="s">
        <v>35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2:14">
      <c r="B21" s="1">
        <v>130</v>
      </c>
      <c r="C21" s="1">
        <v>57</v>
      </c>
      <c r="D21" s="1">
        <v>60</v>
      </c>
      <c r="E21">
        <f t="shared" si="0"/>
        <v>3</v>
      </c>
      <c r="F21" s="1" t="s">
        <v>19</v>
      </c>
      <c r="J21" s="1" t="s">
        <v>26</v>
      </c>
      <c r="K21">
        <f t="shared" si="1"/>
        <v>13</v>
      </c>
      <c r="L21">
        <f t="shared" si="2"/>
        <v>23</v>
      </c>
      <c r="M21">
        <f t="shared" si="3"/>
        <v>1.7692307692307692</v>
      </c>
      <c r="N21">
        <f t="shared" si="4"/>
        <v>9.5041322314049594</v>
      </c>
    </row>
    <row r="22" spans="2:14">
      <c r="B22" s="1">
        <v>131</v>
      </c>
      <c r="C22" s="1">
        <v>60</v>
      </c>
      <c r="D22" s="1">
        <v>62</v>
      </c>
      <c r="E22">
        <f t="shared" si="0"/>
        <v>2</v>
      </c>
      <c r="F22" s="1" t="s">
        <v>26</v>
      </c>
      <c r="J22" s="1" t="s">
        <v>27</v>
      </c>
      <c r="K22">
        <f t="shared" si="1"/>
        <v>1</v>
      </c>
      <c r="L22">
        <f t="shared" si="2"/>
        <v>5</v>
      </c>
      <c r="M22">
        <f t="shared" si="3"/>
        <v>5</v>
      </c>
      <c r="N22">
        <f t="shared" si="4"/>
        <v>2.0661157024793391</v>
      </c>
    </row>
    <row r="23" spans="2:14">
      <c r="B23" s="1">
        <v>132</v>
      </c>
      <c r="C23" s="1">
        <v>62</v>
      </c>
      <c r="D23" s="1">
        <v>65</v>
      </c>
      <c r="E23">
        <f t="shared" si="0"/>
        <v>3</v>
      </c>
      <c r="F23" s="1" t="s">
        <v>19</v>
      </c>
      <c r="J23" s="1" t="s">
        <v>28</v>
      </c>
      <c r="K23">
        <f t="shared" si="1"/>
        <v>1</v>
      </c>
      <c r="L23">
        <f t="shared" si="2"/>
        <v>10</v>
      </c>
      <c r="M23">
        <f t="shared" si="3"/>
        <v>10</v>
      </c>
      <c r="N23">
        <f t="shared" si="4"/>
        <v>4.1322314049586781</v>
      </c>
    </row>
    <row r="24" spans="2:14">
      <c r="B24" s="1">
        <v>133</v>
      </c>
      <c r="C24" s="1">
        <v>65</v>
      </c>
      <c r="D24" s="1">
        <v>68</v>
      </c>
      <c r="E24">
        <f t="shared" si="0"/>
        <v>3</v>
      </c>
      <c r="F24" s="1" t="s">
        <v>13</v>
      </c>
      <c r="J24" s="1" t="s">
        <v>29</v>
      </c>
      <c r="K24">
        <f t="shared" si="1"/>
        <v>5</v>
      </c>
      <c r="L24">
        <f t="shared" si="2"/>
        <v>14</v>
      </c>
      <c r="M24">
        <f t="shared" si="3"/>
        <v>2.8</v>
      </c>
      <c r="N24">
        <f t="shared" si="4"/>
        <v>5.785123966942149</v>
      </c>
    </row>
    <row r="25" spans="2:14" ht="30">
      <c r="B25" s="1">
        <v>134</v>
      </c>
      <c r="C25" s="1">
        <v>68</v>
      </c>
      <c r="D25" s="1">
        <v>69</v>
      </c>
      <c r="E25">
        <f t="shared" si="0"/>
        <v>1</v>
      </c>
      <c r="F25" s="1" t="s">
        <v>10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2:14">
      <c r="B26" s="1">
        <v>135</v>
      </c>
      <c r="C26" s="1">
        <v>69</v>
      </c>
      <c r="D26" s="1">
        <v>75</v>
      </c>
      <c r="E26">
        <f t="shared" si="0"/>
        <v>6</v>
      </c>
      <c r="F26" s="1" t="s">
        <v>19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2:14">
      <c r="B27" s="1">
        <v>136</v>
      </c>
      <c r="C27" s="1">
        <v>75</v>
      </c>
      <c r="D27" s="1">
        <v>76</v>
      </c>
      <c r="E27">
        <f t="shared" si="0"/>
        <v>1</v>
      </c>
      <c r="F27" s="1" t="s">
        <v>26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2:14">
      <c r="B28" s="1">
        <v>137</v>
      </c>
      <c r="C28" s="1">
        <v>76</v>
      </c>
      <c r="D28" s="1">
        <v>78</v>
      </c>
      <c r="E28">
        <f t="shared" si="0"/>
        <v>2</v>
      </c>
      <c r="F28" s="1" t="s">
        <v>19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2:14">
      <c r="B29" s="1">
        <v>138</v>
      </c>
      <c r="C29" s="1">
        <v>78</v>
      </c>
      <c r="D29" s="1">
        <v>80</v>
      </c>
      <c r="E29">
        <f t="shared" si="0"/>
        <v>2</v>
      </c>
      <c r="F29" s="1" t="s">
        <v>19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2:14">
      <c r="B30" s="1">
        <v>139</v>
      </c>
      <c r="C30" s="1">
        <v>80</v>
      </c>
      <c r="D30" s="1">
        <v>82</v>
      </c>
      <c r="E30">
        <f t="shared" si="0"/>
        <v>2</v>
      </c>
      <c r="F30" s="1" t="s">
        <v>13</v>
      </c>
      <c r="J30" s="3" t="s">
        <v>36</v>
      </c>
      <c r="K30" s="1">
        <f>SUM(K4:K29)</f>
        <v>85</v>
      </c>
      <c r="L30" s="1">
        <f>SUM(E4:E200)</f>
        <v>241</v>
      </c>
    </row>
    <row r="31" spans="2:14">
      <c r="B31" s="1">
        <v>140</v>
      </c>
      <c r="C31" s="1">
        <v>82</v>
      </c>
      <c r="D31" s="1">
        <v>86</v>
      </c>
      <c r="E31">
        <f t="shared" si="0"/>
        <v>4</v>
      </c>
      <c r="F31" s="1" t="s">
        <v>19</v>
      </c>
      <c r="J31" s="3" t="s">
        <v>37</v>
      </c>
      <c r="K31" s="1">
        <f>AVERAGEIF(K4:K29,"&gt;0")</f>
        <v>7.083333333333333</v>
      </c>
      <c r="L31" s="1">
        <f>AVERAGE(E4:E200)</f>
        <v>2.835294117647059</v>
      </c>
    </row>
    <row r="32" spans="2:14">
      <c r="B32" s="1">
        <v>141</v>
      </c>
      <c r="C32" s="1">
        <v>86</v>
      </c>
      <c r="D32" s="1">
        <v>89</v>
      </c>
      <c r="E32">
        <f t="shared" si="0"/>
        <v>3</v>
      </c>
      <c r="F32" s="1" t="s">
        <v>19</v>
      </c>
    </row>
    <row r="33" spans="2:6">
      <c r="B33" s="1">
        <v>142</v>
      </c>
      <c r="C33" s="1">
        <v>89</v>
      </c>
      <c r="D33" s="1">
        <v>91</v>
      </c>
      <c r="E33">
        <f t="shared" si="0"/>
        <v>2</v>
      </c>
      <c r="F33" s="1" t="s">
        <v>13</v>
      </c>
    </row>
    <row r="34" spans="2:6" ht="30">
      <c r="B34" s="1">
        <v>143</v>
      </c>
      <c r="C34" s="1">
        <v>91</v>
      </c>
      <c r="D34" s="1">
        <v>94</v>
      </c>
      <c r="E34">
        <f t="shared" si="0"/>
        <v>3</v>
      </c>
      <c r="F34" s="1" t="s">
        <v>10</v>
      </c>
    </row>
    <row r="35" spans="2:6">
      <c r="B35" s="1">
        <v>144</v>
      </c>
      <c r="C35" s="1">
        <v>94</v>
      </c>
      <c r="D35" s="1">
        <v>96</v>
      </c>
      <c r="E35">
        <f t="shared" si="0"/>
        <v>2</v>
      </c>
      <c r="F35" s="1" t="s">
        <v>19</v>
      </c>
    </row>
    <row r="36" spans="2:6">
      <c r="B36" s="1">
        <v>145</v>
      </c>
      <c r="C36" s="1">
        <v>96</v>
      </c>
      <c r="D36" s="1">
        <v>99</v>
      </c>
      <c r="E36">
        <f t="shared" si="0"/>
        <v>3</v>
      </c>
      <c r="F36" s="1" t="s">
        <v>19</v>
      </c>
    </row>
    <row r="37" spans="2:6">
      <c r="B37" s="1">
        <v>146</v>
      </c>
      <c r="C37" s="1">
        <v>99</v>
      </c>
      <c r="D37" s="1">
        <v>101</v>
      </c>
      <c r="E37">
        <f t="shared" si="0"/>
        <v>2</v>
      </c>
      <c r="F37" s="1" t="s">
        <v>26</v>
      </c>
    </row>
    <row r="38" spans="2:6" ht="30">
      <c r="B38" s="1">
        <v>147</v>
      </c>
      <c r="C38" s="1">
        <v>101</v>
      </c>
      <c r="D38" s="1">
        <v>102</v>
      </c>
      <c r="E38">
        <f t="shared" si="0"/>
        <v>1</v>
      </c>
      <c r="F38" s="1" t="s">
        <v>10</v>
      </c>
    </row>
    <row r="39" spans="2:6">
      <c r="B39" s="1">
        <v>148</v>
      </c>
      <c r="C39" s="1">
        <v>102</v>
      </c>
      <c r="D39" s="1">
        <v>105</v>
      </c>
      <c r="E39">
        <f t="shared" si="0"/>
        <v>3</v>
      </c>
      <c r="F39" s="1" t="s">
        <v>19</v>
      </c>
    </row>
    <row r="40" spans="2:6" ht="30">
      <c r="B40" s="1">
        <v>149</v>
      </c>
      <c r="C40" s="1">
        <v>105</v>
      </c>
      <c r="D40" s="1">
        <v>107</v>
      </c>
      <c r="E40">
        <f t="shared" si="0"/>
        <v>2</v>
      </c>
      <c r="F40" s="1" t="s">
        <v>10</v>
      </c>
    </row>
    <row r="41" spans="2:6">
      <c r="B41" s="1">
        <v>150</v>
      </c>
      <c r="C41" s="1">
        <v>107</v>
      </c>
      <c r="D41" s="1">
        <v>109</v>
      </c>
      <c r="E41">
        <f t="shared" si="0"/>
        <v>2</v>
      </c>
      <c r="F41" s="1" t="s">
        <v>19</v>
      </c>
    </row>
    <row r="42" spans="2:6" ht="45">
      <c r="B42" s="1">
        <v>151</v>
      </c>
      <c r="C42" s="1">
        <v>109</v>
      </c>
      <c r="D42" s="1">
        <v>111</v>
      </c>
      <c r="E42">
        <f t="shared" si="0"/>
        <v>2</v>
      </c>
      <c r="F42" s="1" t="s">
        <v>15</v>
      </c>
    </row>
    <row r="43" spans="2:6">
      <c r="B43" s="1">
        <v>152</v>
      </c>
      <c r="C43" s="1">
        <v>111</v>
      </c>
      <c r="D43" s="1">
        <v>112</v>
      </c>
      <c r="E43">
        <f t="shared" si="0"/>
        <v>1</v>
      </c>
      <c r="F43" s="1" t="s">
        <v>26</v>
      </c>
    </row>
    <row r="44" spans="2:6" ht="30">
      <c r="B44" s="1">
        <v>153</v>
      </c>
      <c r="C44" s="1">
        <v>112</v>
      </c>
      <c r="D44" s="1">
        <v>115</v>
      </c>
      <c r="E44">
        <f t="shared" si="0"/>
        <v>3</v>
      </c>
      <c r="F44" s="1" t="s">
        <v>10</v>
      </c>
    </row>
    <row r="45" spans="2:6">
      <c r="B45" s="1">
        <v>154</v>
      </c>
      <c r="C45" s="1">
        <v>115</v>
      </c>
      <c r="D45" s="1">
        <v>119</v>
      </c>
      <c r="E45">
        <f t="shared" si="0"/>
        <v>4</v>
      </c>
      <c r="F45" s="1" t="s">
        <v>19</v>
      </c>
    </row>
    <row r="46" spans="2:6">
      <c r="B46" s="1">
        <v>155</v>
      </c>
      <c r="C46" s="1">
        <v>119</v>
      </c>
      <c r="D46" s="1">
        <v>121</v>
      </c>
      <c r="E46">
        <f t="shared" si="0"/>
        <v>2</v>
      </c>
      <c r="F46" s="1" t="s">
        <v>19</v>
      </c>
    </row>
    <row r="47" spans="2:6">
      <c r="B47" s="1">
        <v>156</v>
      </c>
      <c r="C47" s="1">
        <v>122</v>
      </c>
      <c r="D47" s="1">
        <v>123</v>
      </c>
      <c r="E47">
        <f t="shared" si="0"/>
        <v>1</v>
      </c>
      <c r="F47" s="1" t="s">
        <v>26</v>
      </c>
    </row>
    <row r="48" spans="2:6">
      <c r="B48" s="1">
        <v>157</v>
      </c>
      <c r="C48" s="1">
        <v>123</v>
      </c>
      <c r="D48" s="1">
        <v>125</v>
      </c>
      <c r="E48">
        <f t="shared" si="0"/>
        <v>2</v>
      </c>
      <c r="F48" s="1" t="s">
        <v>19</v>
      </c>
    </row>
    <row r="49" spans="2:6" ht="30">
      <c r="B49" s="1">
        <v>158</v>
      </c>
      <c r="C49" s="1">
        <v>125</v>
      </c>
      <c r="D49" s="1">
        <v>127</v>
      </c>
      <c r="E49">
        <f t="shared" si="0"/>
        <v>2</v>
      </c>
      <c r="F49" s="1" t="s">
        <v>12</v>
      </c>
    </row>
    <row r="50" spans="2:6" ht="30">
      <c r="B50" s="1">
        <v>159</v>
      </c>
      <c r="C50" s="1">
        <v>127</v>
      </c>
      <c r="D50" s="1">
        <v>130</v>
      </c>
      <c r="E50">
        <f t="shared" si="0"/>
        <v>3</v>
      </c>
      <c r="F50" s="1" t="s">
        <v>12</v>
      </c>
    </row>
    <row r="51" spans="2:6" ht="30">
      <c r="B51" s="1">
        <v>160</v>
      </c>
      <c r="C51" s="1">
        <v>130</v>
      </c>
      <c r="D51" s="1">
        <v>134</v>
      </c>
      <c r="E51">
        <f t="shared" si="0"/>
        <v>4</v>
      </c>
      <c r="F51" s="1" t="s">
        <v>12</v>
      </c>
    </row>
    <row r="52" spans="2:6" ht="30">
      <c r="B52" s="1">
        <v>161</v>
      </c>
      <c r="C52" s="1">
        <v>134</v>
      </c>
      <c r="D52" s="1">
        <v>137</v>
      </c>
      <c r="E52">
        <f t="shared" si="0"/>
        <v>3</v>
      </c>
      <c r="F52" s="1" t="s">
        <v>10</v>
      </c>
    </row>
    <row r="53" spans="2:6" ht="30">
      <c r="B53" s="1">
        <v>162</v>
      </c>
      <c r="C53" s="1">
        <v>137</v>
      </c>
      <c r="D53" s="1">
        <v>140</v>
      </c>
      <c r="E53">
        <f t="shared" si="0"/>
        <v>3</v>
      </c>
      <c r="F53" s="1" t="s">
        <v>10</v>
      </c>
    </row>
    <row r="54" spans="2:6">
      <c r="B54" s="1">
        <v>163</v>
      </c>
      <c r="C54" s="1">
        <v>140</v>
      </c>
      <c r="D54" s="1">
        <v>142</v>
      </c>
      <c r="E54">
        <f t="shared" si="0"/>
        <v>2</v>
      </c>
      <c r="F54" s="1" t="s">
        <v>19</v>
      </c>
    </row>
    <row r="55" spans="2:6">
      <c r="B55" s="1">
        <v>164</v>
      </c>
      <c r="C55" s="1">
        <v>142</v>
      </c>
      <c r="D55" s="1">
        <v>146</v>
      </c>
      <c r="E55">
        <f t="shared" si="0"/>
        <v>4</v>
      </c>
      <c r="F55" s="1" t="s">
        <v>19</v>
      </c>
    </row>
    <row r="56" spans="2:6">
      <c r="B56" s="1">
        <v>165</v>
      </c>
      <c r="C56" s="1">
        <v>146</v>
      </c>
      <c r="D56" s="1">
        <v>148</v>
      </c>
      <c r="E56">
        <f t="shared" si="0"/>
        <v>2</v>
      </c>
      <c r="F56" s="1" t="s">
        <v>26</v>
      </c>
    </row>
    <row r="57" spans="2:6" ht="30">
      <c r="B57" s="1">
        <v>166</v>
      </c>
      <c r="C57" s="1">
        <v>148</v>
      </c>
      <c r="D57" s="1">
        <v>151</v>
      </c>
      <c r="E57">
        <f t="shared" si="0"/>
        <v>3</v>
      </c>
      <c r="F57" s="1" t="s">
        <v>10</v>
      </c>
    </row>
    <row r="58" spans="2:6">
      <c r="B58" s="1">
        <v>167</v>
      </c>
      <c r="C58" s="1">
        <v>151</v>
      </c>
      <c r="D58" s="1">
        <v>154</v>
      </c>
      <c r="E58">
        <f t="shared" si="0"/>
        <v>3</v>
      </c>
      <c r="F58" s="1" t="s">
        <v>19</v>
      </c>
    </row>
    <row r="59" spans="2:6">
      <c r="B59" s="1">
        <v>168</v>
      </c>
      <c r="C59" s="1">
        <v>154</v>
      </c>
      <c r="D59" s="1">
        <v>159</v>
      </c>
      <c r="E59">
        <f t="shared" si="0"/>
        <v>5</v>
      </c>
      <c r="F59" s="1" t="s">
        <v>19</v>
      </c>
    </row>
    <row r="60" spans="2:6">
      <c r="B60" s="1">
        <v>169</v>
      </c>
      <c r="C60" s="1">
        <v>159</v>
      </c>
      <c r="D60" s="1">
        <v>161</v>
      </c>
      <c r="E60">
        <f t="shared" si="0"/>
        <v>2</v>
      </c>
      <c r="F60" s="1" t="s">
        <v>26</v>
      </c>
    </row>
    <row r="61" spans="2:6" ht="30">
      <c r="B61" s="1">
        <v>170</v>
      </c>
      <c r="C61" s="1">
        <v>161</v>
      </c>
      <c r="D61" s="1">
        <v>163</v>
      </c>
      <c r="E61">
        <f t="shared" si="0"/>
        <v>2</v>
      </c>
      <c r="F61" s="1" t="s">
        <v>23</v>
      </c>
    </row>
    <row r="62" spans="2:6">
      <c r="B62" s="1">
        <v>171</v>
      </c>
      <c r="C62" s="1">
        <v>163</v>
      </c>
      <c r="D62" s="1">
        <v>166</v>
      </c>
      <c r="E62">
        <f t="shared" si="0"/>
        <v>3</v>
      </c>
      <c r="F62" s="1" t="s">
        <v>19</v>
      </c>
    </row>
    <row r="63" spans="2:6" ht="30">
      <c r="B63" s="1">
        <v>172</v>
      </c>
      <c r="C63" s="1">
        <v>166</v>
      </c>
      <c r="D63" s="1">
        <v>172</v>
      </c>
      <c r="E63">
        <f t="shared" si="0"/>
        <v>6</v>
      </c>
      <c r="F63" s="1" t="s">
        <v>23</v>
      </c>
    </row>
    <row r="64" spans="2:6">
      <c r="B64" s="1">
        <v>173</v>
      </c>
      <c r="C64" s="1">
        <v>172</v>
      </c>
      <c r="D64" s="1">
        <v>175</v>
      </c>
      <c r="E64">
        <f t="shared" si="0"/>
        <v>3</v>
      </c>
      <c r="F64" s="1" t="s">
        <v>19</v>
      </c>
    </row>
    <row r="65" spans="2:6">
      <c r="B65" s="1">
        <v>174</v>
      </c>
      <c r="C65" s="1">
        <v>175</v>
      </c>
      <c r="D65" s="1">
        <v>177</v>
      </c>
      <c r="E65">
        <f t="shared" si="0"/>
        <v>2</v>
      </c>
      <c r="F65" s="1" t="s">
        <v>19</v>
      </c>
    </row>
    <row r="66" spans="2:6">
      <c r="B66" s="1">
        <v>175</v>
      </c>
      <c r="C66" s="1">
        <v>177</v>
      </c>
      <c r="D66" s="1">
        <v>178</v>
      </c>
      <c r="E66">
        <f t="shared" si="0"/>
        <v>1</v>
      </c>
      <c r="F66" s="1" t="s">
        <v>24</v>
      </c>
    </row>
    <row r="67" spans="2:6" ht="30">
      <c r="B67" s="1">
        <v>176</v>
      </c>
      <c r="C67" s="1">
        <v>178</v>
      </c>
      <c r="D67" s="1">
        <v>180</v>
      </c>
      <c r="E67">
        <f t="shared" si="0"/>
        <v>2</v>
      </c>
      <c r="F67" s="1" t="s">
        <v>10</v>
      </c>
    </row>
    <row r="68" spans="2:6">
      <c r="B68" s="1">
        <v>177</v>
      </c>
      <c r="C68" s="1">
        <v>180</v>
      </c>
      <c r="D68" s="1">
        <v>182</v>
      </c>
      <c r="E68">
        <f t="shared" si="0"/>
        <v>2</v>
      </c>
      <c r="F68" s="1" t="s">
        <v>26</v>
      </c>
    </row>
    <row r="69" spans="2:6">
      <c r="B69" s="1">
        <v>178</v>
      </c>
      <c r="C69" s="1">
        <v>182</v>
      </c>
      <c r="D69" s="1">
        <v>183</v>
      </c>
      <c r="E69">
        <f t="shared" ref="E69:E88" si="5">D69-C69</f>
        <v>1</v>
      </c>
      <c r="F69" s="1" t="s">
        <v>19</v>
      </c>
    </row>
    <row r="70" spans="2:6">
      <c r="B70" s="1">
        <v>179</v>
      </c>
      <c r="C70" s="1">
        <v>183</v>
      </c>
      <c r="D70" s="1">
        <v>185</v>
      </c>
      <c r="E70">
        <f t="shared" si="5"/>
        <v>2</v>
      </c>
      <c r="F70" s="1" t="s">
        <v>13</v>
      </c>
    </row>
    <row r="71" spans="2:6">
      <c r="B71" s="1">
        <v>180</v>
      </c>
      <c r="C71" s="1">
        <v>185</v>
      </c>
      <c r="D71" s="1">
        <v>188</v>
      </c>
      <c r="E71">
        <f t="shared" si="5"/>
        <v>3</v>
      </c>
      <c r="F71" s="1" t="s">
        <v>24</v>
      </c>
    </row>
    <row r="72" spans="2:6">
      <c r="B72" s="1">
        <v>181</v>
      </c>
      <c r="C72" s="1">
        <v>188</v>
      </c>
      <c r="D72" s="1">
        <v>190</v>
      </c>
      <c r="E72">
        <f t="shared" si="5"/>
        <v>2</v>
      </c>
      <c r="F72" s="1" t="s">
        <v>26</v>
      </c>
    </row>
    <row r="73" spans="2:6">
      <c r="B73" s="1">
        <v>182</v>
      </c>
      <c r="C73" s="1">
        <v>190</v>
      </c>
      <c r="D73" s="1">
        <v>196</v>
      </c>
      <c r="E73">
        <f t="shared" si="5"/>
        <v>6</v>
      </c>
      <c r="F73" s="1" t="s">
        <v>19</v>
      </c>
    </row>
    <row r="74" spans="2:6" ht="30">
      <c r="B74" s="1">
        <v>183</v>
      </c>
      <c r="C74" s="1">
        <v>196</v>
      </c>
      <c r="D74" s="1">
        <v>199</v>
      </c>
      <c r="E74">
        <f t="shared" si="5"/>
        <v>3</v>
      </c>
      <c r="F74" s="1" t="s">
        <v>10</v>
      </c>
    </row>
    <row r="75" spans="2:6" ht="30">
      <c r="B75" s="1">
        <v>184</v>
      </c>
      <c r="C75" s="1">
        <v>199</v>
      </c>
      <c r="D75" s="1">
        <v>200</v>
      </c>
      <c r="E75">
        <f t="shared" si="5"/>
        <v>1</v>
      </c>
      <c r="F75" s="1" t="s">
        <v>29</v>
      </c>
    </row>
    <row r="76" spans="2:6">
      <c r="B76" s="1">
        <v>185</v>
      </c>
      <c r="C76" s="1">
        <v>200</v>
      </c>
      <c r="D76" s="1">
        <v>203</v>
      </c>
      <c r="E76">
        <f t="shared" si="5"/>
        <v>3</v>
      </c>
      <c r="F76" s="1" t="s">
        <v>19</v>
      </c>
    </row>
    <row r="77" spans="2:6" ht="30">
      <c r="B77" s="1">
        <v>186</v>
      </c>
      <c r="C77" s="1">
        <v>203</v>
      </c>
      <c r="D77" s="1">
        <v>206</v>
      </c>
      <c r="E77">
        <f t="shared" si="5"/>
        <v>3</v>
      </c>
      <c r="F77" s="1" t="s">
        <v>12</v>
      </c>
    </row>
    <row r="78" spans="2:6" ht="30">
      <c r="B78" s="1">
        <v>187</v>
      </c>
      <c r="C78" s="1">
        <v>206</v>
      </c>
      <c r="D78" s="1">
        <v>207</v>
      </c>
      <c r="E78">
        <f t="shared" si="5"/>
        <v>1</v>
      </c>
      <c r="F78" s="1" t="s">
        <v>29</v>
      </c>
    </row>
    <row r="79" spans="2:6">
      <c r="B79" s="1">
        <v>188</v>
      </c>
      <c r="C79" s="1">
        <v>207</v>
      </c>
      <c r="D79" s="1">
        <v>211</v>
      </c>
      <c r="E79">
        <f t="shared" si="5"/>
        <v>4</v>
      </c>
      <c r="F79" s="1" t="s">
        <v>19</v>
      </c>
    </row>
    <row r="80" spans="2:6">
      <c r="B80" s="1">
        <v>189</v>
      </c>
      <c r="C80" s="1">
        <v>211</v>
      </c>
      <c r="D80" s="1">
        <v>213</v>
      </c>
      <c r="E80">
        <f t="shared" si="5"/>
        <v>2</v>
      </c>
      <c r="F80" s="1" t="s">
        <v>19</v>
      </c>
    </row>
    <row r="81" spans="2:6">
      <c r="B81" s="1">
        <v>190</v>
      </c>
      <c r="C81" s="1">
        <v>213</v>
      </c>
      <c r="D81" s="1">
        <v>217</v>
      </c>
      <c r="E81">
        <f t="shared" si="5"/>
        <v>4</v>
      </c>
      <c r="F81" s="1" t="s">
        <v>26</v>
      </c>
    </row>
    <row r="82" spans="2:6">
      <c r="B82" s="1">
        <v>191</v>
      </c>
      <c r="C82" s="1">
        <v>217</v>
      </c>
      <c r="D82" s="1">
        <v>220</v>
      </c>
      <c r="E82">
        <f t="shared" si="5"/>
        <v>3</v>
      </c>
      <c r="F82" s="1" t="s">
        <v>19</v>
      </c>
    </row>
    <row r="83" spans="2:6">
      <c r="B83" s="1">
        <v>192</v>
      </c>
      <c r="C83" s="1">
        <v>220</v>
      </c>
      <c r="D83" s="1">
        <v>222</v>
      </c>
      <c r="E83">
        <f t="shared" si="5"/>
        <v>2</v>
      </c>
      <c r="F83" s="1" t="s">
        <v>19</v>
      </c>
    </row>
    <row r="84" spans="2:6">
      <c r="B84" s="1">
        <v>193</v>
      </c>
      <c r="C84" s="1">
        <v>222</v>
      </c>
      <c r="D84" s="1">
        <v>225</v>
      </c>
      <c r="E84">
        <f t="shared" si="5"/>
        <v>3</v>
      </c>
      <c r="F84" s="1" t="s">
        <v>19</v>
      </c>
    </row>
    <row r="85" spans="2:6" ht="45">
      <c r="B85" s="1">
        <v>194</v>
      </c>
      <c r="C85" s="1">
        <v>225</v>
      </c>
      <c r="D85" s="1">
        <v>227</v>
      </c>
      <c r="E85">
        <f t="shared" si="5"/>
        <v>2</v>
      </c>
      <c r="F85" s="1" t="s">
        <v>15</v>
      </c>
    </row>
    <row r="86" spans="2:6">
      <c r="B86" s="1">
        <v>195</v>
      </c>
      <c r="C86" s="1">
        <v>227</v>
      </c>
      <c r="D86" s="1">
        <v>237</v>
      </c>
      <c r="E86">
        <f t="shared" si="5"/>
        <v>10</v>
      </c>
      <c r="F86" s="1" t="s">
        <v>28</v>
      </c>
    </row>
    <row r="87" spans="2:6">
      <c r="B87" s="1">
        <v>196</v>
      </c>
      <c r="C87" s="1">
        <v>237</v>
      </c>
      <c r="D87" s="1">
        <v>238</v>
      </c>
      <c r="E87">
        <f t="shared" si="5"/>
        <v>1</v>
      </c>
      <c r="F87" s="1" t="s">
        <v>19</v>
      </c>
    </row>
    <row r="88" spans="2:6" ht="30">
      <c r="B88" s="1">
        <v>197</v>
      </c>
      <c r="C88" s="1">
        <v>238</v>
      </c>
      <c r="D88" s="1">
        <v>243</v>
      </c>
      <c r="E88">
        <f t="shared" si="5"/>
        <v>5</v>
      </c>
      <c r="F88" s="1" t="s">
        <v>20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J2:P31"/>
  <sheetViews>
    <sheetView tabSelected="1" topLeftCell="C1" workbookViewId="0">
      <selection activeCell="I10" sqref="I10"/>
    </sheetView>
  </sheetViews>
  <sheetFormatPr defaultRowHeight="15"/>
  <cols>
    <col min="10" max="10" width="19.5703125" style="1" customWidth="1"/>
    <col min="11" max="11" width="19" customWidth="1"/>
    <col min="12" max="12" width="15" customWidth="1"/>
    <col min="13" max="13" width="17.5703125" customWidth="1"/>
    <col min="14" max="14" width="16.140625" customWidth="1"/>
    <col min="15" max="15" width="21.28515625" customWidth="1"/>
    <col min="16" max="16" width="11.5703125" customWidth="1"/>
  </cols>
  <sheetData>
    <row r="2" spans="10:16">
      <c r="J2" s="1" t="s">
        <v>71</v>
      </c>
    </row>
    <row r="3" spans="10:16">
      <c r="J3" s="1" t="s">
        <v>9</v>
      </c>
      <c r="K3" s="2" t="s">
        <v>6</v>
      </c>
      <c r="L3" s="2" t="s">
        <v>7</v>
      </c>
      <c r="M3" s="2" t="s">
        <v>8</v>
      </c>
      <c r="N3" s="2" t="s">
        <v>45</v>
      </c>
      <c r="O3" s="2" t="s">
        <v>72</v>
      </c>
      <c r="P3" t="s">
        <v>44</v>
      </c>
    </row>
    <row r="4" spans="10:16" ht="30">
      <c r="J4" s="1" t="s">
        <v>10</v>
      </c>
      <c r="K4">
        <f>SUM(Sheet1!K4,Sheet2!K4,Sheet3!K4,Sheet4!K4,Sheet5!K4,Sheet6!K4)</f>
        <v>32</v>
      </c>
      <c r="L4">
        <f>SUM(Sheet1!L4,Sheet2!L4,Sheet3!L4,Sheet4!L4,Sheet5!L4,Sheet6!L4)</f>
        <v>67</v>
      </c>
      <c r="M4" s="4">
        <f>IF(K4=0,0,L4/K4)</f>
        <v>2.09375</v>
      </c>
      <c r="N4" s="4">
        <f>(L4/$P$4)*100</f>
        <v>4.1770573566084792</v>
      </c>
      <c r="O4" s="4">
        <f>(K4/$K$30)*100</f>
        <v>6.083650190114068</v>
      </c>
      <c r="P4">
        <f>SUM(Sheet1!P4,Sheet2!P4,Sheet3!P4,Sheet4!P4,Sheet5!P4,Sheet6!P4)</f>
        <v>1604</v>
      </c>
    </row>
    <row r="5" spans="10:16">
      <c r="J5" s="1" t="s">
        <v>11</v>
      </c>
      <c r="K5">
        <f>SUM(Sheet1!K5,Sheet2!K5,Sheet3!K5,Sheet4!K5,Sheet5!K5,Sheet6!K5)</f>
        <v>17</v>
      </c>
      <c r="L5">
        <f>SUM(Sheet1!L5,Sheet2!L5,Sheet3!L5,Sheet4!L5,Sheet5!L5,Sheet6!L5)</f>
        <v>37</v>
      </c>
      <c r="M5" s="4">
        <f t="shared" ref="M5:M29" si="0">IF(K5=0,0,L5/K5)</f>
        <v>2.1764705882352939</v>
      </c>
      <c r="N5" s="4">
        <f t="shared" ref="N5:N29" si="1">(L5/$P$4)*100</f>
        <v>2.3067331670822941</v>
      </c>
      <c r="O5" s="4">
        <f t="shared" ref="O5:O29" si="2">(K5/$K$30)*100</f>
        <v>3.2319391634980987</v>
      </c>
    </row>
    <row r="6" spans="10:16" ht="30">
      <c r="J6" s="1" t="s">
        <v>12</v>
      </c>
      <c r="K6">
        <f>SUM(Sheet1!K6,Sheet2!K6,Sheet3!K6,Sheet4!K6,Sheet5!K6,Sheet6!K6)</f>
        <v>23</v>
      </c>
      <c r="L6">
        <f>SUM(Sheet1!L6,Sheet2!L6,Sheet3!L6,Sheet4!L6,Sheet5!L6,Sheet6!L6)</f>
        <v>70</v>
      </c>
      <c r="M6" s="4">
        <f t="shared" si="0"/>
        <v>3.0434782608695654</v>
      </c>
      <c r="N6" s="4">
        <f t="shared" si="1"/>
        <v>4.3640897755610979</v>
      </c>
      <c r="O6" s="4">
        <f t="shared" si="2"/>
        <v>4.3726235741444865</v>
      </c>
    </row>
    <row r="7" spans="10:16">
      <c r="J7" s="1" t="s">
        <v>13</v>
      </c>
      <c r="K7">
        <f>SUM(Sheet1!K7,Sheet2!K7,Sheet3!K7,Sheet4!K7,Sheet5!K7,Sheet6!K7)</f>
        <v>9</v>
      </c>
      <c r="L7">
        <f>SUM(Sheet1!L7,Sheet2!L7,Sheet3!L7,Sheet4!L7,Sheet5!L7,Sheet6!L7)</f>
        <v>24</v>
      </c>
      <c r="M7" s="4">
        <f t="shared" si="0"/>
        <v>2.6666666666666665</v>
      </c>
      <c r="N7" s="4">
        <f t="shared" si="1"/>
        <v>1.4962593516209477</v>
      </c>
      <c r="O7" s="4">
        <f t="shared" si="2"/>
        <v>1.7110266159695817</v>
      </c>
    </row>
    <row r="8" spans="10:16">
      <c r="J8" s="1" t="s">
        <v>14</v>
      </c>
      <c r="K8">
        <f>SUM(Sheet1!K8,Sheet2!K8,Sheet3!K8,Sheet4!K8,Sheet5!K8,Sheet6!K8)</f>
        <v>0</v>
      </c>
      <c r="L8">
        <f>SUM(Sheet1!L8,Sheet2!L8,Sheet3!L8,Sheet4!L8,Sheet5!L8,Sheet6!L8)</f>
        <v>0</v>
      </c>
      <c r="M8" s="4">
        <f t="shared" si="0"/>
        <v>0</v>
      </c>
      <c r="N8" s="4">
        <f t="shared" si="1"/>
        <v>0</v>
      </c>
      <c r="O8" s="4">
        <f t="shared" si="2"/>
        <v>0</v>
      </c>
    </row>
    <row r="9" spans="10:16" ht="30">
      <c r="J9" s="1" t="s">
        <v>15</v>
      </c>
      <c r="K9">
        <f>SUM(Sheet1!K9,Sheet2!K9,Sheet3!K9,Sheet4!K9,Sheet5!K9,Sheet6!K9)</f>
        <v>19</v>
      </c>
      <c r="L9">
        <f>SUM(Sheet1!L9,Sheet2!L9,Sheet3!L9,Sheet4!L9,Sheet5!L9,Sheet6!L9)</f>
        <v>50</v>
      </c>
      <c r="M9" s="4">
        <f t="shared" si="0"/>
        <v>2.6315789473684212</v>
      </c>
      <c r="N9" s="4">
        <f t="shared" si="1"/>
        <v>3.117206982543641</v>
      </c>
      <c r="O9" s="4">
        <f t="shared" si="2"/>
        <v>3.6121673003802277</v>
      </c>
    </row>
    <row r="10" spans="10:16" ht="30">
      <c r="J10" s="1" t="s">
        <v>16</v>
      </c>
      <c r="K10">
        <f>SUM(Sheet1!K10,Sheet2!K10,Sheet3!K10,Sheet4!K10,Sheet5!K10,Sheet6!K10)</f>
        <v>0</v>
      </c>
      <c r="L10">
        <f>SUM(Sheet1!L10,Sheet2!L10,Sheet3!L10,Sheet4!L10,Sheet5!L10,Sheet6!L10)</f>
        <v>0</v>
      </c>
      <c r="M10" s="4">
        <f t="shared" si="0"/>
        <v>0</v>
      </c>
      <c r="N10" s="4">
        <f t="shared" si="1"/>
        <v>0</v>
      </c>
      <c r="O10" s="4">
        <f t="shared" si="2"/>
        <v>0</v>
      </c>
    </row>
    <row r="11" spans="10:16">
      <c r="J11" s="1" t="s">
        <v>17</v>
      </c>
      <c r="K11">
        <f>SUM(Sheet1!K11,Sheet2!K11,Sheet3!K11,Sheet4!K11,Sheet5!K11,Sheet6!K11)</f>
        <v>7</v>
      </c>
      <c r="L11">
        <f>SUM(Sheet1!L11,Sheet2!L11,Sheet3!L11,Sheet4!L11,Sheet5!L11,Sheet6!L11)</f>
        <v>36</v>
      </c>
      <c r="M11" s="4">
        <f t="shared" si="0"/>
        <v>5.1428571428571432</v>
      </c>
      <c r="N11" s="4">
        <f t="shared" si="1"/>
        <v>2.2443890274314215</v>
      </c>
      <c r="O11" s="4">
        <f t="shared" si="2"/>
        <v>1.3307984790874523</v>
      </c>
    </row>
    <row r="12" spans="10:16" ht="30">
      <c r="J12" s="1" t="s">
        <v>18</v>
      </c>
      <c r="K12">
        <f>SUM(Sheet1!K12,Sheet2!K12,Sheet3!K12,Sheet4!K12,Sheet5!K12,Sheet6!K12)</f>
        <v>2</v>
      </c>
      <c r="L12">
        <f>SUM(Sheet1!L12,Sheet2!L12,Sheet3!L12,Sheet4!L12,Sheet5!L12,Sheet6!L12)</f>
        <v>8</v>
      </c>
      <c r="M12" s="4">
        <f t="shared" si="0"/>
        <v>4</v>
      </c>
      <c r="N12" s="4">
        <f t="shared" si="1"/>
        <v>0.49875311720698251</v>
      </c>
      <c r="O12" s="4">
        <f t="shared" si="2"/>
        <v>0.38022813688212925</v>
      </c>
    </row>
    <row r="13" spans="10:16">
      <c r="J13" s="1" t="s">
        <v>19</v>
      </c>
      <c r="K13">
        <f>SUM(Sheet1!K13,Sheet2!K13,Sheet3!K13,Sheet4!K13,Sheet5!K13,Sheet6!K13)</f>
        <v>165</v>
      </c>
      <c r="L13">
        <f>SUM(Sheet1!L13,Sheet2!L13,Sheet3!L13,Sheet4!L13,Sheet5!L13,Sheet6!L13)</f>
        <v>612</v>
      </c>
      <c r="M13" s="4">
        <f t="shared" si="0"/>
        <v>3.709090909090909</v>
      </c>
      <c r="N13" s="4">
        <f t="shared" si="1"/>
        <v>38.154613466334162</v>
      </c>
      <c r="O13" s="4">
        <f t="shared" si="2"/>
        <v>31.368821292775667</v>
      </c>
    </row>
    <row r="14" spans="10:16" ht="30">
      <c r="J14" s="1" t="s">
        <v>20</v>
      </c>
      <c r="K14">
        <f>SUM(Sheet1!K14,Sheet2!K14,Sheet3!K14,Sheet4!K14,Sheet5!K14,Sheet6!K14)</f>
        <v>13</v>
      </c>
      <c r="L14">
        <f>SUM(Sheet1!L14,Sheet2!L14,Sheet3!L14,Sheet4!L14,Sheet5!L14,Sheet6!L14)</f>
        <v>39</v>
      </c>
      <c r="M14" s="4">
        <f t="shared" si="0"/>
        <v>3</v>
      </c>
      <c r="N14" s="4">
        <f t="shared" si="1"/>
        <v>2.4314214463840398</v>
      </c>
      <c r="O14" s="4">
        <f t="shared" si="2"/>
        <v>2.4714828897338403</v>
      </c>
    </row>
    <row r="15" spans="10:16">
      <c r="J15" s="1" t="s">
        <v>21</v>
      </c>
      <c r="K15">
        <f>SUM(Sheet1!K15,Sheet2!K15,Sheet3!K15,Sheet4!K15,Sheet5!K15,Sheet6!K15)</f>
        <v>10</v>
      </c>
      <c r="L15">
        <f>SUM(Sheet1!L15,Sheet2!L15,Sheet3!L15,Sheet4!L15,Sheet5!L15,Sheet6!L15)</f>
        <v>44</v>
      </c>
      <c r="M15" s="4">
        <f t="shared" si="0"/>
        <v>4.4000000000000004</v>
      </c>
      <c r="N15" s="4">
        <f t="shared" si="1"/>
        <v>2.7431421446384037</v>
      </c>
      <c r="O15" s="4">
        <f t="shared" si="2"/>
        <v>1.9011406844106464</v>
      </c>
    </row>
    <row r="16" spans="10:16">
      <c r="J16" s="1" t="s">
        <v>22</v>
      </c>
      <c r="K16">
        <f>SUM(Sheet1!K16,Sheet2!K16,Sheet3!K16,Sheet4!K16,Sheet5!K16,Sheet6!K16)</f>
        <v>4</v>
      </c>
      <c r="L16">
        <f>SUM(Sheet1!L16,Sheet2!L16,Sheet3!L16,Sheet4!L16,Sheet5!L16,Sheet6!L16)</f>
        <v>18</v>
      </c>
      <c r="M16" s="4">
        <f t="shared" si="0"/>
        <v>4.5</v>
      </c>
      <c r="N16" s="4">
        <f t="shared" si="1"/>
        <v>1.1221945137157108</v>
      </c>
      <c r="O16" s="4">
        <f t="shared" si="2"/>
        <v>0.76045627376425851</v>
      </c>
    </row>
    <row r="17" spans="10:15" ht="30">
      <c r="J17" s="1" t="s">
        <v>23</v>
      </c>
      <c r="K17">
        <f>SUM(Sheet1!K17,Sheet2!K17,Sheet3!K17,Sheet4!K17,Sheet5!K17,Sheet6!K17)</f>
        <v>22</v>
      </c>
      <c r="L17">
        <f>SUM(Sheet1!L17,Sheet2!L17,Sheet3!L17,Sheet4!L17,Sheet5!L17,Sheet6!L17)</f>
        <v>23</v>
      </c>
      <c r="M17" s="4">
        <f t="shared" si="0"/>
        <v>1.0454545454545454</v>
      </c>
      <c r="N17" s="4">
        <f t="shared" si="1"/>
        <v>1.4339152119700749</v>
      </c>
      <c r="O17" s="4">
        <f t="shared" si="2"/>
        <v>4.1825095057034218</v>
      </c>
    </row>
    <row r="18" spans="10:15">
      <c r="J18" s="1" t="s">
        <v>24</v>
      </c>
      <c r="K18">
        <f>SUM(Sheet1!K18,Sheet2!K18,Sheet3!K18,Sheet4!K18,Sheet5!K18,Sheet6!K18)</f>
        <v>38</v>
      </c>
      <c r="L18">
        <f>SUM(Sheet1!L18,Sheet2!L18,Sheet3!L18,Sheet4!L18,Sheet5!L18,Sheet6!L18)</f>
        <v>64</v>
      </c>
      <c r="M18" s="4">
        <f t="shared" si="0"/>
        <v>1.6842105263157894</v>
      </c>
      <c r="N18" s="4">
        <f t="shared" si="1"/>
        <v>3.9900249376558601</v>
      </c>
      <c r="O18" s="4">
        <f t="shared" si="2"/>
        <v>7.2243346007604554</v>
      </c>
    </row>
    <row r="19" spans="10:15">
      <c r="J19" s="1" t="s">
        <v>25</v>
      </c>
      <c r="K19">
        <f>SUM(Sheet1!K19,Sheet2!K19,Sheet3!K19,Sheet4!K19,Sheet5!K19,Sheet6!K19)</f>
        <v>16</v>
      </c>
      <c r="L19">
        <f>SUM(Sheet1!L19,Sheet2!L19,Sheet3!L19,Sheet4!L19,Sheet5!L19,Sheet6!L19)</f>
        <v>114</v>
      </c>
      <c r="M19" s="4">
        <f t="shared" si="0"/>
        <v>7.125</v>
      </c>
      <c r="N19" s="4">
        <f t="shared" si="1"/>
        <v>7.1072319201995011</v>
      </c>
      <c r="O19" s="4">
        <f t="shared" si="2"/>
        <v>3.041825095057034</v>
      </c>
    </row>
    <row r="20" spans="10:15">
      <c r="J20" s="1" t="s">
        <v>35</v>
      </c>
      <c r="K20">
        <f>SUM(Sheet1!K20,Sheet2!K20,Sheet3!K20,Sheet4!K20,Sheet5!K20,Sheet6!K20)</f>
        <v>6</v>
      </c>
      <c r="L20">
        <f>SUM(Sheet1!L20,Sheet2!L20,Sheet3!L20,Sheet4!L20,Sheet5!L20,Sheet6!L20)</f>
        <v>30</v>
      </c>
      <c r="M20" s="4">
        <f t="shared" si="0"/>
        <v>5</v>
      </c>
      <c r="N20" s="4">
        <f t="shared" si="1"/>
        <v>1.8703241895261846</v>
      </c>
      <c r="O20" s="4">
        <f t="shared" si="2"/>
        <v>1.1406844106463878</v>
      </c>
    </row>
    <row r="21" spans="10:15">
      <c r="J21" s="1" t="s">
        <v>26</v>
      </c>
      <c r="K21">
        <f>SUM(Sheet1!K21,Sheet2!K21,Sheet3!K21,Sheet4!K21,Sheet5!K21,Sheet6!K21)</f>
        <v>77</v>
      </c>
      <c r="L21">
        <f>SUM(Sheet1!L21,Sheet2!L21,Sheet3!L21,Sheet4!L21,Sheet5!L21,Sheet6!L21)</f>
        <v>128</v>
      </c>
      <c r="M21" s="4">
        <f t="shared" si="0"/>
        <v>1.6623376623376624</v>
      </c>
      <c r="N21" s="4">
        <f t="shared" si="1"/>
        <v>7.9800498753117202</v>
      </c>
      <c r="O21" s="4">
        <f t="shared" si="2"/>
        <v>14.638783269961978</v>
      </c>
    </row>
    <row r="22" spans="10:15">
      <c r="J22" s="1" t="s">
        <v>27</v>
      </c>
      <c r="K22">
        <f>SUM(Sheet1!K22,Sheet2!K22,Sheet3!K22,Sheet4!K22,Sheet5!K22,Sheet6!K22)</f>
        <v>6</v>
      </c>
      <c r="L22">
        <f>SUM(Sheet1!L22,Sheet2!L22,Sheet3!L22,Sheet4!L22,Sheet5!L22,Sheet6!L22)</f>
        <v>50</v>
      </c>
      <c r="M22" s="4">
        <f t="shared" si="0"/>
        <v>8.3333333333333339</v>
      </c>
      <c r="N22" s="4">
        <f t="shared" si="1"/>
        <v>3.117206982543641</v>
      </c>
      <c r="O22" s="4">
        <f t="shared" si="2"/>
        <v>1.1406844106463878</v>
      </c>
    </row>
    <row r="23" spans="10:15">
      <c r="J23" s="1" t="s">
        <v>28</v>
      </c>
      <c r="K23">
        <f>SUM(Sheet1!K23,Sheet2!K23,Sheet3!K23,Sheet4!K23,Sheet5!K23,Sheet6!K23)</f>
        <v>16</v>
      </c>
      <c r="L23">
        <f>SUM(Sheet1!L23,Sheet2!L23,Sheet3!L23,Sheet4!L23,Sheet5!L23,Sheet6!L23)</f>
        <v>62</v>
      </c>
      <c r="M23" s="4">
        <f t="shared" si="0"/>
        <v>3.875</v>
      </c>
      <c r="N23" s="4">
        <f t="shared" si="1"/>
        <v>3.8653366583541149</v>
      </c>
      <c r="O23" s="4">
        <f t="shared" si="2"/>
        <v>3.041825095057034</v>
      </c>
    </row>
    <row r="24" spans="10:15">
      <c r="J24" s="1" t="s">
        <v>29</v>
      </c>
      <c r="K24">
        <f>SUM(Sheet1!K24,Sheet2!K24,Sheet3!K24,Sheet4!K24,Sheet5!K24,Sheet6!K24)</f>
        <v>33</v>
      </c>
      <c r="L24">
        <f>SUM(Sheet1!L24,Sheet2!L24,Sheet3!L24,Sheet4!L24,Sheet5!L24,Sheet6!L24)</f>
        <v>100</v>
      </c>
      <c r="M24" s="4">
        <f t="shared" si="0"/>
        <v>3.0303030303030303</v>
      </c>
      <c r="N24" s="4">
        <f t="shared" si="1"/>
        <v>6.2344139650872821</v>
      </c>
      <c r="O24" s="4">
        <f t="shared" si="2"/>
        <v>6.2737642585551328</v>
      </c>
    </row>
    <row r="25" spans="10:15">
      <c r="J25" s="1" t="s">
        <v>30</v>
      </c>
      <c r="K25">
        <f>SUM(Sheet1!K25,Sheet2!K25,Sheet3!K25,Sheet4!K25,Sheet5!K25,Sheet6!K25)</f>
        <v>3</v>
      </c>
      <c r="L25">
        <f>SUM(Sheet1!L25,Sheet2!L25,Sheet3!L25,Sheet4!L25,Sheet5!L25,Sheet6!L25)</f>
        <v>5</v>
      </c>
      <c r="M25" s="4">
        <f t="shared" si="0"/>
        <v>1.6666666666666667</v>
      </c>
      <c r="N25" s="4">
        <f t="shared" si="1"/>
        <v>0.3117206982543641</v>
      </c>
      <c r="O25" s="4">
        <f t="shared" si="2"/>
        <v>0.57034220532319391</v>
      </c>
    </row>
    <row r="26" spans="10:15">
      <c r="J26" s="1" t="s">
        <v>31</v>
      </c>
      <c r="K26">
        <f>SUM(Sheet1!K26,Sheet2!K26,Sheet3!K26,Sheet4!K26,Sheet5!K26,Sheet6!K26)</f>
        <v>1</v>
      </c>
      <c r="L26">
        <f>SUM(Sheet1!L26,Sheet2!L26,Sheet3!L26,Sheet4!L26,Sheet5!L26,Sheet6!L26)</f>
        <v>2</v>
      </c>
      <c r="M26" s="4">
        <f t="shared" si="0"/>
        <v>2</v>
      </c>
      <c r="N26" s="4">
        <f t="shared" si="1"/>
        <v>0.12468827930174563</v>
      </c>
      <c r="O26" s="4">
        <f t="shared" si="2"/>
        <v>0.19011406844106463</v>
      </c>
    </row>
    <row r="27" spans="10:15" ht="30">
      <c r="J27" s="1" t="s">
        <v>32</v>
      </c>
      <c r="K27">
        <f>SUM(Sheet1!K27,Sheet2!K27,Sheet3!K27,Sheet4!K27,Sheet5!K27,Sheet6!K27)</f>
        <v>3</v>
      </c>
      <c r="L27">
        <f>SUM(Sheet1!L27,Sheet2!L27,Sheet3!L27,Sheet4!L27,Sheet5!L27,Sheet6!L27)</f>
        <v>4</v>
      </c>
      <c r="M27" s="4">
        <f t="shared" si="0"/>
        <v>1.3333333333333333</v>
      </c>
      <c r="N27" s="4">
        <f t="shared" si="1"/>
        <v>0.24937655860349126</v>
      </c>
      <c r="O27" s="4">
        <f t="shared" si="2"/>
        <v>0.57034220532319391</v>
      </c>
    </row>
    <row r="28" spans="10:15" ht="30">
      <c r="J28" s="1" t="s">
        <v>33</v>
      </c>
      <c r="K28">
        <f>SUM(Sheet1!K28,Sheet2!K28,Sheet3!K28,Sheet4!K28,Sheet5!K28,Sheet6!K28)</f>
        <v>3</v>
      </c>
      <c r="L28">
        <f>SUM(Sheet1!L28,Sheet2!L28,Sheet3!L28,Sheet4!L28,Sheet5!L28,Sheet6!L28)</f>
        <v>5</v>
      </c>
      <c r="M28" s="4">
        <f t="shared" si="0"/>
        <v>1.6666666666666667</v>
      </c>
      <c r="N28" s="4">
        <f t="shared" si="1"/>
        <v>0.3117206982543641</v>
      </c>
      <c r="O28" s="4">
        <f t="shared" si="2"/>
        <v>0.57034220532319391</v>
      </c>
    </row>
    <row r="29" spans="10:15">
      <c r="J29" s="1" t="s">
        <v>34</v>
      </c>
      <c r="K29">
        <f>SUM(Sheet1!K29,Sheet2!K29,Sheet3!K29,Sheet4!K29,Sheet5!K29,Sheet6!K29)</f>
        <v>1</v>
      </c>
      <c r="L29">
        <f>SUM(Sheet1!L29,Sheet2!L29,Sheet3!L29,Sheet4!L29,Sheet5!L29,Sheet6!L29)</f>
        <v>4</v>
      </c>
      <c r="M29" s="4">
        <f t="shared" si="0"/>
        <v>4</v>
      </c>
      <c r="N29" s="4">
        <f t="shared" si="1"/>
        <v>0.24937655860349126</v>
      </c>
      <c r="O29" s="4">
        <f t="shared" si="2"/>
        <v>0.19011406844106463</v>
      </c>
    </row>
    <row r="30" spans="10:15">
      <c r="J30" s="3" t="s">
        <v>36</v>
      </c>
      <c r="K30">
        <f>SUM(K4:K29)</f>
        <v>526</v>
      </c>
      <c r="L30">
        <f>SUM(L4:L29)</f>
        <v>1596</v>
      </c>
      <c r="M30" s="4">
        <f t="shared" ref="M30:O30" si="3">SUM(M4:M29)</f>
        <v>79.786198279499033</v>
      </c>
      <c r="N30" s="4">
        <f t="shared" si="3"/>
        <v>99.501246882792998</v>
      </c>
      <c r="O30" s="4">
        <f t="shared" si="3"/>
        <v>100.00000000000001</v>
      </c>
    </row>
    <row r="31" spans="10:15">
      <c r="J31" s="3" t="s">
        <v>37</v>
      </c>
      <c r="L31">
        <f>L30/K30</f>
        <v>3.0342205323193916</v>
      </c>
      <c r="M31" s="4">
        <f>AVERAGEIF(M4:M29,"&gt;0")</f>
        <v>3.3244249283124598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W2:W27"/>
  <sheetViews>
    <sheetView topLeftCell="A31" workbookViewId="0">
      <selection activeCell="M54" sqref="M54"/>
    </sheetView>
  </sheetViews>
  <sheetFormatPr defaultRowHeight="15"/>
  <cols>
    <col min="23" max="23" width="36.5703125" customWidth="1"/>
  </cols>
  <sheetData>
    <row r="2" spans="23:23">
      <c r="W2" s="2" t="s">
        <v>46</v>
      </c>
    </row>
    <row r="3" spans="23:23">
      <c r="W3" s="2" t="s">
        <v>47</v>
      </c>
    </row>
    <row r="4" spans="23:23">
      <c r="W4" s="2" t="s">
        <v>48</v>
      </c>
    </row>
    <row r="5" spans="23:23">
      <c r="W5" s="2" t="s">
        <v>49</v>
      </c>
    </row>
    <row r="6" spans="23:23">
      <c r="W6" s="2" t="s">
        <v>50</v>
      </c>
    </row>
    <row r="7" spans="23:23">
      <c r="W7" s="2" t="s">
        <v>51</v>
      </c>
    </row>
    <row r="8" spans="23:23">
      <c r="W8" s="2" t="s">
        <v>52</v>
      </c>
    </row>
    <row r="9" spans="23:23">
      <c r="W9" s="2" t="s">
        <v>53</v>
      </c>
    </row>
    <row r="10" spans="23:23">
      <c r="W10" s="2" t="s">
        <v>54</v>
      </c>
    </row>
    <row r="11" spans="23:23">
      <c r="W11" s="2" t="s">
        <v>55</v>
      </c>
    </row>
    <row r="12" spans="23:23">
      <c r="W12" s="2" t="s">
        <v>56</v>
      </c>
    </row>
    <row r="13" spans="23:23">
      <c r="W13" s="2" t="s">
        <v>57</v>
      </c>
    </row>
    <row r="14" spans="23:23">
      <c r="W14" s="2" t="s">
        <v>58</v>
      </c>
    </row>
    <row r="15" spans="23:23">
      <c r="W15" s="2" t="s">
        <v>59</v>
      </c>
    </row>
    <row r="16" spans="23:23">
      <c r="W16" s="2" t="s">
        <v>60</v>
      </c>
    </row>
    <row r="17" spans="23:23">
      <c r="W17" s="2" t="s">
        <v>61</v>
      </c>
    </row>
    <row r="18" spans="23:23">
      <c r="W18" s="2" t="s">
        <v>35</v>
      </c>
    </row>
    <row r="19" spans="23:23">
      <c r="W19" s="2" t="s">
        <v>62</v>
      </c>
    </row>
    <row r="20" spans="23:23">
      <c r="W20" s="2" t="s">
        <v>63</v>
      </c>
    </row>
    <row r="21" spans="23:23">
      <c r="W21" s="2" t="s">
        <v>64</v>
      </c>
    </row>
    <row r="22" spans="23:23">
      <c r="W22" s="2" t="s">
        <v>65</v>
      </c>
    </row>
    <row r="23" spans="23:23">
      <c r="W23" s="2" t="s">
        <v>66</v>
      </c>
    </row>
    <row r="24" spans="23:23">
      <c r="W24" s="2" t="s">
        <v>67</v>
      </c>
    </row>
    <row r="25" spans="23:23">
      <c r="W25" s="2" t="s">
        <v>68</v>
      </c>
    </row>
    <row r="26" spans="23:23">
      <c r="W26" s="2" t="s">
        <v>69</v>
      </c>
    </row>
    <row r="27" spans="23:23">
      <c r="W27" s="2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Sheet8</vt:lpstr>
      <vt:lpstr>Sheet7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Martin</dc:creator>
  <cp:lastModifiedBy>Matthew Martin</cp:lastModifiedBy>
  <dcterms:created xsi:type="dcterms:W3CDTF">2015-03-24T19:14:44Z</dcterms:created>
  <dcterms:modified xsi:type="dcterms:W3CDTF">2015-05-04T15:06:46Z</dcterms:modified>
</cp:coreProperties>
</file>