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calcChain.xml><?xml version="1.0" encoding="utf-8"?>
<calcChain xmlns="http://schemas.openxmlformats.org/spreadsheetml/2006/main">
  <c r="K19" i="5"/>
  <c r="L19"/>
  <c r="M4" i="6"/>
  <c r="L19" i="3"/>
  <c r="L18"/>
  <c r="K18"/>
  <c r="K19"/>
  <c r="M5"/>
  <c r="M6"/>
  <c r="M7"/>
  <c r="M8"/>
  <c r="M9"/>
  <c r="M10"/>
  <c r="M11"/>
  <c r="M12"/>
  <c r="M13"/>
  <c r="M14"/>
  <c r="M15"/>
  <c r="M16"/>
  <c r="M17"/>
  <c r="M4"/>
  <c r="L5"/>
  <c r="L6"/>
  <c r="L7"/>
  <c r="L8"/>
  <c r="L9"/>
  <c r="L10"/>
  <c r="L11"/>
  <c r="L12"/>
  <c r="L13"/>
  <c r="L14"/>
  <c r="L15"/>
  <c r="L16"/>
  <c r="L17"/>
  <c r="L4"/>
  <c r="K5"/>
  <c r="K6"/>
  <c r="K7"/>
  <c r="K8"/>
  <c r="K9"/>
  <c r="K10"/>
  <c r="K11"/>
  <c r="K12"/>
  <c r="K13"/>
  <c r="K14"/>
  <c r="K15"/>
  <c r="K16"/>
  <c r="K17"/>
  <c r="K4"/>
  <c r="L5" i="2"/>
  <c r="L6"/>
  <c r="L7"/>
  <c r="L8"/>
  <c r="L9"/>
  <c r="L10"/>
  <c r="L11"/>
  <c r="L12"/>
  <c r="L13"/>
  <c r="L14"/>
  <c r="L15"/>
  <c r="L16"/>
  <c r="L17"/>
  <c r="L4"/>
  <c r="K5"/>
  <c r="K6"/>
  <c r="K7"/>
  <c r="K8"/>
  <c r="K9"/>
  <c r="M9" s="1"/>
  <c r="K10"/>
  <c r="K11"/>
  <c r="K12"/>
  <c r="K13"/>
  <c r="M13" s="1"/>
  <c r="K14"/>
  <c r="K15"/>
  <c r="K16"/>
  <c r="K17"/>
  <c r="K4"/>
  <c r="E5" i="3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4"/>
  <c r="L18" i="6"/>
  <c r="K18"/>
  <c r="L19"/>
  <c r="K19"/>
  <c r="M5"/>
  <c r="M6"/>
  <c r="M7"/>
  <c r="M8"/>
  <c r="M9"/>
  <c r="M10"/>
  <c r="M11"/>
  <c r="M12"/>
  <c r="M13"/>
  <c r="M14"/>
  <c r="M15"/>
  <c r="M16"/>
  <c r="M17"/>
  <c r="L5"/>
  <c r="L6"/>
  <c r="L7"/>
  <c r="L8"/>
  <c r="L9"/>
  <c r="L10"/>
  <c r="L11"/>
  <c r="L12"/>
  <c r="L13"/>
  <c r="L14"/>
  <c r="L15"/>
  <c r="L16"/>
  <c r="L17"/>
  <c r="L4"/>
  <c r="K5"/>
  <c r="K6"/>
  <c r="K7"/>
  <c r="K8"/>
  <c r="K9"/>
  <c r="K10"/>
  <c r="K11"/>
  <c r="K12"/>
  <c r="K13"/>
  <c r="K14"/>
  <c r="K15"/>
  <c r="K16"/>
  <c r="K17"/>
  <c r="K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4"/>
  <c r="K18" i="5"/>
  <c r="L18"/>
  <c r="M5"/>
  <c r="M6"/>
  <c r="M7"/>
  <c r="M8"/>
  <c r="M9"/>
  <c r="M10"/>
  <c r="M11"/>
  <c r="M12"/>
  <c r="M13"/>
  <c r="M14"/>
  <c r="M15"/>
  <c r="M16"/>
  <c r="M17"/>
  <c r="M4"/>
  <c r="L5"/>
  <c r="L6"/>
  <c r="L7"/>
  <c r="L8"/>
  <c r="L9"/>
  <c r="L10"/>
  <c r="L11"/>
  <c r="L12"/>
  <c r="L13"/>
  <c r="L14"/>
  <c r="L15"/>
  <c r="L16"/>
  <c r="L17"/>
  <c r="L4"/>
  <c r="L4" i="4"/>
  <c r="K5" i="5"/>
  <c r="K6"/>
  <c r="K7"/>
  <c r="K8"/>
  <c r="K9"/>
  <c r="K10"/>
  <c r="K11"/>
  <c r="K12"/>
  <c r="K13"/>
  <c r="K14"/>
  <c r="K15"/>
  <c r="K16"/>
  <c r="K17"/>
  <c r="K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4"/>
  <c r="E4" i="4"/>
  <c r="L18"/>
  <c r="L19"/>
  <c r="K19"/>
  <c r="K18"/>
  <c r="M17"/>
  <c r="M5"/>
  <c r="M6"/>
  <c r="M7"/>
  <c r="M8"/>
  <c r="M9"/>
  <c r="M10"/>
  <c r="M11"/>
  <c r="M12"/>
  <c r="M13"/>
  <c r="M14"/>
  <c r="M15"/>
  <c r="M16"/>
  <c r="L5"/>
  <c r="L6"/>
  <c r="L7"/>
  <c r="L8"/>
  <c r="L9"/>
  <c r="L10"/>
  <c r="L11"/>
  <c r="L12"/>
  <c r="L13"/>
  <c r="L14"/>
  <c r="L15"/>
  <c r="L16"/>
  <c r="L17"/>
  <c r="K5"/>
  <c r="K6"/>
  <c r="K7"/>
  <c r="K8"/>
  <c r="K9"/>
  <c r="K10"/>
  <c r="K11"/>
  <c r="K12"/>
  <c r="K13"/>
  <c r="K14"/>
  <c r="K15"/>
  <c r="K16"/>
  <c r="K17"/>
  <c r="K4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L4" i="1"/>
  <c r="M12" i="2"/>
  <c r="M15"/>
  <c r="M16"/>
  <c r="M17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L19" s="1"/>
  <c r="E4"/>
  <c r="L18" s="1"/>
  <c r="M6" l="1"/>
  <c r="M5"/>
  <c r="M14"/>
  <c r="M10"/>
  <c r="M8"/>
  <c r="K18"/>
  <c r="M11"/>
  <c r="M7"/>
  <c r="M4"/>
  <c r="K19"/>
  <c r="M4" i="4"/>
  <c r="E5" i="1"/>
  <c r="L19" s="1"/>
  <c r="E6"/>
  <c r="E7"/>
  <c r="L11" s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L18"/>
  <c r="K18"/>
  <c r="K19"/>
  <c r="K12"/>
  <c r="L12"/>
  <c r="L13"/>
  <c r="L15"/>
  <c r="L16"/>
  <c r="L17"/>
  <c r="K5"/>
  <c r="K6"/>
  <c r="K7"/>
  <c r="K8"/>
  <c r="K9"/>
  <c r="K10"/>
  <c r="K11"/>
  <c r="K13"/>
  <c r="M13" s="1"/>
  <c r="K14"/>
  <c r="K15"/>
  <c r="M15" s="1"/>
  <c r="K16"/>
  <c r="M16" s="1"/>
  <c r="K17"/>
  <c r="M17" s="1"/>
  <c r="K4"/>
  <c r="M4" s="1"/>
  <c r="L7"/>
  <c r="L14"/>
  <c r="L9"/>
  <c r="E4"/>
  <c r="L6" s="1"/>
  <c r="M9" l="1"/>
  <c r="M12"/>
  <c r="L10"/>
  <c r="M10" s="1"/>
  <c r="L5"/>
  <c r="M5" s="1"/>
  <c r="L8"/>
  <c r="M8" s="1"/>
  <c r="M14"/>
  <c r="M6"/>
  <c r="M11"/>
  <c r="M7"/>
</calcChain>
</file>

<file path=xl/comments1.xml><?xml version="1.0" encoding="utf-8"?>
<comments xmlns="http://schemas.openxmlformats.org/spreadsheetml/2006/main">
  <authors>
    <author>Matthew Martin</author>
  </authors>
  <commentList>
    <comment ref="K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number of planning unit instances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amount of time covered by planning units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number of times a planning unit was used (If it was used at all). (A measure of variability).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amount of time spent on any given planning unit.</t>
        </r>
      </text>
    </comment>
  </commentList>
</comments>
</file>

<file path=xl/comments2.xml><?xml version="1.0" encoding="utf-8"?>
<comments xmlns="http://schemas.openxmlformats.org/spreadsheetml/2006/main">
  <authors>
    <author>Matthew Martin</author>
  </authors>
  <commentList>
    <comment ref="K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number of planning unit instances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amount of time covered by planning units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number of times a planning unit was used (If it was used at all). (A measure of variability).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amount of time spent on any given planning unit.</t>
        </r>
      </text>
    </comment>
  </commentList>
</comments>
</file>

<file path=xl/comments3.xml><?xml version="1.0" encoding="utf-8"?>
<comments xmlns="http://schemas.openxmlformats.org/spreadsheetml/2006/main">
  <authors>
    <author>Matthew Martin</author>
  </authors>
  <commentList>
    <comment ref="K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number of planning unit instances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amount of time covered by planning units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number of times a planning unit was used (If it was used at all). (A measure of variability).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amount of time spent on any given planning unit.</t>
        </r>
      </text>
    </comment>
  </commentList>
</comments>
</file>

<file path=xl/comments4.xml><?xml version="1.0" encoding="utf-8"?>
<comments xmlns="http://schemas.openxmlformats.org/spreadsheetml/2006/main">
  <authors>
    <author>Matthew Martin</author>
  </authors>
  <commentList>
    <comment ref="K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number of planning unit instances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amount of time covered by planning units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number of times a planning unit was used (If it was used at all). (A measure of variability).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amount of time spent on any given planning unit.</t>
        </r>
      </text>
    </comment>
  </commentList>
</comments>
</file>

<file path=xl/comments5.xml><?xml version="1.0" encoding="utf-8"?>
<comments xmlns="http://schemas.openxmlformats.org/spreadsheetml/2006/main">
  <authors>
    <author>Matthew Martin</author>
  </authors>
  <commentList>
    <comment ref="K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number of planning unit instances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amount of time covered by planning units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number of times a planning unit was used (If it was used at all). (A measure of variability).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amount of time spent on any given planning unit.</t>
        </r>
      </text>
    </comment>
  </commentList>
</comments>
</file>

<file path=xl/comments6.xml><?xml version="1.0" encoding="utf-8"?>
<comments xmlns="http://schemas.openxmlformats.org/spreadsheetml/2006/main">
  <authors>
    <author>Matthew Martin</author>
  </authors>
  <commentList>
    <comment ref="K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number of planning unit instances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total amount of time covered by planning units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number of times a planning unit was used (If it was used at all). (A measure of variability).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Matthew Martin:</t>
        </r>
        <r>
          <rPr>
            <sz val="9"/>
            <color indexed="81"/>
            <rFont val="Tahoma"/>
            <charset val="1"/>
          </rPr>
          <t xml:space="preserve">
This cell represents the average amount of time spent on any given planning unit.</t>
        </r>
      </text>
    </comment>
  </commentList>
</comments>
</file>

<file path=xl/sharedStrings.xml><?xml version="1.0" encoding="utf-8"?>
<sst xmlns="http://schemas.openxmlformats.org/spreadsheetml/2006/main" count="339" uniqueCount="32">
  <si>
    <t>Annotation File:</t>
  </si>
  <si>
    <t>ID</t>
  </si>
  <si>
    <t>Start Time</t>
  </si>
  <si>
    <t>End Time</t>
  </si>
  <si>
    <t>Duration</t>
  </si>
  <si>
    <t>Planning Unit Name</t>
  </si>
  <si>
    <t>Total Duration</t>
  </si>
  <si>
    <t>between_rounds_preparations</t>
  </si>
  <si>
    <t>defend_position</t>
  </si>
  <si>
    <t>close_quarters_combat</t>
  </si>
  <si>
    <t>hunt_planning_unit</t>
  </si>
  <si>
    <t>find_defensible_position_chaotic_enviroment</t>
  </si>
  <si>
    <t>find_defensible_position_calm_enviroment</t>
  </si>
  <si>
    <t>be_aggresive</t>
  </si>
  <si>
    <t>replenish_supplies_chaotic</t>
  </si>
  <si>
    <t>Summaries</t>
  </si>
  <si>
    <t>CountNewFormula</t>
  </si>
  <si>
    <t>Total Sum</t>
  </si>
  <si>
    <t>Total Average</t>
  </si>
  <si>
    <t>start_of_game_preparations</t>
  </si>
  <si>
    <t>switch_guns_stategic</t>
  </si>
  <si>
    <t>switch_guns_out_of_ammo</t>
  </si>
  <si>
    <t>avoid_explosives</t>
  </si>
  <si>
    <t>recover_health</t>
  </si>
  <si>
    <t>none</t>
  </si>
  <si>
    <t>Average Duration</t>
  </si>
  <si>
    <t>Annotation_K,Mercy,Wave5 - MVI_0387</t>
  </si>
  <si>
    <t>Annotation_K,Checkout,Wave5 - MVI_0383</t>
  </si>
  <si>
    <t>Annotation_G,Checkout,Wave5 - MVI_0398</t>
  </si>
  <si>
    <t>M,Sandbar,Wave5 2nd.anvil</t>
  </si>
  <si>
    <t>M, Checkout, wave 6, 2nd.anvil</t>
  </si>
  <si>
    <t>M, Checkout, wave 5, 2nd.anvil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</si>
</sst>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2</xdr:row>
      <xdr:rowOff>28575</xdr:rowOff>
    </xdr:from>
    <xdr:to>
      <xdr:col>8</xdr:col>
      <xdr:colOff>723900</xdr:colOff>
      <xdr:row>7</xdr:row>
      <xdr:rowOff>533400</xdr:rowOff>
    </xdr:to>
    <xdr:sp macro="" textlink="">
      <xdr:nvSpPr>
        <xdr:cNvPr id="2" name="TextBox 1"/>
        <xdr:cNvSpPr txBox="1"/>
      </xdr:nvSpPr>
      <xdr:spPr>
        <a:xfrm>
          <a:off x="5915025" y="409575"/>
          <a:ext cx="1562100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/>
            <a:t>This file represents the Planning Unit</a:t>
          </a:r>
          <a:r>
            <a:rPr lang="en-CA" sz="1100" baseline="0"/>
            <a:t> data from our annotations using model 7. Each sheet has a different  video's statistics.</a:t>
          </a:r>
        </a:p>
        <a:p>
          <a:endParaRPr lang="en-CA" sz="1100" baseline="0"/>
        </a:p>
        <a:p>
          <a:r>
            <a:rPr lang="en-CA" sz="1100" baseline="0"/>
            <a:t>Marty - 2015.03.24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A2" sqref="A2"/>
    </sheetView>
  </sheetViews>
  <sheetFormatPr defaultRowHeight="15"/>
  <cols>
    <col min="1" max="1" width="18.7109375" customWidth="1"/>
    <col min="3" max="3" width="11" customWidth="1"/>
    <col min="6" max="6" width="18.5703125" customWidth="1"/>
    <col min="8" max="8" width="16.42578125" customWidth="1"/>
    <col min="9" max="9" width="17.85546875" customWidth="1"/>
    <col min="10" max="10" width="20.140625" customWidth="1"/>
    <col min="11" max="11" width="20.85546875" customWidth="1"/>
    <col min="12" max="12" width="17" customWidth="1"/>
    <col min="13" max="13" width="16.85546875" customWidth="1"/>
    <col min="14" max="14" width="20.42578125" customWidth="1"/>
    <col min="15" max="15" width="14.7109375" customWidth="1"/>
    <col min="16" max="16" width="17.57031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>
      <c r="A2" s="3" t="s">
        <v>31</v>
      </c>
      <c r="B2" s="1"/>
      <c r="C2" s="1"/>
      <c r="D2" s="1"/>
      <c r="E2" s="1"/>
      <c r="F2" s="1"/>
      <c r="G2" s="1"/>
      <c r="H2" s="1"/>
      <c r="I2" s="1"/>
      <c r="J2" t="s">
        <v>15</v>
      </c>
    </row>
    <row r="3" spans="1:13" ht="3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 t="s">
        <v>5</v>
      </c>
      <c r="K3" t="s">
        <v>16</v>
      </c>
      <c r="L3" t="s">
        <v>6</v>
      </c>
      <c r="M3" t="s">
        <v>25</v>
      </c>
    </row>
    <row r="4" spans="1:13" ht="30">
      <c r="A4" s="1"/>
      <c r="B4" s="2">
        <v>69</v>
      </c>
      <c r="C4" s="2">
        <v>5</v>
      </c>
      <c r="D4" s="2">
        <v>26</v>
      </c>
      <c r="E4" s="1">
        <f t="shared" ref="E4:E27" si="0">D4-C4</f>
        <v>21</v>
      </c>
      <c r="F4" s="2" t="s">
        <v>7</v>
      </c>
      <c r="G4" s="1"/>
      <c r="H4" s="1"/>
      <c r="I4" s="1"/>
      <c r="J4" s="1" t="s">
        <v>22</v>
      </c>
      <c r="K4">
        <f t="shared" ref="K4:K17" si="1">SUMPRODUCT(--($F$4:$F$27=J4))</f>
        <v>0</v>
      </c>
      <c r="L4">
        <f>SUMIF($F$4:$F$47,J4,$E$4:$E$47)</f>
        <v>0</v>
      </c>
      <c r="M4">
        <f t="shared" ref="M4:M17" si="2">IF(K4=0,0,L4/K4)</f>
        <v>0</v>
      </c>
    </row>
    <row r="5" spans="1:13">
      <c r="A5" s="1"/>
      <c r="B5" s="2">
        <v>70</v>
      </c>
      <c r="C5" s="2">
        <v>26</v>
      </c>
      <c r="D5" s="2">
        <v>44</v>
      </c>
      <c r="E5" s="1">
        <f t="shared" si="0"/>
        <v>18</v>
      </c>
      <c r="F5" s="2" t="s">
        <v>8</v>
      </c>
      <c r="G5" s="1"/>
      <c r="H5" s="1"/>
      <c r="I5" s="1"/>
      <c r="J5" s="1" t="s">
        <v>13</v>
      </c>
      <c r="K5">
        <f t="shared" si="1"/>
        <v>4</v>
      </c>
      <c r="L5">
        <f t="shared" ref="L5:L17" si="3">SUMIF($F$4:$F$47,J5,$E$4:$E$47)</f>
        <v>22</v>
      </c>
      <c r="M5">
        <f>IF(K5=0,0,L5/K5)</f>
        <v>5.5</v>
      </c>
    </row>
    <row r="6" spans="1:13" ht="30">
      <c r="A6" s="1"/>
      <c r="B6" s="2">
        <v>71</v>
      </c>
      <c r="C6" s="2">
        <v>44</v>
      </c>
      <c r="D6" s="2">
        <v>47</v>
      </c>
      <c r="E6" s="1">
        <f t="shared" si="0"/>
        <v>3</v>
      </c>
      <c r="F6" s="2" t="s">
        <v>9</v>
      </c>
      <c r="G6" s="1"/>
      <c r="H6" s="1"/>
      <c r="I6" s="1"/>
      <c r="J6" s="1" t="s">
        <v>7</v>
      </c>
      <c r="K6">
        <f t="shared" si="1"/>
        <v>1</v>
      </c>
      <c r="L6">
        <f t="shared" si="3"/>
        <v>21</v>
      </c>
      <c r="M6">
        <f t="shared" si="2"/>
        <v>21</v>
      </c>
    </row>
    <row r="7" spans="1:13" ht="30">
      <c r="A7" s="1"/>
      <c r="B7" s="2">
        <v>72</v>
      </c>
      <c r="C7" s="2">
        <v>47</v>
      </c>
      <c r="D7" s="2">
        <v>60</v>
      </c>
      <c r="E7" s="1">
        <f t="shared" si="0"/>
        <v>13</v>
      </c>
      <c r="F7" s="2" t="s">
        <v>10</v>
      </c>
      <c r="G7" s="1"/>
      <c r="H7" s="1"/>
      <c r="I7" s="1"/>
      <c r="J7" s="1" t="s">
        <v>9</v>
      </c>
      <c r="K7">
        <f t="shared" si="1"/>
        <v>5</v>
      </c>
      <c r="L7">
        <f t="shared" si="3"/>
        <v>22</v>
      </c>
      <c r="M7">
        <f t="shared" si="2"/>
        <v>4.4000000000000004</v>
      </c>
    </row>
    <row r="8" spans="1:13" ht="45">
      <c r="A8" s="1"/>
      <c r="B8" s="2">
        <v>73</v>
      </c>
      <c r="C8" s="2">
        <v>60</v>
      </c>
      <c r="D8" s="2">
        <v>64</v>
      </c>
      <c r="E8" s="1">
        <f t="shared" si="0"/>
        <v>4</v>
      </c>
      <c r="F8" s="2" t="s">
        <v>11</v>
      </c>
      <c r="G8" s="1"/>
      <c r="H8" s="1"/>
      <c r="I8" s="1"/>
      <c r="J8" s="1" t="s">
        <v>8</v>
      </c>
      <c r="K8">
        <f t="shared" si="1"/>
        <v>6</v>
      </c>
      <c r="L8">
        <f t="shared" si="3"/>
        <v>133</v>
      </c>
      <c r="M8">
        <f t="shared" si="2"/>
        <v>22.166666666666668</v>
      </c>
    </row>
    <row r="9" spans="1:13" ht="45">
      <c r="A9" s="1"/>
      <c r="B9" s="2">
        <v>74</v>
      </c>
      <c r="C9" s="2">
        <v>64</v>
      </c>
      <c r="D9" s="2">
        <v>69</v>
      </c>
      <c r="E9" s="1">
        <f t="shared" si="0"/>
        <v>5</v>
      </c>
      <c r="F9" s="2" t="s">
        <v>8</v>
      </c>
      <c r="G9" s="1"/>
      <c r="H9" s="1"/>
      <c r="I9" s="1"/>
      <c r="J9" s="1" t="s">
        <v>12</v>
      </c>
      <c r="K9">
        <f t="shared" si="1"/>
        <v>1</v>
      </c>
      <c r="L9">
        <f t="shared" si="3"/>
        <v>2</v>
      </c>
      <c r="M9">
        <f t="shared" si="2"/>
        <v>2</v>
      </c>
    </row>
    <row r="10" spans="1:13" ht="45">
      <c r="A10" s="1"/>
      <c r="B10" s="2">
        <v>75</v>
      </c>
      <c r="C10" s="2">
        <v>69</v>
      </c>
      <c r="D10" s="2">
        <v>73</v>
      </c>
      <c r="E10" s="1">
        <f t="shared" si="0"/>
        <v>4</v>
      </c>
      <c r="F10" s="2" t="s">
        <v>9</v>
      </c>
      <c r="G10" s="1"/>
      <c r="H10" s="1"/>
      <c r="I10" s="1"/>
      <c r="J10" s="1" t="s">
        <v>11</v>
      </c>
      <c r="K10">
        <f t="shared" si="1"/>
        <v>3</v>
      </c>
      <c r="L10">
        <f t="shared" si="3"/>
        <v>21</v>
      </c>
      <c r="M10">
        <f t="shared" si="2"/>
        <v>7</v>
      </c>
    </row>
    <row r="11" spans="1:13" ht="45">
      <c r="A11" s="1"/>
      <c r="B11" s="2">
        <v>76</v>
      </c>
      <c r="C11" s="2">
        <v>73</v>
      </c>
      <c r="D11" s="2">
        <v>75</v>
      </c>
      <c r="E11" s="1">
        <f t="shared" si="0"/>
        <v>2</v>
      </c>
      <c r="F11" s="2" t="s">
        <v>12</v>
      </c>
      <c r="G11" s="1"/>
      <c r="H11" s="1"/>
      <c r="I11" s="1"/>
      <c r="J11" s="1" t="s">
        <v>10</v>
      </c>
      <c r="K11">
        <f t="shared" si="1"/>
        <v>2</v>
      </c>
      <c r="L11">
        <f t="shared" si="3"/>
        <v>19</v>
      </c>
      <c r="M11">
        <f t="shared" si="2"/>
        <v>9.5</v>
      </c>
    </row>
    <row r="12" spans="1:13">
      <c r="A12" s="1"/>
      <c r="B12" s="2">
        <v>77</v>
      </c>
      <c r="C12" s="2">
        <v>75</v>
      </c>
      <c r="D12" s="2">
        <v>85</v>
      </c>
      <c r="E12" s="1">
        <f t="shared" si="0"/>
        <v>10</v>
      </c>
      <c r="F12" s="2" t="s">
        <v>13</v>
      </c>
      <c r="G12" s="1"/>
      <c r="H12" s="1"/>
      <c r="I12" s="1"/>
      <c r="J12" s="1" t="s">
        <v>24</v>
      </c>
      <c r="K12">
        <f t="shared" si="1"/>
        <v>0</v>
      </c>
      <c r="L12">
        <f t="shared" si="3"/>
        <v>0</v>
      </c>
      <c r="M12" s="1">
        <f t="shared" si="2"/>
        <v>0</v>
      </c>
    </row>
    <row r="13" spans="1:13" ht="45">
      <c r="A13" s="1"/>
      <c r="B13" s="2">
        <v>78</v>
      </c>
      <c r="C13" s="2">
        <v>85</v>
      </c>
      <c r="D13" s="2">
        <v>95</v>
      </c>
      <c r="E13" s="1">
        <f t="shared" si="0"/>
        <v>10</v>
      </c>
      <c r="F13" s="2" t="s">
        <v>11</v>
      </c>
      <c r="G13" s="1"/>
      <c r="H13" s="1"/>
      <c r="I13" s="1"/>
      <c r="J13" s="1" t="s">
        <v>23</v>
      </c>
      <c r="K13">
        <f t="shared" si="1"/>
        <v>0</v>
      </c>
      <c r="L13">
        <f t="shared" si="3"/>
        <v>0</v>
      </c>
      <c r="M13">
        <f t="shared" si="2"/>
        <v>0</v>
      </c>
    </row>
    <row r="14" spans="1:13" ht="30">
      <c r="A14" s="1"/>
      <c r="B14" s="2">
        <v>79</v>
      </c>
      <c r="C14" s="2">
        <v>96</v>
      </c>
      <c r="D14" s="2">
        <v>103</v>
      </c>
      <c r="E14" s="1">
        <f t="shared" si="0"/>
        <v>7</v>
      </c>
      <c r="F14" s="2" t="s">
        <v>9</v>
      </c>
      <c r="G14" s="1"/>
      <c r="H14" s="1"/>
      <c r="I14" s="1"/>
      <c r="J14" s="1" t="s">
        <v>14</v>
      </c>
      <c r="K14">
        <f t="shared" si="1"/>
        <v>2</v>
      </c>
      <c r="L14">
        <f t="shared" si="3"/>
        <v>7</v>
      </c>
      <c r="M14">
        <f t="shared" si="2"/>
        <v>3.5</v>
      </c>
    </row>
    <row r="15" spans="1:13" ht="30">
      <c r="A15" s="1"/>
      <c r="B15" s="2">
        <v>80</v>
      </c>
      <c r="C15" s="2">
        <v>103</v>
      </c>
      <c r="D15" s="2">
        <v>109</v>
      </c>
      <c r="E15" s="1">
        <f t="shared" si="0"/>
        <v>6</v>
      </c>
      <c r="F15" s="2" t="s">
        <v>13</v>
      </c>
      <c r="G15" s="1"/>
      <c r="H15" s="1"/>
      <c r="I15" s="1"/>
      <c r="J15" s="1" t="s">
        <v>19</v>
      </c>
      <c r="K15">
        <f t="shared" si="1"/>
        <v>0</v>
      </c>
      <c r="L15">
        <f t="shared" si="3"/>
        <v>0</v>
      </c>
      <c r="M15">
        <f t="shared" si="2"/>
        <v>0</v>
      </c>
    </row>
    <row r="16" spans="1:13" ht="30">
      <c r="A16" s="1"/>
      <c r="B16" s="2">
        <v>81</v>
      </c>
      <c r="C16" s="2">
        <v>109</v>
      </c>
      <c r="D16" s="2">
        <v>111</v>
      </c>
      <c r="E16" s="1">
        <f t="shared" si="0"/>
        <v>2</v>
      </c>
      <c r="F16" s="2" t="s">
        <v>8</v>
      </c>
      <c r="G16" s="1"/>
      <c r="H16" s="1"/>
      <c r="I16" s="1"/>
      <c r="J16" s="1" t="s">
        <v>21</v>
      </c>
      <c r="K16">
        <f t="shared" si="1"/>
        <v>0</v>
      </c>
      <c r="L16">
        <f t="shared" si="3"/>
        <v>0</v>
      </c>
      <c r="M16">
        <f t="shared" si="2"/>
        <v>0</v>
      </c>
    </row>
    <row r="17" spans="1:13">
      <c r="A17" s="1"/>
      <c r="B17" s="2">
        <v>82</v>
      </c>
      <c r="C17" s="2">
        <v>111</v>
      </c>
      <c r="D17" s="2">
        <v>189</v>
      </c>
      <c r="E17" s="1">
        <f t="shared" si="0"/>
        <v>78</v>
      </c>
      <c r="F17" s="2" t="s">
        <v>8</v>
      </c>
      <c r="G17" s="1"/>
      <c r="H17" s="1"/>
      <c r="I17" s="1"/>
      <c r="J17" s="1" t="s">
        <v>20</v>
      </c>
      <c r="K17">
        <f t="shared" si="1"/>
        <v>0</v>
      </c>
      <c r="L17">
        <f t="shared" si="3"/>
        <v>0</v>
      </c>
      <c r="M17">
        <f t="shared" si="2"/>
        <v>0</v>
      </c>
    </row>
    <row r="18" spans="1:13" ht="30">
      <c r="A18" s="1"/>
      <c r="B18" s="2">
        <v>83</v>
      </c>
      <c r="C18" s="2">
        <v>189</v>
      </c>
      <c r="D18" s="2">
        <v>195</v>
      </c>
      <c r="E18" s="1">
        <f t="shared" si="0"/>
        <v>6</v>
      </c>
      <c r="F18" s="2" t="s">
        <v>10</v>
      </c>
      <c r="G18" s="1"/>
      <c r="H18" s="1"/>
      <c r="I18" s="1"/>
      <c r="J18" s="4" t="s">
        <v>17</v>
      </c>
      <c r="K18" s="1">
        <f>SUM(K4:K17)</f>
        <v>24</v>
      </c>
      <c r="L18" s="1">
        <f>SUM(E4:E27)</f>
        <v>247</v>
      </c>
      <c r="M18" s="1"/>
    </row>
    <row r="19" spans="1:13">
      <c r="A19" s="1"/>
      <c r="B19" s="2">
        <v>84</v>
      </c>
      <c r="C19" s="2">
        <v>195</v>
      </c>
      <c r="D19" s="2">
        <v>211</v>
      </c>
      <c r="E19" s="1">
        <f t="shared" si="0"/>
        <v>16</v>
      </c>
      <c r="F19" s="2" t="s">
        <v>8</v>
      </c>
      <c r="G19" s="1"/>
      <c r="H19" s="1"/>
      <c r="I19" s="1"/>
      <c r="J19" s="4" t="s">
        <v>18</v>
      </c>
      <c r="K19" s="1">
        <f>AVERAGEIF(K4:K17,"&gt;0")</f>
        <v>3</v>
      </c>
      <c r="L19" s="1">
        <f>AVERAGE(E4:E27)</f>
        <v>10.291666666666666</v>
      </c>
    </row>
    <row r="20" spans="1:13" ht="30">
      <c r="A20" s="1"/>
      <c r="B20" s="2">
        <v>85</v>
      </c>
      <c r="C20" s="2">
        <v>211</v>
      </c>
      <c r="D20" s="2">
        <v>215</v>
      </c>
      <c r="E20" s="1">
        <f t="shared" si="0"/>
        <v>4</v>
      </c>
      <c r="F20" s="2" t="s">
        <v>14</v>
      </c>
      <c r="G20" s="1"/>
      <c r="H20" s="1"/>
      <c r="I20" s="1"/>
      <c r="K20" s="1"/>
    </row>
    <row r="21" spans="1:13">
      <c r="A21" s="1"/>
      <c r="B21" s="2">
        <v>86</v>
      </c>
      <c r="C21" s="2">
        <v>215</v>
      </c>
      <c r="D21" s="2">
        <v>217</v>
      </c>
      <c r="E21" s="1">
        <f t="shared" si="0"/>
        <v>2</v>
      </c>
      <c r="F21" s="2" t="s">
        <v>13</v>
      </c>
      <c r="G21" s="1"/>
      <c r="H21" s="1"/>
      <c r="I21" s="1"/>
      <c r="K21" s="1"/>
      <c r="L21" s="1"/>
    </row>
    <row r="22" spans="1:13" ht="30">
      <c r="A22" s="1"/>
      <c r="B22" s="2">
        <v>87</v>
      </c>
      <c r="C22" s="2">
        <v>217</v>
      </c>
      <c r="D22" s="2">
        <v>223</v>
      </c>
      <c r="E22" s="1">
        <f t="shared" si="0"/>
        <v>6</v>
      </c>
      <c r="F22" s="2" t="s">
        <v>9</v>
      </c>
      <c r="G22" s="1"/>
      <c r="H22" s="1"/>
      <c r="I22" s="1"/>
      <c r="K22" s="1"/>
      <c r="L22" s="1"/>
    </row>
    <row r="23" spans="1:13" ht="30">
      <c r="A23" s="1"/>
      <c r="B23" s="2">
        <v>88</v>
      </c>
      <c r="C23" s="2">
        <v>223</v>
      </c>
      <c r="D23" s="2">
        <v>226</v>
      </c>
      <c r="E23" s="1">
        <f t="shared" si="0"/>
        <v>3</v>
      </c>
      <c r="F23" s="2" t="s">
        <v>14</v>
      </c>
      <c r="G23" s="1"/>
      <c r="H23" s="1"/>
      <c r="I23" s="1"/>
      <c r="K23" s="1"/>
      <c r="L23" s="1"/>
    </row>
    <row r="24" spans="1:13" ht="45">
      <c r="A24" s="1"/>
      <c r="B24" s="2">
        <v>89</v>
      </c>
      <c r="C24" s="2">
        <v>226</v>
      </c>
      <c r="D24" s="2">
        <v>233</v>
      </c>
      <c r="E24" s="1">
        <f t="shared" si="0"/>
        <v>7</v>
      </c>
      <c r="F24" s="2" t="s">
        <v>11</v>
      </c>
      <c r="G24" s="1"/>
      <c r="H24" s="1"/>
      <c r="I24" s="1"/>
      <c r="J24" s="1"/>
      <c r="K24" s="1"/>
      <c r="L24" s="1"/>
    </row>
    <row r="25" spans="1:13">
      <c r="A25" s="1"/>
      <c r="B25" s="2">
        <v>90</v>
      </c>
      <c r="C25" s="2">
        <v>233</v>
      </c>
      <c r="D25" s="2">
        <v>247</v>
      </c>
      <c r="E25" s="1">
        <f t="shared" si="0"/>
        <v>14</v>
      </c>
      <c r="F25" s="2" t="s">
        <v>8</v>
      </c>
      <c r="G25" s="1"/>
      <c r="H25" s="1"/>
      <c r="I25" s="1"/>
      <c r="K25" s="1"/>
      <c r="L25" s="1"/>
    </row>
    <row r="26" spans="1:13">
      <c r="A26" s="1"/>
      <c r="B26" s="2">
        <v>91</v>
      </c>
      <c r="C26" s="2">
        <v>247</v>
      </c>
      <c r="D26" s="2">
        <v>251</v>
      </c>
      <c r="E26" s="1">
        <f t="shared" si="0"/>
        <v>4</v>
      </c>
      <c r="F26" s="2" t="s">
        <v>13</v>
      </c>
      <c r="G26" s="1"/>
      <c r="H26" s="1"/>
      <c r="I26" s="1"/>
      <c r="K26" s="1"/>
      <c r="L26" s="1"/>
    </row>
    <row r="27" spans="1:13" ht="30">
      <c r="A27" s="1"/>
      <c r="B27" s="2">
        <v>92</v>
      </c>
      <c r="C27" s="2">
        <v>251</v>
      </c>
      <c r="D27" s="2">
        <v>253</v>
      </c>
      <c r="E27" s="1">
        <f t="shared" si="0"/>
        <v>2</v>
      </c>
      <c r="F27" s="2" t="s">
        <v>9</v>
      </c>
      <c r="G27" s="1"/>
      <c r="H27" s="1"/>
      <c r="I27" s="1"/>
      <c r="K27" s="1"/>
      <c r="L27" s="1"/>
    </row>
  </sheetData>
  <sortState ref="J4:M17">
    <sortCondition ref="J17"/>
  </sortState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A2" sqref="A2"/>
    </sheetView>
  </sheetViews>
  <sheetFormatPr defaultRowHeight="15"/>
  <cols>
    <col min="1" max="1" width="15.85546875" customWidth="1"/>
    <col min="3" max="3" width="12.140625" customWidth="1"/>
    <col min="6" max="6" width="24.5703125" customWidth="1"/>
    <col min="10" max="10" width="18.42578125" customWidth="1"/>
    <col min="11" max="11" width="21" customWidth="1"/>
    <col min="12" max="12" width="17.28515625" customWidth="1"/>
    <col min="13" max="13" width="15.42578125" customWidth="1"/>
  </cols>
  <sheetData>
    <row r="1" spans="1:13">
      <c r="A1" s="1" t="s">
        <v>0</v>
      </c>
      <c r="B1" s="1"/>
      <c r="C1" s="1"/>
      <c r="D1" s="1"/>
      <c r="E1" s="1"/>
      <c r="F1" s="1"/>
    </row>
    <row r="2" spans="1:13">
      <c r="A2" s="3" t="s">
        <v>30</v>
      </c>
      <c r="B2" s="1"/>
      <c r="C2" s="1"/>
      <c r="D2" s="1"/>
      <c r="E2" s="1"/>
      <c r="F2" s="1"/>
      <c r="J2" s="1" t="s">
        <v>15</v>
      </c>
      <c r="K2" s="1"/>
      <c r="L2" s="1"/>
      <c r="M2" s="1"/>
    </row>
    <row r="3" spans="1:13" s="3" customForma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J3" s="3" t="s">
        <v>5</v>
      </c>
      <c r="K3" s="3" t="s">
        <v>16</v>
      </c>
      <c r="L3" s="3" t="s">
        <v>6</v>
      </c>
      <c r="M3" s="3" t="s">
        <v>25</v>
      </c>
    </row>
    <row r="4" spans="1:13" ht="30">
      <c r="A4" s="1"/>
      <c r="B4" s="2">
        <v>80</v>
      </c>
      <c r="C4" s="2">
        <v>9</v>
      </c>
      <c r="D4" s="2">
        <v>46</v>
      </c>
      <c r="E4" s="1">
        <f t="shared" ref="E4:E31" si="0">D4-C4</f>
        <v>37</v>
      </c>
      <c r="F4" s="2" t="s">
        <v>7</v>
      </c>
      <c r="J4" s="1" t="s">
        <v>22</v>
      </c>
      <c r="K4">
        <f>SUMPRODUCT(--($F$4:$F$31=J4))</f>
        <v>0</v>
      </c>
      <c r="L4">
        <f>SUMIF($F$4:$F$47,J4,$E$4:$E$47)</f>
        <v>0</v>
      </c>
      <c r="M4">
        <f>IF(K4=0,0,L4/K4)</f>
        <v>0</v>
      </c>
    </row>
    <row r="5" spans="1:13">
      <c r="A5" s="1"/>
      <c r="B5" s="2">
        <v>81</v>
      </c>
      <c r="C5" s="2">
        <v>46</v>
      </c>
      <c r="D5" s="2">
        <v>57</v>
      </c>
      <c r="E5" s="1">
        <f t="shared" si="0"/>
        <v>11</v>
      </c>
      <c r="F5" s="2" t="s">
        <v>8</v>
      </c>
      <c r="J5" s="1" t="s">
        <v>13</v>
      </c>
      <c r="K5">
        <f t="shared" ref="K5:K17" si="1">SUMPRODUCT(--($F$4:$F$31=J5))</f>
        <v>6</v>
      </c>
      <c r="L5">
        <f t="shared" ref="L5:L17" si="2">SUMIF($F$4:$F$47,J5,$E$4:$E$47)</f>
        <v>45</v>
      </c>
      <c r="M5">
        <f t="shared" ref="M5:M17" si="3">IF(K5=0,0,L5/K5)</f>
        <v>7.5</v>
      </c>
    </row>
    <row r="6" spans="1:13" ht="30">
      <c r="A6" s="1"/>
      <c r="B6" s="2">
        <v>82</v>
      </c>
      <c r="C6" s="2">
        <v>57</v>
      </c>
      <c r="D6" s="2">
        <v>63</v>
      </c>
      <c r="E6" s="1">
        <f t="shared" si="0"/>
        <v>6</v>
      </c>
      <c r="F6" s="2" t="s">
        <v>9</v>
      </c>
      <c r="J6" s="1" t="s">
        <v>7</v>
      </c>
      <c r="K6">
        <f t="shared" si="1"/>
        <v>1</v>
      </c>
      <c r="L6">
        <f t="shared" si="2"/>
        <v>37</v>
      </c>
      <c r="M6">
        <f t="shared" si="3"/>
        <v>37</v>
      </c>
    </row>
    <row r="7" spans="1:13" ht="30">
      <c r="A7" s="1"/>
      <c r="B7" s="2">
        <v>83</v>
      </c>
      <c r="C7" s="2">
        <v>63</v>
      </c>
      <c r="D7" s="2">
        <v>68</v>
      </c>
      <c r="E7" s="1">
        <f t="shared" si="0"/>
        <v>5</v>
      </c>
      <c r="F7" s="2" t="s">
        <v>10</v>
      </c>
      <c r="J7" s="1" t="s">
        <v>9</v>
      </c>
      <c r="K7">
        <f t="shared" si="1"/>
        <v>5</v>
      </c>
      <c r="L7">
        <f t="shared" si="2"/>
        <v>19</v>
      </c>
      <c r="M7">
        <f t="shared" si="3"/>
        <v>3.8</v>
      </c>
    </row>
    <row r="8" spans="1:13" ht="30">
      <c r="A8" s="1"/>
      <c r="B8" s="2">
        <v>84</v>
      </c>
      <c r="C8" s="2">
        <v>68</v>
      </c>
      <c r="D8" s="2">
        <v>73</v>
      </c>
      <c r="E8" s="1">
        <f t="shared" si="0"/>
        <v>5</v>
      </c>
      <c r="F8" s="2" t="s">
        <v>11</v>
      </c>
      <c r="J8" s="1" t="s">
        <v>8</v>
      </c>
      <c r="K8">
        <f t="shared" si="1"/>
        <v>9</v>
      </c>
      <c r="L8">
        <f t="shared" si="2"/>
        <v>138</v>
      </c>
      <c r="M8">
        <f t="shared" si="3"/>
        <v>15.333333333333334</v>
      </c>
    </row>
    <row r="9" spans="1:13" ht="45">
      <c r="A9" s="1"/>
      <c r="B9" s="2">
        <v>86</v>
      </c>
      <c r="C9" s="2">
        <v>74</v>
      </c>
      <c r="D9" s="2">
        <v>85</v>
      </c>
      <c r="E9" s="1">
        <f t="shared" si="0"/>
        <v>11</v>
      </c>
      <c r="F9" s="2" t="s">
        <v>13</v>
      </c>
      <c r="J9" s="1" t="s">
        <v>12</v>
      </c>
      <c r="K9">
        <f t="shared" si="1"/>
        <v>0</v>
      </c>
      <c r="L9">
        <f t="shared" si="2"/>
        <v>0</v>
      </c>
      <c r="M9">
        <f t="shared" si="3"/>
        <v>0</v>
      </c>
    </row>
    <row r="10" spans="1:13" ht="45">
      <c r="A10" s="1"/>
      <c r="B10" s="2">
        <v>87</v>
      </c>
      <c r="C10" s="2">
        <v>85</v>
      </c>
      <c r="D10" s="2">
        <v>88</v>
      </c>
      <c r="E10" s="1">
        <f t="shared" si="0"/>
        <v>3</v>
      </c>
      <c r="F10" s="2" t="s">
        <v>11</v>
      </c>
      <c r="J10" s="1" t="s">
        <v>11</v>
      </c>
      <c r="K10">
        <f t="shared" si="1"/>
        <v>4</v>
      </c>
      <c r="L10">
        <f t="shared" si="2"/>
        <v>12</v>
      </c>
      <c r="M10">
        <f t="shared" si="3"/>
        <v>3</v>
      </c>
    </row>
    <row r="11" spans="1:13" ht="30">
      <c r="A11" s="1"/>
      <c r="B11" s="2">
        <v>88</v>
      </c>
      <c r="C11" s="2">
        <v>88</v>
      </c>
      <c r="D11" s="2">
        <v>92</v>
      </c>
      <c r="E11" s="1">
        <f t="shared" si="0"/>
        <v>4</v>
      </c>
      <c r="F11" s="2" t="s">
        <v>8</v>
      </c>
      <c r="J11" s="1" t="s">
        <v>10</v>
      </c>
      <c r="K11">
        <f t="shared" si="1"/>
        <v>2</v>
      </c>
      <c r="L11">
        <f t="shared" si="2"/>
        <v>15</v>
      </c>
      <c r="M11">
        <f t="shared" si="3"/>
        <v>7.5</v>
      </c>
    </row>
    <row r="12" spans="1:13">
      <c r="A12" s="1"/>
      <c r="B12" s="2">
        <v>89</v>
      </c>
      <c r="C12" s="2">
        <v>92</v>
      </c>
      <c r="D12" s="2">
        <v>95</v>
      </c>
      <c r="E12" s="1">
        <f t="shared" si="0"/>
        <v>3</v>
      </c>
      <c r="F12" s="2" t="s">
        <v>9</v>
      </c>
      <c r="J12" s="1" t="s">
        <v>24</v>
      </c>
      <c r="K12">
        <f t="shared" si="1"/>
        <v>0</v>
      </c>
      <c r="L12">
        <f t="shared" si="2"/>
        <v>0</v>
      </c>
      <c r="M12">
        <f t="shared" si="3"/>
        <v>0</v>
      </c>
    </row>
    <row r="13" spans="1:13">
      <c r="A13" s="1"/>
      <c r="B13" s="2">
        <v>90</v>
      </c>
      <c r="C13" s="2">
        <v>95</v>
      </c>
      <c r="D13" s="2">
        <v>105</v>
      </c>
      <c r="E13" s="1">
        <f t="shared" si="0"/>
        <v>10</v>
      </c>
      <c r="F13" s="2" t="s">
        <v>8</v>
      </c>
      <c r="J13" s="1" t="s">
        <v>23</v>
      </c>
      <c r="K13">
        <f t="shared" si="1"/>
        <v>0</v>
      </c>
      <c r="L13">
        <f t="shared" si="2"/>
        <v>0</v>
      </c>
      <c r="M13">
        <f t="shared" si="3"/>
        <v>0</v>
      </c>
    </row>
    <row r="14" spans="1:13" ht="30">
      <c r="A14" s="1"/>
      <c r="B14" s="2">
        <v>91</v>
      </c>
      <c r="C14" s="2">
        <v>105</v>
      </c>
      <c r="D14" s="2">
        <v>108</v>
      </c>
      <c r="E14" s="1">
        <f t="shared" si="0"/>
        <v>3</v>
      </c>
      <c r="F14" s="2" t="s">
        <v>9</v>
      </c>
      <c r="J14" s="1" t="s">
        <v>14</v>
      </c>
      <c r="K14">
        <f t="shared" si="1"/>
        <v>1</v>
      </c>
      <c r="L14">
        <f t="shared" si="2"/>
        <v>8</v>
      </c>
      <c r="M14">
        <f t="shared" si="3"/>
        <v>8</v>
      </c>
    </row>
    <row r="15" spans="1:13" ht="30">
      <c r="A15" s="1"/>
      <c r="B15" s="2">
        <v>92</v>
      </c>
      <c r="C15" s="2">
        <v>108</v>
      </c>
      <c r="D15" s="2">
        <v>133</v>
      </c>
      <c r="E15" s="1">
        <f t="shared" si="0"/>
        <v>25</v>
      </c>
      <c r="F15" s="2" t="s">
        <v>8</v>
      </c>
      <c r="J15" s="1" t="s">
        <v>19</v>
      </c>
      <c r="K15">
        <f t="shared" si="1"/>
        <v>0</v>
      </c>
      <c r="L15">
        <f t="shared" si="2"/>
        <v>0</v>
      </c>
      <c r="M15">
        <f t="shared" si="3"/>
        <v>0</v>
      </c>
    </row>
    <row r="16" spans="1:13" ht="30">
      <c r="A16" s="1"/>
      <c r="B16" s="2">
        <v>93</v>
      </c>
      <c r="C16" s="2">
        <v>133</v>
      </c>
      <c r="D16" s="2">
        <v>141</v>
      </c>
      <c r="E16" s="1">
        <f t="shared" si="0"/>
        <v>8</v>
      </c>
      <c r="F16" s="2" t="s">
        <v>13</v>
      </c>
      <c r="J16" s="1" t="s">
        <v>21</v>
      </c>
      <c r="K16">
        <f t="shared" si="1"/>
        <v>0</v>
      </c>
      <c r="L16">
        <f t="shared" si="2"/>
        <v>0</v>
      </c>
      <c r="M16">
        <f t="shared" si="3"/>
        <v>0</v>
      </c>
    </row>
    <row r="17" spans="1:13" ht="30">
      <c r="A17" s="1"/>
      <c r="B17" s="2">
        <v>94</v>
      </c>
      <c r="C17" s="2">
        <v>141</v>
      </c>
      <c r="D17" s="2">
        <v>180</v>
      </c>
      <c r="E17" s="1">
        <f t="shared" si="0"/>
        <v>39</v>
      </c>
      <c r="F17" s="2" t="s">
        <v>8</v>
      </c>
      <c r="J17" s="1" t="s">
        <v>20</v>
      </c>
      <c r="K17">
        <f t="shared" si="1"/>
        <v>0</v>
      </c>
      <c r="L17">
        <f t="shared" si="2"/>
        <v>0</v>
      </c>
      <c r="M17">
        <f t="shared" si="3"/>
        <v>0</v>
      </c>
    </row>
    <row r="18" spans="1:13">
      <c r="A18" s="1"/>
      <c r="B18" s="2">
        <v>95</v>
      </c>
      <c r="C18" s="2">
        <v>180</v>
      </c>
      <c r="D18" s="2">
        <v>187</v>
      </c>
      <c r="E18" s="1">
        <f t="shared" si="0"/>
        <v>7</v>
      </c>
      <c r="F18" s="2" t="s">
        <v>13</v>
      </c>
      <c r="J18" s="4" t="s">
        <v>17</v>
      </c>
      <c r="K18" s="1">
        <f>SUM(K4:K17)</f>
        <v>28</v>
      </c>
      <c r="L18" s="1">
        <f>SUM(E4:E31)</f>
        <v>274</v>
      </c>
      <c r="M18" s="1"/>
    </row>
    <row r="19" spans="1:13">
      <c r="A19" s="1"/>
      <c r="B19" s="2">
        <v>96</v>
      </c>
      <c r="C19" s="2">
        <v>187</v>
      </c>
      <c r="D19" s="2">
        <v>191</v>
      </c>
      <c r="E19" s="1">
        <f t="shared" si="0"/>
        <v>4</v>
      </c>
      <c r="F19" s="2" t="s">
        <v>9</v>
      </c>
      <c r="J19" s="4" t="s">
        <v>18</v>
      </c>
      <c r="K19" s="1">
        <f>AVERAGEIF(K4:K17,"&gt;0")</f>
        <v>4</v>
      </c>
      <c r="L19" s="1">
        <f>AVERAGE(E4:E31)</f>
        <v>9.7857142857142865</v>
      </c>
    </row>
    <row r="20" spans="1:13">
      <c r="A20" s="1"/>
      <c r="B20" s="2">
        <v>97</v>
      </c>
      <c r="C20" s="2">
        <v>191</v>
      </c>
      <c r="D20" s="2">
        <v>197</v>
      </c>
      <c r="E20" s="1">
        <f t="shared" si="0"/>
        <v>6</v>
      </c>
      <c r="F20" s="2" t="s">
        <v>13</v>
      </c>
    </row>
    <row r="21" spans="1:13">
      <c r="A21" s="1"/>
      <c r="B21" s="2">
        <v>98</v>
      </c>
      <c r="C21" s="2">
        <v>197</v>
      </c>
      <c r="D21" s="2">
        <v>214</v>
      </c>
      <c r="E21" s="1">
        <f t="shared" si="0"/>
        <v>17</v>
      </c>
      <c r="F21" s="2" t="s">
        <v>8</v>
      </c>
    </row>
    <row r="22" spans="1:13">
      <c r="A22" s="1"/>
      <c r="B22" s="2">
        <v>99</v>
      </c>
      <c r="C22" s="2">
        <v>214</v>
      </c>
      <c r="D22" s="2">
        <v>217</v>
      </c>
      <c r="E22" s="1">
        <f t="shared" si="0"/>
        <v>3</v>
      </c>
      <c r="F22" s="2" t="s">
        <v>9</v>
      </c>
    </row>
    <row r="23" spans="1:13">
      <c r="A23" s="1"/>
      <c r="B23" s="2">
        <v>100</v>
      </c>
      <c r="C23" s="2">
        <v>217</v>
      </c>
      <c r="D23" s="2">
        <v>220</v>
      </c>
      <c r="E23" s="1">
        <f t="shared" si="0"/>
        <v>3</v>
      </c>
      <c r="F23" s="2" t="s">
        <v>13</v>
      </c>
    </row>
    <row r="24" spans="1:13" ht="30">
      <c r="A24" s="1"/>
      <c r="B24" s="2">
        <v>101</v>
      </c>
      <c r="C24" s="2">
        <v>220</v>
      </c>
      <c r="D24" s="2">
        <v>221</v>
      </c>
      <c r="E24" s="1">
        <f t="shared" si="0"/>
        <v>1</v>
      </c>
      <c r="F24" s="2" t="s">
        <v>11</v>
      </c>
    </row>
    <row r="25" spans="1:13">
      <c r="A25" s="1"/>
      <c r="B25" s="2">
        <v>102</v>
      </c>
      <c r="C25" s="2">
        <v>221</v>
      </c>
      <c r="D25" s="2">
        <v>243</v>
      </c>
      <c r="E25" s="1">
        <f t="shared" si="0"/>
        <v>22</v>
      </c>
      <c r="F25" s="2" t="s">
        <v>8</v>
      </c>
    </row>
    <row r="26" spans="1:13" ht="30">
      <c r="A26" s="1"/>
      <c r="B26" s="2">
        <v>103</v>
      </c>
      <c r="C26" s="2">
        <v>243</v>
      </c>
      <c r="D26" s="2">
        <v>246</v>
      </c>
      <c r="E26" s="1">
        <f t="shared" si="0"/>
        <v>3</v>
      </c>
      <c r="F26" s="2" t="s">
        <v>11</v>
      </c>
    </row>
    <row r="27" spans="1:13">
      <c r="A27" s="1"/>
      <c r="B27" s="2">
        <v>104</v>
      </c>
      <c r="C27" s="2">
        <v>246</v>
      </c>
      <c r="D27" s="2">
        <v>254</v>
      </c>
      <c r="E27" s="1">
        <f t="shared" si="0"/>
        <v>8</v>
      </c>
      <c r="F27" s="2" t="s">
        <v>8</v>
      </c>
    </row>
    <row r="28" spans="1:13">
      <c r="A28" s="1"/>
      <c r="B28" s="2">
        <v>105</v>
      </c>
      <c r="C28" s="2">
        <v>254</v>
      </c>
      <c r="D28" s="2">
        <v>264</v>
      </c>
      <c r="E28" s="1">
        <f t="shared" si="0"/>
        <v>10</v>
      </c>
      <c r="F28" s="2" t="s">
        <v>10</v>
      </c>
    </row>
    <row r="29" spans="1:13" ht="30">
      <c r="A29" s="1"/>
      <c r="B29" s="2">
        <v>106</v>
      </c>
      <c r="C29" s="2">
        <v>264</v>
      </c>
      <c r="D29" s="2">
        <v>272</v>
      </c>
      <c r="E29" s="1">
        <f t="shared" si="0"/>
        <v>8</v>
      </c>
      <c r="F29" s="2" t="s">
        <v>14</v>
      </c>
    </row>
    <row r="30" spans="1:13">
      <c r="A30" s="1"/>
      <c r="B30" s="2">
        <v>107</v>
      </c>
      <c r="C30" s="2">
        <v>272</v>
      </c>
      <c r="D30" s="2">
        <v>274</v>
      </c>
      <c r="E30" s="1">
        <f t="shared" si="0"/>
        <v>2</v>
      </c>
      <c r="F30" s="2" t="s">
        <v>8</v>
      </c>
    </row>
    <row r="31" spans="1:13">
      <c r="A31" s="1"/>
      <c r="B31" s="2">
        <v>108</v>
      </c>
      <c r="C31" s="2">
        <v>274</v>
      </c>
      <c r="D31" s="2">
        <v>284</v>
      </c>
      <c r="E31" s="1">
        <f t="shared" si="0"/>
        <v>10</v>
      </c>
      <c r="F31" s="2" t="s">
        <v>13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2" sqref="A2"/>
    </sheetView>
  </sheetViews>
  <sheetFormatPr defaultRowHeight="15"/>
  <cols>
    <col min="1" max="1" width="23.42578125" customWidth="1"/>
    <col min="6" max="6" width="22.140625" customWidth="1"/>
    <col min="10" max="10" width="19.42578125" customWidth="1"/>
    <col min="11" max="11" width="20.5703125" customWidth="1"/>
    <col min="12" max="12" width="16" customWidth="1"/>
    <col min="13" max="13" width="17.42578125" customWidth="1"/>
  </cols>
  <sheetData>
    <row r="1" spans="1:13">
      <c r="A1" s="1" t="s">
        <v>0</v>
      </c>
      <c r="B1" s="1"/>
      <c r="C1" s="1"/>
      <c r="D1" s="1"/>
      <c r="E1" s="1"/>
      <c r="F1" s="1"/>
    </row>
    <row r="2" spans="1:13">
      <c r="A2" s="3" t="s">
        <v>29</v>
      </c>
      <c r="B2" s="1"/>
      <c r="C2" s="1"/>
      <c r="D2" s="1"/>
      <c r="E2" s="1"/>
      <c r="F2" s="1"/>
      <c r="J2" s="1" t="s">
        <v>15</v>
      </c>
      <c r="K2" s="1"/>
      <c r="L2" s="1"/>
      <c r="M2" s="1"/>
    </row>
    <row r="3" spans="1:1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  <c r="J3" s="3" t="s">
        <v>5</v>
      </c>
      <c r="K3" s="3" t="s">
        <v>16</v>
      </c>
      <c r="L3" s="3" t="s">
        <v>6</v>
      </c>
      <c r="M3" s="3" t="s">
        <v>25</v>
      </c>
    </row>
    <row r="4" spans="1:13" ht="30">
      <c r="B4" s="1">
        <v>65</v>
      </c>
      <c r="C4" s="1">
        <v>4</v>
      </c>
      <c r="D4" s="1">
        <v>41</v>
      </c>
      <c r="E4" s="1">
        <f t="shared" ref="E4:E28" si="0">D4-C4</f>
        <v>37</v>
      </c>
      <c r="F4" s="1" t="s">
        <v>7</v>
      </c>
      <c r="J4" s="1" t="s">
        <v>22</v>
      </c>
      <c r="K4">
        <f>SUMPRODUCT(--($F$4:$F$31=J4))</f>
        <v>1</v>
      </c>
      <c r="L4">
        <f t="shared" ref="L4:L17" si="1">SUMIF($F$4:$F$47,J4,$E$4:$E$47)</f>
        <v>7</v>
      </c>
      <c r="M4">
        <f t="shared" ref="M4:M17" si="2">IF(K4=0,0,L4/K4)</f>
        <v>7</v>
      </c>
    </row>
    <row r="5" spans="1:13">
      <c r="B5" s="1">
        <v>66</v>
      </c>
      <c r="C5" s="1">
        <v>41</v>
      </c>
      <c r="D5" s="1">
        <v>96</v>
      </c>
      <c r="E5" s="1">
        <f t="shared" si="0"/>
        <v>55</v>
      </c>
      <c r="F5" s="1" t="s">
        <v>8</v>
      </c>
      <c r="J5" s="1" t="s">
        <v>13</v>
      </c>
      <c r="K5">
        <f t="shared" ref="K5:K17" si="3">SUMPRODUCT(--($F$4:$F$31=J5))</f>
        <v>1</v>
      </c>
      <c r="L5">
        <f t="shared" si="1"/>
        <v>12</v>
      </c>
      <c r="M5">
        <f t="shared" si="2"/>
        <v>12</v>
      </c>
    </row>
    <row r="6" spans="1:13" ht="30">
      <c r="B6" s="1">
        <v>67</v>
      </c>
      <c r="C6" s="1">
        <v>96</v>
      </c>
      <c r="D6" s="1">
        <v>106</v>
      </c>
      <c r="E6" s="1">
        <f t="shared" si="0"/>
        <v>10</v>
      </c>
      <c r="F6" s="1" t="s">
        <v>10</v>
      </c>
      <c r="J6" s="1" t="s">
        <v>7</v>
      </c>
      <c r="K6">
        <f t="shared" si="3"/>
        <v>1</v>
      </c>
      <c r="L6">
        <f t="shared" si="1"/>
        <v>37</v>
      </c>
      <c r="M6">
        <f t="shared" si="2"/>
        <v>37</v>
      </c>
    </row>
    <row r="7" spans="1:13" ht="30">
      <c r="B7" s="1">
        <v>68</v>
      </c>
      <c r="C7" s="1">
        <v>106</v>
      </c>
      <c r="D7" s="1">
        <v>115</v>
      </c>
      <c r="E7" s="1">
        <f t="shared" si="0"/>
        <v>9</v>
      </c>
      <c r="F7" s="1" t="s">
        <v>8</v>
      </c>
      <c r="J7" s="1" t="s">
        <v>9</v>
      </c>
      <c r="K7">
        <f t="shared" si="3"/>
        <v>5</v>
      </c>
      <c r="L7">
        <f t="shared" si="1"/>
        <v>37</v>
      </c>
      <c r="M7">
        <f t="shared" si="2"/>
        <v>7.4</v>
      </c>
    </row>
    <row r="8" spans="1:13">
      <c r="B8" s="1">
        <v>69</v>
      </c>
      <c r="C8" s="1">
        <v>115</v>
      </c>
      <c r="D8" s="1">
        <v>122</v>
      </c>
      <c r="E8" s="1">
        <f t="shared" si="0"/>
        <v>7</v>
      </c>
      <c r="F8" s="1" t="s">
        <v>22</v>
      </c>
      <c r="J8" s="1" t="s">
        <v>8</v>
      </c>
      <c r="K8">
        <f t="shared" si="3"/>
        <v>6</v>
      </c>
      <c r="L8">
        <f t="shared" si="1"/>
        <v>109</v>
      </c>
      <c r="M8">
        <f t="shared" si="2"/>
        <v>18.166666666666668</v>
      </c>
    </row>
    <row r="9" spans="1:13" ht="45">
      <c r="B9" s="1">
        <v>70</v>
      </c>
      <c r="C9" s="1">
        <v>122</v>
      </c>
      <c r="D9" s="1">
        <v>129</v>
      </c>
      <c r="E9" s="1">
        <f t="shared" si="0"/>
        <v>7</v>
      </c>
      <c r="F9" s="1" t="s">
        <v>9</v>
      </c>
      <c r="J9" s="1" t="s">
        <v>12</v>
      </c>
      <c r="K9">
        <f t="shared" si="3"/>
        <v>0</v>
      </c>
      <c r="L9">
        <f t="shared" si="1"/>
        <v>0</v>
      </c>
      <c r="M9">
        <f t="shared" si="2"/>
        <v>0</v>
      </c>
    </row>
    <row r="10" spans="1:13" ht="45">
      <c r="B10" s="1">
        <v>71</v>
      </c>
      <c r="C10" s="1">
        <v>129</v>
      </c>
      <c r="D10" s="1">
        <v>150</v>
      </c>
      <c r="E10" s="1">
        <f t="shared" si="0"/>
        <v>21</v>
      </c>
      <c r="F10" s="1" t="s">
        <v>8</v>
      </c>
      <c r="J10" s="1" t="s">
        <v>11</v>
      </c>
      <c r="K10">
        <f t="shared" si="3"/>
        <v>3</v>
      </c>
      <c r="L10">
        <f t="shared" si="1"/>
        <v>11</v>
      </c>
      <c r="M10">
        <f t="shared" si="2"/>
        <v>3.6666666666666665</v>
      </c>
    </row>
    <row r="11" spans="1:13">
      <c r="B11" s="1">
        <v>72</v>
      </c>
      <c r="C11" s="1">
        <v>150</v>
      </c>
      <c r="D11" s="1">
        <v>166</v>
      </c>
      <c r="E11" s="1">
        <f t="shared" si="0"/>
        <v>16</v>
      </c>
      <c r="F11" s="1" t="s">
        <v>10</v>
      </c>
      <c r="J11" s="1" t="s">
        <v>10</v>
      </c>
      <c r="K11">
        <f t="shared" si="3"/>
        <v>7</v>
      </c>
      <c r="L11">
        <f t="shared" si="1"/>
        <v>123</v>
      </c>
      <c r="M11">
        <f t="shared" si="2"/>
        <v>17.571428571428573</v>
      </c>
    </row>
    <row r="12" spans="1:13">
      <c r="B12" s="1">
        <v>73</v>
      </c>
      <c r="C12" s="1">
        <v>166</v>
      </c>
      <c r="D12" s="1">
        <v>168</v>
      </c>
      <c r="E12" s="1">
        <f t="shared" si="0"/>
        <v>2</v>
      </c>
      <c r="F12" s="1" t="s">
        <v>8</v>
      </c>
      <c r="J12" s="1" t="s">
        <v>24</v>
      </c>
      <c r="K12">
        <f t="shared" si="3"/>
        <v>1</v>
      </c>
      <c r="L12">
        <f t="shared" si="1"/>
        <v>5</v>
      </c>
      <c r="M12">
        <f t="shared" si="2"/>
        <v>5</v>
      </c>
    </row>
    <row r="13" spans="1:13">
      <c r="B13" s="1">
        <v>74</v>
      </c>
      <c r="C13" s="1">
        <v>168</v>
      </c>
      <c r="D13" s="1">
        <v>180</v>
      </c>
      <c r="E13" s="1">
        <f t="shared" si="0"/>
        <v>12</v>
      </c>
      <c r="F13" s="1" t="s">
        <v>9</v>
      </c>
      <c r="J13" s="1" t="s">
        <v>23</v>
      </c>
      <c r="K13">
        <f t="shared" si="3"/>
        <v>0</v>
      </c>
      <c r="L13">
        <f t="shared" si="1"/>
        <v>0</v>
      </c>
      <c r="M13">
        <f t="shared" si="2"/>
        <v>0</v>
      </c>
    </row>
    <row r="14" spans="1:13" ht="30">
      <c r="B14" s="1">
        <v>75</v>
      </c>
      <c r="C14" s="1">
        <v>180</v>
      </c>
      <c r="D14" s="1">
        <v>192</v>
      </c>
      <c r="E14" s="1">
        <f t="shared" si="0"/>
        <v>12</v>
      </c>
      <c r="F14" s="1" t="s">
        <v>13</v>
      </c>
      <c r="J14" s="1" t="s">
        <v>14</v>
      </c>
      <c r="K14">
        <f t="shared" si="3"/>
        <v>0</v>
      </c>
      <c r="L14">
        <f t="shared" si="1"/>
        <v>0</v>
      </c>
      <c r="M14">
        <f t="shared" si="2"/>
        <v>0</v>
      </c>
    </row>
    <row r="15" spans="1:13" ht="45">
      <c r="B15" s="1">
        <v>76</v>
      </c>
      <c r="C15" s="1">
        <v>192</v>
      </c>
      <c r="D15" s="1">
        <v>195</v>
      </c>
      <c r="E15" s="1">
        <f t="shared" si="0"/>
        <v>3</v>
      </c>
      <c r="F15" s="1" t="s">
        <v>11</v>
      </c>
      <c r="J15" s="1" t="s">
        <v>19</v>
      </c>
      <c r="K15">
        <f t="shared" si="3"/>
        <v>0</v>
      </c>
      <c r="L15">
        <f t="shared" si="1"/>
        <v>0</v>
      </c>
      <c r="M15">
        <f t="shared" si="2"/>
        <v>0</v>
      </c>
    </row>
    <row r="16" spans="1:13" ht="30">
      <c r="B16" s="1">
        <v>77</v>
      </c>
      <c r="C16" s="1">
        <v>195</v>
      </c>
      <c r="D16" s="1">
        <v>202</v>
      </c>
      <c r="E16" s="1">
        <f t="shared" si="0"/>
        <v>7</v>
      </c>
      <c r="F16" s="1" t="s">
        <v>9</v>
      </c>
      <c r="J16" s="1" t="s">
        <v>21</v>
      </c>
      <c r="K16">
        <f t="shared" si="3"/>
        <v>0</v>
      </c>
      <c r="L16">
        <f t="shared" si="1"/>
        <v>0</v>
      </c>
      <c r="M16">
        <f t="shared" si="2"/>
        <v>0</v>
      </c>
    </row>
    <row r="17" spans="2:13" ht="30">
      <c r="B17" s="1">
        <v>78</v>
      </c>
      <c r="C17" s="1">
        <v>202</v>
      </c>
      <c r="D17" s="1">
        <v>213</v>
      </c>
      <c r="E17" s="1">
        <f t="shared" si="0"/>
        <v>11</v>
      </c>
      <c r="F17" s="1" t="s">
        <v>8</v>
      </c>
      <c r="J17" s="1" t="s">
        <v>20</v>
      </c>
      <c r="K17">
        <f t="shared" si="3"/>
        <v>0</v>
      </c>
      <c r="L17">
        <f t="shared" si="1"/>
        <v>0</v>
      </c>
      <c r="M17">
        <f t="shared" si="2"/>
        <v>0</v>
      </c>
    </row>
    <row r="18" spans="2:13">
      <c r="B18" s="1">
        <v>79</v>
      </c>
      <c r="C18" s="1">
        <v>213</v>
      </c>
      <c r="D18" s="1">
        <v>220</v>
      </c>
      <c r="E18" s="1">
        <f t="shared" si="0"/>
        <v>7</v>
      </c>
      <c r="F18" s="1" t="s">
        <v>10</v>
      </c>
      <c r="J18" s="4" t="s">
        <v>17</v>
      </c>
      <c r="K18" s="1">
        <f>SUM(K4:K17)</f>
        <v>25</v>
      </c>
      <c r="L18" s="1">
        <f>SUM(E4:E31)</f>
        <v>341</v>
      </c>
    </row>
    <row r="19" spans="2:13">
      <c r="B19" s="1">
        <v>80</v>
      </c>
      <c r="C19" s="1">
        <v>220</v>
      </c>
      <c r="D19" s="1">
        <v>222</v>
      </c>
      <c r="E19" s="1">
        <f t="shared" si="0"/>
        <v>2</v>
      </c>
      <c r="F19" s="1" t="s">
        <v>9</v>
      </c>
      <c r="J19" s="4" t="s">
        <v>18</v>
      </c>
      <c r="K19" s="1">
        <f>AVERAGEIF(K4:K17,"&gt;0")</f>
        <v>3.125</v>
      </c>
      <c r="L19" s="1">
        <f>AVERAGE(E4:E31)</f>
        <v>13.64</v>
      </c>
    </row>
    <row r="20" spans="2:13">
      <c r="B20" s="1">
        <v>81</v>
      </c>
      <c r="C20" s="1">
        <v>222</v>
      </c>
      <c r="D20" s="1">
        <v>256</v>
      </c>
      <c r="E20" s="1">
        <f t="shared" si="0"/>
        <v>34</v>
      </c>
      <c r="F20" s="1" t="s">
        <v>10</v>
      </c>
    </row>
    <row r="21" spans="2:13" ht="45">
      <c r="B21" s="1">
        <v>82</v>
      </c>
      <c r="C21" s="1">
        <v>256</v>
      </c>
      <c r="D21" s="1">
        <v>261</v>
      </c>
      <c r="E21" s="1">
        <f t="shared" si="0"/>
        <v>5</v>
      </c>
      <c r="F21" s="1" t="s">
        <v>11</v>
      </c>
    </row>
    <row r="22" spans="2:13">
      <c r="B22" s="1">
        <v>83</v>
      </c>
      <c r="C22" s="1">
        <v>261</v>
      </c>
      <c r="D22" s="1">
        <v>270</v>
      </c>
      <c r="E22" s="1">
        <f t="shared" si="0"/>
        <v>9</v>
      </c>
      <c r="F22" s="1" t="s">
        <v>9</v>
      </c>
    </row>
    <row r="23" spans="2:13">
      <c r="B23" s="1">
        <v>84</v>
      </c>
      <c r="C23" s="1">
        <v>270</v>
      </c>
      <c r="D23" s="1">
        <v>281</v>
      </c>
      <c r="E23" s="1">
        <f t="shared" si="0"/>
        <v>11</v>
      </c>
      <c r="F23" s="1" t="s">
        <v>8</v>
      </c>
    </row>
    <row r="24" spans="2:13">
      <c r="B24" s="1">
        <v>85</v>
      </c>
      <c r="C24" s="1">
        <v>281</v>
      </c>
      <c r="D24" s="1">
        <v>287</v>
      </c>
      <c r="E24" s="1">
        <f t="shared" si="0"/>
        <v>6</v>
      </c>
      <c r="F24" s="1" t="s">
        <v>10</v>
      </c>
    </row>
    <row r="25" spans="2:13">
      <c r="B25" s="1">
        <v>86</v>
      </c>
      <c r="C25" s="1">
        <v>292</v>
      </c>
      <c r="D25" s="1">
        <v>318</v>
      </c>
      <c r="E25" s="1">
        <f t="shared" si="0"/>
        <v>26</v>
      </c>
      <c r="F25" s="1" t="s">
        <v>10</v>
      </c>
    </row>
    <row r="26" spans="2:13" ht="45">
      <c r="B26" s="1">
        <v>87</v>
      </c>
      <c r="C26" s="1">
        <v>318</v>
      </c>
      <c r="D26" s="1">
        <v>321</v>
      </c>
      <c r="E26" s="1">
        <f t="shared" si="0"/>
        <v>3</v>
      </c>
      <c r="F26" s="1" t="s">
        <v>11</v>
      </c>
    </row>
    <row r="27" spans="2:13">
      <c r="B27" s="1">
        <v>88</v>
      </c>
      <c r="C27" s="1">
        <v>321</v>
      </c>
      <c r="D27" s="1">
        <v>345</v>
      </c>
      <c r="E27" s="1">
        <f t="shared" si="0"/>
        <v>24</v>
      </c>
      <c r="F27" s="1" t="s">
        <v>10</v>
      </c>
    </row>
    <row r="28" spans="2:13">
      <c r="B28" s="1">
        <v>169</v>
      </c>
      <c r="C28" s="1">
        <v>287</v>
      </c>
      <c r="D28" s="1">
        <v>292</v>
      </c>
      <c r="E28" s="1">
        <f t="shared" si="0"/>
        <v>5</v>
      </c>
      <c r="F28" s="1" t="s">
        <v>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>
      <selection activeCell="A2" sqref="A2"/>
    </sheetView>
  </sheetViews>
  <sheetFormatPr defaultRowHeight="15"/>
  <cols>
    <col min="1" max="1" width="15.85546875" customWidth="1"/>
    <col min="2" max="2" width="9" customWidth="1"/>
    <col min="3" max="3" width="11.5703125" customWidth="1"/>
    <col min="6" max="6" width="22" customWidth="1"/>
    <col min="10" max="10" width="22.5703125" customWidth="1"/>
    <col min="11" max="11" width="18.85546875" customWidth="1"/>
    <col min="12" max="12" width="15.7109375" customWidth="1"/>
    <col min="13" max="13" width="17.140625" customWidth="1"/>
  </cols>
  <sheetData>
    <row r="1" spans="1:13">
      <c r="A1" s="3" t="s">
        <v>0</v>
      </c>
      <c r="B1" s="1"/>
      <c r="C1" s="1"/>
      <c r="D1" s="1"/>
      <c r="E1" s="1"/>
      <c r="F1" s="1"/>
    </row>
    <row r="2" spans="1:13">
      <c r="A2" s="3" t="s">
        <v>28</v>
      </c>
      <c r="B2" s="1"/>
      <c r="C2" s="1"/>
      <c r="D2" s="1"/>
      <c r="E2" s="1"/>
      <c r="F2" s="1"/>
      <c r="J2" s="1" t="s">
        <v>15</v>
      </c>
      <c r="K2" s="1"/>
      <c r="L2" s="1"/>
      <c r="M2" s="1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5</v>
      </c>
      <c r="K3" s="1" t="s">
        <v>16</v>
      </c>
      <c r="L3" s="1" t="s">
        <v>6</v>
      </c>
      <c r="M3" s="1" t="s">
        <v>25</v>
      </c>
    </row>
    <row r="4" spans="1:13">
      <c r="A4" s="1"/>
      <c r="B4" s="1">
        <v>119</v>
      </c>
      <c r="C4" s="1">
        <v>130</v>
      </c>
      <c r="D4" s="1">
        <v>131</v>
      </c>
      <c r="E4" s="1">
        <f>D4-C4</f>
        <v>1</v>
      </c>
      <c r="F4" s="1" t="s">
        <v>22</v>
      </c>
      <c r="J4" s="1" t="s">
        <v>22</v>
      </c>
      <c r="K4">
        <f>SUMPRODUCT(--($F$4:$F$47=J4))</f>
        <v>2</v>
      </c>
      <c r="L4">
        <f t="shared" ref="L4:L17" si="0">SUMIF($F$4:$F$47,J4,$E$4:$E$47)</f>
        <v>3</v>
      </c>
      <c r="M4">
        <f t="shared" ref="M4:M16" si="1">IF(K4=0,0,L4/K4)</f>
        <v>1.5</v>
      </c>
    </row>
    <row r="5" spans="1:13">
      <c r="A5" s="1"/>
      <c r="B5" s="1">
        <v>123</v>
      </c>
      <c r="C5" s="1">
        <v>144</v>
      </c>
      <c r="D5" s="1">
        <v>146</v>
      </c>
      <c r="E5" s="1">
        <f t="shared" ref="E5:E47" si="2">D5-C5</f>
        <v>2</v>
      </c>
      <c r="F5" s="1" t="s">
        <v>22</v>
      </c>
      <c r="J5" s="1" t="s">
        <v>13</v>
      </c>
      <c r="K5">
        <f t="shared" ref="K5:K17" si="3">SUMPRODUCT(--($F$4:$F$47=J5))</f>
        <v>8</v>
      </c>
      <c r="L5">
        <f t="shared" si="0"/>
        <v>49</v>
      </c>
      <c r="M5">
        <f t="shared" si="1"/>
        <v>6.125</v>
      </c>
    </row>
    <row r="6" spans="1:13" ht="30">
      <c r="A6" s="1"/>
      <c r="B6" s="1">
        <v>104</v>
      </c>
      <c r="C6" s="1">
        <v>47</v>
      </c>
      <c r="D6" s="1">
        <v>49</v>
      </c>
      <c r="E6" s="1">
        <f t="shared" si="2"/>
        <v>2</v>
      </c>
      <c r="F6" s="1" t="s">
        <v>13</v>
      </c>
      <c r="J6" s="1" t="s">
        <v>7</v>
      </c>
      <c r="K6">
        <f t="shared" si="3"/>
        <v>2</v>
      </c>
      <c r="L6">
        <f t="shared" si="0"/>
        <v>25</v>
      </c>
      <c r="M6">
        <f t="shared" si="1"/>
        <v>12.5</v>
      </c>
    </row>
    <row r="7" spans="1:13">
      <c r="A7" s="1"/>
      <c r="B7" s="1">
        <v>106</v>
      </c>
      <c r="C7" s="1">
        <v>50</v>
      </c>
      <c r="D7" s="1">
        <v>56</v>
      </c>
      <c r="E7" s="1">
        <f t="shared" si="2"/>
        <v>6</v>
      </c>
      <c r="F7" s="1" t="s">
        <v>13</v>
      </c>
      <c r="J7" s="1" t="s">
        <v>9</v>
      </c>
      <c r="K7">
        <f t="shared" si="3"/>
        <v>2</v>
      </c>
      <c r="L7">
        <f t="shared" si="0"/>
        <v>13</v>
      </c>
      <c r="M7">
        <f t="shared" si="1"/>
        <v>6.5</v>
      </c>
    </row>
    <row r="8" spans="1:13">
      <c r="A8" s="1"/>
      <c r="B8" s="1">
        <v>110</v>
      </c>
      <c r="C8" s="1">
        <v>64</v>
      </c>
      <c r="D8" s="1">
        <v>85</v>
      </c>
      <c r="E8" s="1">
        <f t="shared" si="2"/>
        <v>21</v>
      </c>
      <c r="F8" s="1" t="s">
        <v>13</v>
      </c>
      <c r="J8" s="1" t="s">
        <v>8</v>
      </c>
      <c r="K8">
        <f t="shared" si="3"/>
        <v>12</v>
      </c>
      <c r="L8">
        <f t="shared" si="0"/>
        <v>89</v>
      </c>
      <c r="M8">
        <f t="shared" si="1"/>
        <v>7.416666666666667</v>
      </c>
    </row>
    <row r="9" spans="1:13" ht="30">
      <c r="A9" s="1"/>
      <c r="B9" s="1">
        <v>115</v>
      </c>
      <c r="C9" s="1">
        <v>102</v>
      </c>
      <c r="D9" s="1">
        <v>105</v>
      </c>
      <c r="E9" s="1">
        <f t="shared" si="2"/>
        <v>3</v>
      </c>
      <c r="F9" s="1" t="s">
        <v>13</v>
      </c>
      <c r="J9" s="1" t="s">
        <v>12</v>
      </c>
      <c r="K9">
        <f t="shared" si="3"/>
        <v>5</v>
      </c>
      <c r="L9">
        <f t="shared" si="0"/>
        <v>28</v>
      </c>
      <c r="M9">
        <f t="shared" si="1"/>
        <v>5.6</v>
      </c>
    </row>
    <row r="10" spans="1:13" ht="30">
      <c r="A10" s="1"/>
      <c r="B10" s="1">
        <v>117</v>
      </c>
      <c r="C10" s="1">
        <v>112</v>
      </c>
      <c r="D10" s="1">
        <v>115</v>
      </c>
      <c r="E10" s="1">
        <f t="shared" si="2"/>
        <v>3</v>
      </c>
      <c r="F10" s="1" t="s">
        <v>13</v>
      </c>
      <c r="J10" s="1" t="s">
        <v>11</v>
      </c>
      <c r="K10">
        <f t="shared" si="3"/>
        <v>3</v>
      </c>
      <c r="L10">
        <f t="shared" si="0"/>
        <v>10</v>
      </c>
      <c r="M10">
        <f t="shared" si="1"/>
        <v>3.3333333333333335</v>
      </c>
    </row>
    <row r="11" spans="1:13">
      <c r="A11" s="1"/>
      <c r="B11" s="1">
        <v>121</v>
      </c>
      <c r="C11" s="1">
        <v>135</v>
      </c>
      <c r="D11" s="1">
        <v>142</v>
      </c>
      <c r="E11" s="1">
        <f t="shared" si="2"/>
        <v>7</v>
      </c>
      <c r="F11" s="1" t="s">
        <v>13</v>
      </c>
      <c r="J11" s="1" t="s">
        <v>10</v>
      </c>
      <c r="K11">
        <f t="shared" si="3"/>
        <v>0</v>
      </c>
      <c r="L11">
        <f t="shared" si="0"/>
        <v>0</v>
      </c>
      <c r="M11">
        <f t="shared" si="1"/>
        <v>0</v>
      </c>
    </row>
    <row r="12" spans="1:13">
      <c r="A12" s="1"/>
      <c r="B12" s="1">
        <v>126</v>
      </c>
      <c r="C12" s="1">
        <v>157</v>
      </c>
      <c r="D12" s="1">
        <v>161</v>
      </c>
      <c r="E12" s="1">
        <f t="shared" si="2"/>
        <v>4</v>
      </c>
      <c r="F12" s="1" t="s">
        <v>13</v>
      </c>
      <c r="J12" s="1" t="s">
        <v>24</v>
      </c>
      <c r="K12">
        <f t="shared" si="3"/>
        <v>0</v>
      </c>
      <c r="L12">
        <f t="shared" si="0"/>
        <v>0</v>
      </c>
      <c r="M12">
        <f t="shared" si="1"/>
        <v>0</v>
      </c>
    </row>
    <row r="13" spans="1:13">
      <c r="A13" s="1"/>
      <c r="B13" s="1">
        <v>128</v>
      </c>
      <c r="C13" s="1">
        <v>163</v>
      </c>
      <c r="D13" s="1">
        <v>166</v>
      </c>
      <c r="E13" s="1">
        <f t="shared" si="2"/>
        <v>3</v>
      </c>
      <c r="F13" s="1" t="s">
        <v>13</v>
      </c>
      <c r="J13" s="1" t="s">
        <v>23</v>
      </c>
      <c r="K13">
        <f t="shared" si="3"/>
        <v>2</v>
      </c>
      <c r="L13">
        <f t="shared" si="0"/>
        <v>6</v>
      </c>
      <c r="M13">
        <f t="shared" si="1"/>
        <v>3</v>
      </c>
    </row>
    <row r="14" spans="1:13" ht="30">
      <c r="A14" s="1"/>
      <c r="B14" s="1">
        <v>98</v>
      </c>
      <c r="C14" s="1">
        <v>0</v>
      </c>
      <c r="D14" s="1">
        <v>5</v>
      </c>
      <c r="E14" s="1">
        <f t="shared" si="2"/>
        <v>5</v>
      </c>
      <c r="F14" s="1" t="s">
        <v>7</v>
      </c>
      <c r="J14" s="1" t="s">
        <v>14</v>
      </c>
      <c r="K14">
        <f t="shared" si="3"/>
        <v>0</v>
      </c>
      <c r="L14">
        <f t="shared" si="0"/>
        <v>0</v>
      </c>
      <c r="M14">
        <f t="shared" si="1"/>
        <v>0</v>
      </c>
    </row>
    <row r="15" spans="1:13" ht="30">
      <c r="A15" s="1"/>
      <c r="B15" s="1">
        <v>100</v>
      </c>
      <c r="C15" s="1">
        <v>6</v>
      </c>
      <c r="D15" s="1">
        <v>26</v>
      </c>
      <c r="E15" s="1">
        <f t="shared" si="2"/>
        <v>20</v>
      </c>
      <c r="F15" s="1" t="s">
        <v>7</v>
      </c>
      <c r="J15" s="1" t="s">
        <v>19</v>
      </c>
      <c r="K15">
        <f t="shared" si="3"/>
        <v>0</v>
      </c>
      <c r="L15">
        <f t="shared" si="0"/>
        <v>0</v>
      </c>
      <c r="M15">
        <f t="shared" si="1"/>
        <v>0</v>
      </c>
    </row>
    <row r="16" spans="1:13" ht="30">
      <c r="A16" s="1"/>
      <c r="B16" s="1">
        <v>137</v>
      </c>
      <c r="C16" s="1">
        <v>216</v>
      </c>
      <c r="D16" s="1">
        <v>227</v>
      </c>
      <c r="E16" s="1">
        <f t="shared" si="2"/>
        <v>11</v>
      </c>
      <c r="F16" s="1" t="s">
        <v>9</v>
      </c>
      <c r="J16" s="1" t="s">
        <v>21</v>
      </c>
      <c r="K16">
        <f t="shared" si="3"/>
        <v>0</v>
      </c>
      <c r="L16">
        <f t="shared" si="0"/>
        <v>0</v>
      </c>
      <c r="M16">
        <f t="shared" si="1"/>
        <v>0</v>
      </c>
    </row>
    <row r="17" spans="1:13">
      <c r="A17" s="1"/>
      <c r="B17" s="1">
        <v>217</v>
      </c>
      <c r="C17" s="1">
        <v>115</v>
      </c>
      <c r="D17" s="1">
        <v>117</v>
      </c>
      <c r="E17" s="1">
        <f t="shared" si="2"/>
        <v>2</v>
      </c>
      <c r="F17" s="1" t="s">
        <v>9</v>
      </c>
      <c r="J17" s="1" t="s">
        <v>20</v>
      </c>
      <c r="K17">
        <f t="shared" si="3"/>
        <v>8</v>
      </c>
      <c r="L17">
        <f t="shared" si="0"/>
        <v>13</v>
      </c>
      <c r="M17">
        <f>IF(K17=0,0,L17/K17)</f>
        <v>1.625</v>
      </c>
    </row>
    <row r="18" spans="1:13">
      <c r="A18" s="1"/>
      <c r="B18" s="1">
        <v>103</v>
      </c>
      <c r="C18" s="1">
        <v>41</v>
      </c>
      <c r="D18" s="1">
        <v>47</v>
      </c>
      <c r="E18" s="1">
        <f t="shared" si="2"/>
        <v>6</v>
      </c>
      <c r="F18" s="1" t="s">
        <v>8</v>
      </c>
      <c r="J18" s="4" t="s">
        <v>17</v>
      </c>
      <c r="K18" s="1">
        <f>SUM(K4:K17)</f>
        <v>44</v>
      </c>
      <c r="L18" s="1">
        <f>SUM(E4:E47)</f>
        <v>236</v>
      </c>
    </row>
    <row r="19" spans="1:13">
      <c r="A19" s="1"/>
      <c r="B19" s="1">
        <v>107</v>
      </c>
      <c r="C19" s="1">
        <v>56</v>
      </c>
      <c r="D19" s="1">
        <v>61</v>
      </c>
      <c r="E19" s="1">
        <f t="shared" si="2"/>
        <v>5</v>
      </c>
      <c r="F19" s="1" t="s">
        <v>8</v>
      </c>
      <c r="J19" s="4" t="s">
        <v>18</v>
      </c>
      <c r="K19" s="1">
        <f>AVERAGEIF(K4:K17,"&gt;0")</f>
        <v>4.8888888888888893</v>
      </c>
      <c r="L19" s="1">
        <f>AVERAGE(E4:E47)</f>
        <v>5.3636363636363633</v>
      </c>
    </row>
    <row r="20" spans="1:13">
      <c r="A20" s="1"/>
      <c r="B20" s="1">
        <v>109</v>
      </c>
      <c r="C20" s="1">
        <v>62</v>
      </c>
      <c r="D20" s="1">
        <v>64</v>
      </c>
      <c r="E20" s="1">
        <f t="shared" si="2"/>
        <v>2</v>
      </c>
      <c r="F20" s="1" t="s">
        <v>8</v>
      </c>
    </row>
    <row r="21" spans="1:13">
      <c r="A21" s="1"/>
      <c r="B21" s="1">
        <v>111</v>
      </c>
      <c r="C21" s="1">
        <v>85</v>
      </c>
      <c r="D21" s="1">
        <v>91</v>
      </c>
      <c r="E21" s="1">
        <f t="shared" si="2"/>
        <v>6</v>
      </c>
      <c r="F21" s="1" t="s">
        <v>8</v>
      </c>
    </row>
    <row r="22" spans="1:13">
      <c r="A22" s="1"/>
      <c r="B22" s="1">
        <v>114</v>
      </c>
      <c r="C22" s="1">
        <v>97</v>
      </c>
      <c r="D22" s="1">
        <v>102</v>
      </c>
      <c r="E22" s="1">
        <f t="shared" si="2"/>
        <v>5</v>
      </c>
      <c r="F22" s="1" t="s">
        <v>8</v>
      </c>
    </row>
    <row r="23" spans="1:13">
      <c r="A23" s="1"/>
      <c r="B23" s="1">
        <v>116</v>
      </c>
      <c r="C23" s="1">
        <v>105</v>
      </c>
      <c r="D23" s="1">
        <v>112</v>
      </c>
      <c r="E23" s="1">
        <f t="shared" si="2"/>
        <v>7</v>
      </c>
      <c r="F23" s="1" t="s">
        <v>8</v>
      </c>
    </row>
    <row r="24" spans="1:13">
      <c r="A24" s="1"/>
      <c r="B24" s="1">
        <v>118</v>
      </c>
      <c r="C24" s="1">
        <v>123</v>
      </c>
      <c r="D24" s="1">
        <v>129</v>
      </c>
      <c r="E24" s="1">
        <f t="shared" si="2"/>
        <v>6</v>
      </c>
      <c r="F24" s="1" t="s">
        <v>8</v>
      </c>
    </row>
    <row r="25" spans="1:13">
      <c r="A25" s="1"/>
      <c r="B25" s="1">
        <v>122</v>
      </c>
      <c r="C25" s="1">
        <v>142</v>
      </c>
      <c r="D25" s="1">
        <v>144</v>
      </c>
      <c r="E25" s="1">
        <f t="shared" si="2"/>
        <v>2</v>
      </c>
      <c r="F25" s="1" t="s">
        <v>8</v>
      </c>
    </row>
    <row r="26" spans="1:13">
      <c r="A26" s="1"/>
      <c r="B26" s="1">
        <v>125</v>
      </c>
      <c r="C26" s="1">
        <v>148</v>
      </c>
      <c r="D26" s="1">
        <v>157</v>
      </c>
      <c r="E26" s="1">
        <f t="shared" si="2"/>
        <v>9</v>
      </c>
      <c r="F26" s="1" t="s">
        <v>8</v>
      </c>
    </row>
    <row r="27" spans="1:13">
      <c r="A27" s="1"/>
      <c r="B27" s="1">
        <v>130</v>
      </c>
      <c r="C27" s="1">
        <v>166</v>
      </c>
      <c r="D27" s="1">
        <v>169</v>
      </c>
      <c r="E27" s="1">
        <f t="shared" si="2"/>
        <v>3</v>
      </c>
      <c r="F27" s="1" t="s">
        <v>8</v>
      </c>
    </row>
    <row r="28" spans="1:13">
      <c r="A28" s="1"/>
      <c r="B28" s="1">
        <v>135</v>
      </c>
      <c r="C28" s="1">
        <v>184</v>
      </c>
      <c r="D28" s="1">
        <v>214</v>
      </c>
      <c r="E28" s="1">
        <f t="shared" si="2"/>
        <v>30</v>
      </c>
      <c r="F28" s="1" t="s">
        <v>8</v>
      </c>
    </row>
    <row r="29" spans="1:13">
      <c r="A29" s="1"/>
      <c r="B29" s="1">
        <v>140</v>
      </c>
      <c r="C29" s="1">
        <v>230</v>
      </c>
      <c r="D29" s="1">
        <v>238</v>
      </c>
      <c r="E29" s="1">
        <f t="shared" si="2"/>
        <v>8</v>
      </c>
      <c r="F29" s="1" t="s">
        <v>8</v>
      </c>
    </row>
    <row r="30" spans="1:13" ht="30">
      <c r="A30" s="1"/>
      <c r="B30" s="1">
        <v>102</v>
      </c>
      <c r="C30" s="1">
        <v>29</v>
      </c>
      <c r="D30" s="1">
        <v>41</v>
      </c>
      <c r="E30" s="1">
        <f t="shared" si="2"/>
        <v>12</v>
      </c>
      <c r="F30" s="1" t="s">
        <v>12</v>
      </c>
    </row>
    <row r="31" spans="1:13" ht="30">
      <c r="A31" s="1"/>
      <c r="B31" s="1">
        <v>120</v>
      </c>
      <c r="C31" s="1">
        <v>131</v>
      </c>
      <c r="D31" s="1">
        <v>135</v>
      </c>
      <c r="E31" s="1">
        <f t="shared" si="2"/>
        <v>4</v>
      </c>
      <c r="F31" s="1" t="s">
        <v>12</v>
      </c>
    </row>
    <row r="32" spans="1:13" ht="30">
      <c r="A32" s="1"/>
      <c r="B32" s="1">
        <v>132</v>
      </c>
      <c r="C32" s="1">
        <v>170</v>
      </c>
      <c r="D32" s="1">
        <v>175</v>
      </c>
      <c r="E32" s="1">
        <f t="shared" si="2"/>
        <v>5</v>
      </c>
      <c r="F32" s="1" t="s">
        <v>12</v>
      </c>
    </row>
    <row r="33" spans="1:6" ht="30">
      <c r="A33" s="1"/>
      <c r="B33" s="1">
        <v>138</v>
      </c>
      <c r="C33" s="1">
        <v>227</v>
      </c>
      <c r="D33" s="1">
        <v>228</v>
      </c>
      <c r="E33" s="1">
        <f t="shared" si="2"/>
        <v>1</v>
      </c>
      <c r="F33" s="1" t="s">
        <v>12</v>
      </c>
    </row>
    <row r="34" spans="1:6" ht="30">
      <c r="A34" s="1"/>
      <c r="B34" s="1">
        <v>218</v>
      </c>
      <c r="C34" s="1">
        <v>117</v>
      </c>
      <c r="D34" s="1">
        <v>123</v>
      </c>
      <c r="E34" s="1">
        <f t="shared" si="2"/>
        <v>6</v>
      </c>
      <c r="F34" s="1" t="s">
        <v>12</v>
      </c>
    </row>
    <row r="35" spans="1:6" ht="45">
      <c r="A35" s="1"/>
      <c r="B35" s="1">
        <v>112</v>
      </c>
      <c r="C35" s="1">
        <v>91</v>
      </c>
      <c r="D35" s="1">
        <v>93</v>
      </c>
      <c r="E35" s="1">
        <f t="shared" si="2"/>
        <v>2</v>
      </c>
      <c r="F35" s="1" t="s">
        <v>11</v>
      </c>
    </row>
    <row r="36" spans="1:6" ht="45">
      <c r="A36" s="1"/>
      <c r="B36" s="1">
        <v>124</v>
      </c>
      <c r="C36" s="1">
        <v>146</v>
      </c>
      <c r="D36" s="1">
        <v>148</v>
      </c>
      <c r="E36" s="1">
        <f t="shared" si="2"/>
        <v>2</v>
      </c>
      <c r="F36" s="1" t="s">
        <v>11</v>
      </c>
    </row>
    <row r="37" spans="1:6" ht="45">
      <c r="A37" s="1"/>
      <c r="B37" s="1">
        <v>133</v>
      </c>
      <c r="C37" s="1">
        <v>175</v>
      </c>
      <c r="D37" s="1">
        <v>181</v>
      </c>
      <c r="E37" s="1">
        <f t="shared" si="2"/>
        <v>6</v>
      </c>
      <c r="F37" s="1" t="s">
        <v>11</v>
      </c>
    </row>
    <row r="38" spans="1:6">
      <c r="A38" s="1"/>
      <c r="B38" s="1">
        <v>113</v>
      </c>
      <c r="C38" s="1">
        <v>93</v>
      </c>
      <c r="D38" s="1">
        <v>97</v>
      </c>
      <c r="E38" s="1">
        <f t="shared" si="2"/>
        <v>4</v>
      </c>
      <c r="F38" s="1" t="s">
        <v>23</v>
      </c>
    </row>
    <row r="39" spans="1:6">
      <c r="A39" s="1"/>
      <c r="B39" s="1">
        <v>134</v>
      </c>
      <c r="C39" s="1">
        <v>182</v>
      </c>
      <c r="D39" s="1">
        <v>184</v>
      </c>
      <c r="E39" s="1">
        <f t="shared" si="2"/>
        <v>2</v>
      </c>
      <c r="F39" s="1" t="s">
        <v>23</v>
      </c>
    </row>
    <row r="40" spans="1:6">
      <c r="A40" s="1"/>
      <c r="B40" s="1">
        <v>99</v>
      </c>
      <c r="C40" s="1">
        <v>5</v>
      </c>
      <c r="D40" s="1">
        <v>6</v>
      </c>
      <c r="E40" s="1">
        <f t="shared" si="2"/>
        <v>1</v>
      </c>
      <c r="F40" s="1" t="s">
        <v>20</v>
      </c>
    </row>
    <row r="41" spans="1:6">
      <c r="A41" s="1"/>
      <c r="B41" s="1">
        <v>101</v>
      </c>
      <c r="C41" s="1">
        <v>26</v>
      </c>
      <c r="D41" s="1">
        <v>29</v>
      </c>
      <c r="E41" s="1">
        <f t="shared" si="2"/>
        <v>3</v>
      </c>
      <c r="F41" s="1" t="s">
        <v>20</v>
      </c>
    </row>
    <row r="42" spans="1:6">
      <c r="A42" s="1"/>
      <c r="B42" s="1">
        <v>105</v>
      </c>
      <c r="C42" s="1">
        <v>49</v>
      </c>
      <c r="D42" s="1">
        <v>50</v>
      </c>
      <c r="E42" s="1">
        <f t="shared" si="2"/>
        <v>1</v>
      </c>
      <c r="F42" s="1" t="s">
        <v>20</v>
      </c>
    </row>
    <row r="43" spans="1:6">
      <c r="A43" s="1"/>
      <c r="B43" s="1">
        <v>108</v>
      </c>
      <c r="C43" s="1">
        <v>61</v>
      </c>
      <c r="D43" s="1">
        <v>62</v>
      </c>
      <c r="E43" s="1">
        <f t="shared" si="2"/>
        <v>1</v>
      </c>
      <c r="F43" s="1" t="s">
        <v>20</v>
      </c>
    </row>
    <row r="44" spans="1:6">
      <c r="A44" s="1"/>
      <c r="B44" s="1">
        <v>127</v>
      </c>
      <c r="C44" s="1">
        <v>161</v>
      </c>
      <c r="D44" s="1">
        <v>163</v>
      </c>
      <c r="E44" s="1">
        <f t="shared" si="2"/>
        <v>2</v>
      </c>
      <c r="F44" s="1" t="s">
        <v>20</v>
      </c>
    </row>
    <row r="45" spans="1:6">
      <c r="A45" s="1"/>
      <c r="B45" s="1">
        <v>131</v>
      </c>
      <c r="C45" s="1">
        <v>169</v>
      </c>
      <c r="D45" s="1">
        <v>170</v>
      </c>
      <c r="E45" s="1">
        <f t="shared" si="2"/>
        <v>1</v>
      </c>
      <c r="F45" s="1" t="s">
        <v>20</v>
      </c>
    </row>
    <row r="46" spans="1:6">
      <c r="A46" s="1"/>
      <c r="B46" s="1">
        <v>136</v>
      </c>
      <c r="C46" s="1">
        <v>214</v>
      </c>
      <c r="D46" s="1">
        <v>216</v>
      </c>
      <c r="E46" s="1">
        <f t="shared" si="2"/>
        <v>2</v>
      </c>
      <c r="F46" s="1" t="s">
        <v>20</v>
      </c>
    </row>
    <row r="47" spans="1:6">
      <c r="A47" s="1"/>
      <c r="B47" s="1">
        <v>139</v>
      </c>
      <c r="C47" s="1">
        <v>228</v>
      </c>
      <c r="D47" s="1">
        <v>230</v>
      </c>
      <c r="E47" s="1">
        <f t="shared" si="2"/>
        <v>2</v>
      </c>
      <c r="F47" s="1" t="s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A2" sqref="A2"/>
    </sheetView>
  </sheetViews>
  <sheetFormatPr defaultRowHeight="15"/>
  <cols>
    <col min="5" max="5" width="10.7109375" customWidth="1"/>
    <col min="6" max="6" width="19.140625" customWidth="1"/>
    <col min="10" max="10" width="19" customWidth="1"/>
    <col min="11" max="11" width="20.85546875" customWidth="1"/>
    <col min="12" max="12" width="15.140625" customWidth="1"/>
    <col min="13" max="13" width="17.42578125" customWidth="1"/>
  </cols>
  <sheetData>
    <row r="1" spans="1:13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3" t="s">
        <v>27</v>
      </c>
      <c r="B2" s="1"/>
      <c r="C2" s="1"/>
      <c r="D2" s="1"/>
      <c r="E2" s="1"/>
      <c r="F2" s="1"/>
      <c r="G2" s="1"/>
      <c r="H2" s="1"/>
      <c r="I2" s="1"/>
      <c r="J2" s="1" t="s">
        <v>15</v>
      </c>
      <c r="K2" s="1"/>
      <c r="L2" s="1"/>
      <c r="M2" s="1"/>
    </row>
    <row r="3" spans="1:13" ht="3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 t="s">
        <v>5</v>
      </c>
      <c r="K3" s="1" t="s">
        <v>16</v>
      </c>
      <c r="L3" s="1" t="s">
        <v>6</v>
      </c>
      <c r="M3" s="1" t="s">
        <v>25</v>
      </c>
    </row>
    <row r="4" spans="1:13" ht="30">
      <c r="A4" s="1"/>
      <c r="B4" s="1">
        <v>95</v>
      </c>
      <c r="C4" s="1">
        <v>1</v>
      </c>
      <c r="D4" s="1">
        <v>8</v>
      </c>
      <c r="E4">
        <f>D4-C4</f>
        <v>7</v>
      </c>
      <c r="F4" s="1" t="s">
        <v>7</v>
      </c>
      <c r="G4" s="1"/>
      <c r="H4" s="1"/>
      <c r="I4" s="1"/>
      <c r="J4" s="1" t="s">
        <v>22</v>
      </c>
      <c r="K4">
        <f>SUMPRODUCT(--($F$4:$F$47=J4))</f>
        <v>2</v>
      </c>
      <c r="L4">
        <f t="shared" ref="L4:L17" si="0">SUMIF($F$4:$F$47,J4,$E$4:$E$47)</f>
        <v>3</v>
      </c>
      <c r="M4">
        <f t="shared" ref="M4:M17" si="1">IF(K4=0,0,L4/K4)</f>
        <v>1.5</v>
      </c>
    </row>
    <row r="5" spans="1:13" ht="30">
      <c r="A5" s="1"/>
      <c r="B5" s="1">
        <v>96</v>
      </c>
      <c r="C5" s="1">
        <v>8</v>
      </c>
      <c r="D5" s="1">
        <v>11</v>
      </c>
      <c r="E5">
        <f t="shared" ref="E5:E30" si="2">D5-C5</f>
        <v>3</v>
      </c>
      <c r="F5" s="1" t="s">
        <v>21</v>
      </c>
      <c r="G5" s="1"/>
      <c r="H5" s="1"/>
      <c r="I5" s="1"/>
      <c r="J5" s="1" t="s">
        <v>13</v>
      </c>
      <c r="K5">
        <f t="shared" ref="K5:K17" si="3">SUMPRODUCT(--($F$4:$F$47=J5))</f>
        <v>1</v>
      </c>
      <c r="L5">
        <f t="shared" si="0"/>
        <v>3</v>
      </c>
      <c r="M5">
        <f t="shared" si="1"/>
        <v>3</v>
      </c>
    </row>
    <row r="6" spans="1:13" ht="30">
      <c r="A6" s="1"/>
      <c r="B6" s="1">
        <v>97</v>
      </c>
      <c r="C6" s="1">
        <v>11</v>
      </c>
      <c r="D6" s="1">
        <v>28</v>
      </c>
      <c r="E6">
        <f t="shared" si="2"/>
        <v>17</v>
      </c>
      <c r="F6" s="1" t="s">
        <v>7</v>
      </c>
      <c r="G6" s="1"/>
      <c r="H6" s="1"/>
      <c r="I6" s="1"/>
      <c r="J6" s="1" t="s">
        <v>7</v>
      </c>
      <c r="K6">
        <f t="shared" si="3"/>
        <v>2</v>
      </c>
      <c r="L6">
        <f t="shared" si="0"/>
        <v>24</v>
      </c>
      <c r="M6">
        <f t="shared" si="1"/>
        <v>12</v>
      </c>
    </row>
    <row r="7" spans="1:13" ht="30">
      <c r="A7" s="1"/>
      <c r="B7" s="1">
        <v>98</v>
      </c>
      <c r="C7" s="1">
        <v>28</v>
      </c>
      <c r="D7" s="1">
        <v>63</v>
      </c>
      <c r="E7">
        <f t="shared" si="2"/>
        <v>35</v>
      </c>
      <c r="F7" s="1" t="s">
        <v>8</v>
      </c>
      <c r="G7" s="1"/>
      <c r="H7" s="1"/>
      <c r="I7" s="1"/>
      <c r="J7" s="1" t="s">
        <v>9</v>
      </c>
      <c r="K7">
        <f t="shared" si="3"/>
        <v>7</v>
      </c>
      <c r="L7">
        <f t="shared" si="0"/>
        <v>51</v>
      </c>
      <c r="M7">
        <f t="shared" si="1"/>
        <v>7.2857142857142856</v>
      </c>
    </row>
    <row r="8" spans="1:13" ht="30">
      <c r="A8" s="1"/>
      <c r="B8" s="1">
        <v>99</v>
      </c>
      <c r="C8" s="1">
        <v>63</v>
      </c>
      <c r="D8" s="1">
        <v>69</v>
      </c>
      <c r="E8">
        <f t="shared" si="2"/>
        <v>6</v>
      </c>
      <c r="F8" s="1" t="s">
        <v>9</v>
      </c>
      <c r="G8" s="1"/>
      <c r="H8" s="1"/>
      <c r="I8" s="1"/>
      <c r="J8" s="1" t="s">
        <v>8</v>
      </c>
      <c r="K8">
        <f t="shared" si="3"/>
        <v>10</v>
      </c>
      <c r="L8">
        <f t="shared" si="0"/>
        <v>139</v>
      </c>
      <c r="M8">
        <f t="shared" si="1"/>
        <v>13.9</v>
      </c>
    </row>
    <row r="9" spans="1:13" ht="45">
      <c r="A9" s="1"/>
      <c r="B9" s="1">
        <v>100</v>
      </c>
      <c r="C9" s="1">
        <v>69</v>
      </c>
      <c r="D9" s="1">
        <v>79</v>
      </c>
      <c r="E9">
        <f t="shared" si="2"/>
        <v>10</v>
      </c>
      <c r="F9" s="1" t="s">
        <v>8</v>
      </c>
      <c r="G9" s="1"/>
      <c r="H9" s="1"/>
      <c r="I9" s="1"/>
      <c r="J9" s="1" t="s">
        <v>12</v>
      </c>
      <c r="K9">
        <f t="shared" si="3"/>
        <v>0</v>
      </c>
      <c r="L9">
        <f t="shared" si="0"/>
        <v>0</v>
      </c>
      <c r="M9">
        <f t="shared" si="1"/>
        <v>0</v>
      </c>
    </row>
    <row r="10" spans="1:13" ht="45">
      <c r="A10" s="1"/>
      <c r="B10" s="1">
        <v>101</v>
      </c>
      <c r="C10" s="1">
        <v>79</v>
      </c>
      <c r="D10" s="1">
        <v>81</v>
      </c>
      <c r="E10">
        <f t="shared" si="2"/>
        <v>2</v>
      </c>
      <c r="F10" s="1" t="s">
        <v>9</v>
      </c>
      <c r="G10" s="1"/>
      <c r="H10" s="1"/>
      <c r="I10" s="1"/>
      <c r="J10" s="1" t="s">
        <v>11</v>
      </c>
      <c r="K10">
        <f t="shared" si="3"/>
        <v>1</v>
      </c>
      <c r="L10">
        <f t="shared" si="0"/>
        <v>1</v>
      </c>
      <c r="M10">
        <f t="shared" si="1"/>
        <v>1</v>
      </c>
    </row>
    <row r="11" spans="1:13">
      <c r="A11" s="1"/>
      <c r="B11" s="1">
        <v>102</v>
      </c>
      <c r="C11" s="1">
        <v>81</v>
      </c>
      <c r="D11" s="1">
        <v>95</v>
      </c>
      <c r="E11">
        <f t="shared" si="2"/>
        <v>14</v>
      </c>
      <c r="F11" s="1" t="s">
        <v>8</v>
      </c>
      <c r="G11" s="1"/>
      <c r="H11" s="1"/>
      <c r="I11" s="1"/>
      <c r="J11" s="1" t="s">
        <v>10</v>
      </c>
      <c r="K11">
        <f t="shared" si="3"/>
        <v>3</v>
      </c>
      <c r="L11">
        <f t="shared" si="0"/>
        <v>36</v>
      </c>
      <c r="M11">
        <f t="shared" si="1"/>
        <v>12</v>
      </c>
    </row>
    <row r="12" spans="1:13" ht="30">
      <c r="A12" s="1"/>
      <c r="B12" s="1">
        <v>103</v>
      </c>
      <c r="C12" s="1">
        <v>95</v>
      </c>
      <c r="D12" s="1">
        <v>111</v>
      </c>
      <c r="E12">
        <f t="shared" si="2"/>
        <v>16</v>
      </c>
      <c r="F12" s="1" t="s">
        <v>9</v>
      </c>
      <c r="G12" s="1"/>
      <c r="H12" s="1"/>
      <c r="I12" s="1"/>
      <c r="J12" s="1" t="s">
        <v>24</v>
      </c>
      <c r="K12">
        <f t="shared" si="3"/>
        <v>0</v>
      </c>
      <c r="L12">
        <f t="shared" si="0"/>
        <v>0</v>
      </c>
      <c r="M12">
        <f t="shared" si="1"/>
        <v>0</v>
      </c>
    </row>
    <row r="13" spans="1:13">
      <c r="A13" s="1"/>
      <c r="B13" s="1">
        <v>104</v>
      </c>
      <c r="C13" s="1">
        <v>111</v>
      </c>
      <c r="D13" s="1">
        <v>117</v>
      </c>
      <c r="E13">
        <f t="shared" si="2"/>
        <v>6</v>
      </c>
      <c r="F13" s="1" t="s">
        <v>8</v>
      </c>
      <c r="G13" s="1"/>
      <c r="H13" s="1"/>
      <c r="I13" s="1"/>
      <c r="J13" s="1" t="s">
        <v>23</v>
      </c>
      <c r="K13">
        <f t="shared" si="3"/>
        <v>0</v>
      </c>
      <c r="L13">
        <f t="shared" si="0"/>
        <v>0</v>
      </c>
      <c r="M13">
        <f t="shared" si="1"/>
        <v>0</v>
      </c>
    </row>
    <row r="14" spans="1:13" ht="30">
      <c r="A14" s="1"/>
      <c r="B14" s="1">
        <v>105</v>
      </c>
      <c r="C14" s="1">
        <v>117</v>
      </c>
      <c r="D14" s="1">
        <v>125</v>
      </c>
      <c r="E14">
        <f t="shared" si="2"/>
        <v>8</v>
      </c>
      <c r="F14" s="1" t="s">
        <v>9</v>
      </c>
      <c r="G14" s="1"/>
      <c r="H14" s="1"/>
      <c r="I14" s="1"/>
      <c r="J14" s="1" t="s">
        <v>14</v>
      </c>
      <c r="K14">
        <f t="shared" si="3"/>
        <v>0</v>
      </c>
      <c r="L14">
        <f t="shared" si="0"/>
        <v>0</v>
      </c>
      <c r="M14">
        <f t="shared" si="1"/>
        <v>0</v>
      </c>
    </row>
    <row r="15" spans="1:13" ht="30">
      <c r="A15" s="1"/>
      <c r="B15" s="1">
        <v>106</v>
      </c>
      <c r="C15" s="1">
        <v>125</v>
      </c>
      <c r="D15" s="1">
        <v>132</v>
      </c>
      <c r="E15">
        <f t="shared" si="2"/>
        <v>7</v>
      </c>
      <c r="F15" s="1" t="s">
        <v>8</v>
      </c>
      <c r="G15" s="1"/>
      <c r="H15" s="1"/>
      <c r="I15" s="1"/>
      <c r="J15" s="1" t="s">
        <v>19</v>
      </c>
      <c r="K15">
        <f t="shared" si="3"/>
        <v>0</v>
      </c>
      <c r="L15">
        <f t="shared" si="0"/>
        <v>0</v>
      </c>
      <c r="M15">
        <f t="shared" si="1"/>
        <v>0</v>
      </c>
    </row>
    <row r="16" spans="1:13" ht="30">
      <c r="A16" s="1"/>
      <c r="B16" s="1">
        <v>107</v>
      </c>
      <c r="C16" s="1">
        <v>132</v>
      </c>
      <c r="D16" s="1">
        <v>134</v>
      </c>
      <c r="E16">
        <f t="shared" si="2"/>
        <v>2</v>
      </c>
      <c r="F16" s="1" t="s">
        <v>22</v>
      </c>
      <c r="G16" s="1"/>
      <c r="H16" s="1"/>
      <c r="I16" s="1"/>
      <c r="J16" s="1" t="s">
        <v>21</v>
      </c>
      <c r="K16">
        <f t="shared" si="3"/>
        <v>1</v>
      </c>
      <c r="L16">
        <f t="shared" si="0"/>
        <v>3</v>
      </c>
      <c r="M16">
        <f t="shared" si="1"/>
        <v>3</v>
      </c>
    </row>
    <row r="17" spans="1:13" ht="30">
      <c r="A17" s="1"/>
      <c r="B17" s="1">
        <v>108</v>
      </c>
      <c r="C17" s="1">
        <v>134</v>
      </c>
      <c r="D17" s="1">
        <v>138</v>
      </c>
      <c r="E17">
        <f t="shared" si="2"/>
        <v>4</v>
      </c>
      <c r="F17" s="1" t="s">
        <v>8</v>
      </c>
      <c r="G17" s="1"/>
      <c r="H17" s="1"/>
      <c r="I17" s="1"/>
      <c r="J17" s="1" t="s">
        <v>20</v>
      </c>
      <c r="K17">
        <f t="shared" si="3"/>
        <v>0</v>
      </c>
      <c r="L17">
        <f t="shared" si="0"/>
        <v>0</v>
      </c>
      <c r="M17">
        <f t="shared" si="1"/>
        <v>0</v>
      </c>
    </row>
    <row r="18" spans="1:13" ht="30">
      <c r="A18" s="1"/>
      <c r="B18" s="1">
        <v>109</v>
      </c>
      <c r="C18" s="1">
        <v>138</v>
      </c>
      <c r="D18" s="1">
        <v>145</v>
      </c>
      <c r="E18">
        <f t="shared" si="2"/>
        <v>7</v>
      </c>
      <c r="F18" s="1" t="s">
        <v>9</v>
      </c>
      <c r="G18" s="1"/>
      <c r="H18" s="1"/>
      <c r="I18" s="1"/>
      <c r="J18" s="4" t="s">
        <v>17</v>
      </c>
      <c r="K18" s="1">
        <f>SUM(K4:K17)</f>
        <v>27</v>
      </c>
      <c r="L18" s="1">
        <f>SUM(E4:E47)</f>
        <v>260</v>
      </c>
    </row>
    <row r="19" spans="1:13">
      <c r="A19" s="1"/>
      <c r="B19" s="1">
        <v>110</v>
      </c>
      <c r="C19" s="1">
        <v>145</v>
      </c>
      <c r="D19" s="1">
        <v>161</v>
      </c>
      <c r="E19">
        <f t="shared" si="2"/>
        <v>16</v>
      </c>
      <c r="F19" s="1" t="s">
        <v>8</v>
      </c>
      <c r="G19" s="1"/>
      <c r="H19" s="1"/>
      <c r="I19" s="1"/>
      <c r="J19" s="4" t="s">
        <v>18</v>
      </c>
      <c r="K19" s="1">
        <f>AVERAGEIF(K4:K17,"&gt;0")</f>
        <v>3.375</v>
      </c>
      <c r="L19" s="1">
        <f>AVERAGE(E4:E47)</f>
        <v>9.6296296296296298</v>
      </c>
    </row>
    <row r="20" spans="1:13" ht="30">
      <c r="A20" s="1"/>
      <c r="B20" s="1">
        <v>111</v>
      </c>
      <c r="C20" s="1">
        <v>161</v>
      </c>
      <c r="D20" s="1">
        <v>168</v>
      </c>
      <c r="E20">
        <f t="shared" si="2"/>
        <v>7</v>
      </c>
      <c r="F20" s="1" t="s">
        <v>9</v>
      </c>
      <c r="G20" s="1"/>
      <c r="H20" s="1"/>
      <c r="I20" s="1"/>
      <c r="J20" s="1"/>
      <c r="K20" s="1"/>
      <c r="L20" s="1"/>
    </row>
    <row r="21" spans="1:13">
      <c r="A21" s="1"/>
      <c r="B21" s="1">
        <v>112</v>
      </c>
      <c r="C21" s="1">
        <v>168</v>
      </c>
      <c r="D21" s="1">
        <v>178</v>
      </c>
      <c r="E21">
        <f t="shared" si="2"/>
        <v>10</v>
      </c>
      <c r="F21" s="1" t="s">
        <v>8</v>
      </c>
      <c r="G21" s="1"/>
      <c r="H21" s="1"/>
      <c r="I21" s="1"/>
      <c r="J21" s="1"/>
      <c r="K21" s="1"/>
      <c r="L21" s="1"/>
    </row>
    <row r="22" spans="1:13">
      <c r="A22" s="1"/>
      <c r="B22" s="1">
        <v>113</v>
      </c>
      <c r="C22" s="1">
        <v>178</v>
      </c>
      <c r="D22" s="1">
        <v>179</v>
      </c>
      <c r="E22">
        <f t="shared" si="2"/>
        <v>1</v>
      </c>
      <c r="F22" s="1" t="s">
        <v>22</v>
      </c>
      <c r="G22" s="1"/>
      <c r="H22" s="1"/>
      <c r="I22" s="1"/>
      <c r="J22" s="1"/>
      <c r="K22" s="1"/>
      <c r="L22" s="1"/>
    </row>
    <row r="23" spans="1:13">
      <c r="A23" s="1"/>
      <c r="B23" s="1">
        <v>114</v>
      </c>
      <c r="C23" s="1">
        <v>179</v>
      </c>
      <c r="D23" s="1">
        <v>182</v>
      </c>
      <c r="E23">
        <f t="shared" si="2"/>
        <v>3</v>
      </c>
      <c r="F23" s="1" t="s">
        <v>13</v>
      </c>
      <c r="G23" s="1"/>
      <c r="H23" s="1"/>
      <c r="I23" s="1"/>
      <c r="J23" s="1"/>
      <c r="K23" s="1"/>
      <c r="L23" s="1"/>
    </row>
    <row r="24" spans="1:13" ht="45">
      <c r="A24" s="1"/>
      <c r="B24" s="1">
        <v>115</v>
      </c>
      <c r="C24" s="1">
        <v>182</v>
      </c>
      <c r="D24" s="1">
        <v>183</v>
      </c>
      <c r="E24">
        <f t="shared" si="2"/>
        <v>1</v>
      </c>
      <c r="F24" s="1" t="s">
        <v>11</v>
      </c>
      <c r="G24" s="1"/>
      <c r="H24" s="1"/>
      <c r="I24" s="1"/>
      <c r="J24" s="1"/>
      <c r="K24" s="1"/>
      <c r="L24" s="1"/>
    </row>
    <row r="25" spans="1:13">
      <c r="A25" s="1"/>
      <c r="B25" s="1">
        <v>116</v>
      </c>
      <c r="C25" s="1">
        <v>183</v>
      </c>
      <c r="D25" s="1">
        <v>217</v>
      </c>
      <c r="E25">
        <f t="shared" si="2"/>
        <v>34</v>
      </c>
      <c r="F25" s="1" t="s">
        <v>8</v>
      </c>
      <c r="G25" s="1"/>
      <c r="H25" s="1"/>
      <c r="I25" s="1"/>
      <c r="J25" s="1"/>
      <c r="K25" s="1"/>
      <c r="L25" s="1"/>
    </row>
    <row r="26" spans="1:13">
      <c r="A26" s="1"/>
      <c r="B26" s="1">
        <v>117</v>
      </c>
      <c r="C26" s="1">
        <v>217</v>
      </c>
      <c r="D26" s="1">
        <v>229</v>
      </c>
      <c r="E26">
        <f t="shared" si="2"/>
        <v>12</v>
      </c>
      <c r="F26" s="1" t="s">
        <v>10</v>
      </c>
      <c r="G26" s="1"/>
      <c r="H26" s="1"/>
      <c r="I26" s="1"/>
      <c r="J26" s="1"/>
      <c r="K26" s="1"/>
      <c r="L26" s="1"/>
    </row>
    <row r="27" spans="1:13">
      <c r="A27" s="1"/>
      <c r="B27" s="1">
        <v>118</v>
      </c>
      <c r="C27" s="1">
        <v>229</v>
      </c>
      <c r="D27" s="1">
        <v>232</v>
      </c>
      <c r="E27">
        <f t="shared" si="2"/>
        <v>3</v>
      </c>
      <c r="F27" s="1" t="s">
        <v>8</v>
      </c>
      <c r="G27" s="1"/>
      <c r="H27" s="1"/>
      <c r="I27" s="1"/>
      <c r="J27" s="1"/>
      <c r="K27" s="1"/>
      <c r="L27" s="1"/>
    </row>
    <row r="28" spans="1:13">
      <c r="A28" s="1"/>
      <c r="B28" s="1">
        <v>119</v>
      </c>
      <c r="C28" s="1">
        <v>232</v>
      </c>
      <c r="D28" s="1">
        <v>242</v>
      </c>
      <c r="E28">
        <f t="shared" si="2"/>
        <v>10</v>
      </c>
      <c r="F28" s="1" t="s">
        <v>10</v>
      </c>
      <c r="G28" s="1"/>
      <c r="H28" s="1"/>
      <c r="I28" s="1"/>
      <c r="J28" s="1"/>
      <c r="K28" s="1"/>
      <c r="L28" s="1"/>
    </row>
    <row r="29" spans="1:13">
      <c r="A29" s="1"/>
      <c r="B29" s="1">
        <v>120</v>
      </c>
      <c r="C29" s="1">
        <v>242</v>
      </c>
      <c r="D29" s="1">
        <v>256</v>
      </c>
      <c r="E29">
        <f t="shared" si="2"/>
        <v>14</v>
      </c>
      <c r="F29" s="1" t="s">
        <v>10</v>
      </c>
      <c r="G29" s="1"/>
      <c r="H29" s="1"/>
      <c r="I29" s="1"/>
      <c r="J29" s="1"/>
      <c r="K29" s="1"/>
      <c r="L29" s="1"/>
    </row>
    <row r="30" spans="1:13" ht="30">
      <c r="A30" s="1"/>
      <c r="B30" s="1">
        <v>121</v>
      </c>
      <c r="C30" s="1">
        <v>256</v>
      </c>
      <c r="D30" s="1">
        <v>261</v>
      </c>
      <c r="E30">
        <f t="shared" si="2"/>
        <v>5</v>
      </c>
      <c r="F30" s="1" t="s">
        <v>9</v>
      </c>
      <c r="G30" s="1"/>
      <c r="H30" s="1"/>
      <c r="I30" s="1"/>
      <c r="J30" s="1"/>
      <c r="K30" s="1"/>
      <c r="L30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A2" sqref="A2"/>
    </sheetView>
  </sheetViews>
  <sheetFormatPr defaultRowHeight="15"/>
  <cols>
    <col min="1" max="1" width="17.28515625" customWidth="1"/>
    <col min="3" max="3" width="13.5703125" customWidth="1"/>
    <col min="6" max="6" width="31.140625" customWidth="1"/>
    <col min="10" max="10" width="20.42578125" customWidth="1"/>
    <col min="11" max="11" width="19.28515625" customWidth="1"/>
    <col min="12" max="12" width="15.28515625" customWidth="1"/>
    <col min="13" max="13" width="17.140625" customWidth="1"/>
  </cols>
  <sheetData>
    <row r="1" spans="1:13">
      <c r="A1" s="1" t="s">
        <v>0</v>
      </c>
      <c r="B1" s="1"/>
      <c r="C1" s="1"/>
      <c r="D1" s="1"/>
      <c r="E1" s="1"/>
      <c r="F1" s="1"/>
    </row>
    <row r="2" spans="1:13">
      <c r="A2" s="3" t="s">
        <v>26</v>
      </c>
      <c r="B2" s="1"/>
      <c r="C2" s="1"/>
      <c r="D2" s="1"/>
      <c r="E2" s="1"/>
      <c r="F2" s="1"/>
      <c r="J2" s="1" t="s">
        <v>15</v>
      </c>
      <c r="K2" s="1"/>
      <c r="L2" s="1"/>
      <c r="M2" s="1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5</v>
      </c>
      <c r="K3" s="1" t="s">
        <v>16</v>
      </c>
      <c r="L3" s="1" t="s">
        <v>6</v>
      </c>
      <c r="M3" s="1" t="s">
        <v>25</v>
      </c>
    </row>
    <row r="4" spans="1:13">
      <c r="B4" s="1">
        <v>90</v>
      </c>
      <c r="C4" s="1">
        <v>1</v>
      </c>
      <c r="D4" s="1">
        <v>6</v>
      </c>
      <c r="E4">
        <f>D4-C4</f>
        <v>5</v>
      </c>
      <c r="F4" s="1" t="s">
        <v>7</v>
      </c>
      <c r="J4" s="1" t="s">
        <v>22</v>
      </c>
      <c r="K4">
        <f>SUMPRODUCT(--($F$4:$F$47=J4))</f>
        <v>4</v>
      </c>
      <c r="L4">
        <f t="shared" ref="L4:L17" si="0">SUMIF($F$4:$F$47,J4,$E$4:$E$47)</f>
        <v>10</v>
      </c>
      <c r="M4">
        <f>IF(K4=0,0,L4/K4)</f>
        <v>2.5</v>
      </c>
    </row>
    <row r="5" spans="1:13">
      <c r="B5" s="1">
        <v>91</v>
      </c>
      <c r="C5" s="1">
        <v>6</v>
      </c>
      <c r="D5" s="1">
        <v>15</v>
      </c>
      <c r="E5">
        <f t="shared" ref="E5:E26" si="1">D5-C5</f>
        <v>9</v>
      </c>
      <c r="F5" s="1" t="s">
        <v>8</v>
      </c>
      <c r="J5" s="1" t="s">
        <v>13</v>
      </c>
      <c r="K5">
        <f t="shared" ref="K5:K17" si="2">SUMPRODUCT(--($F$4:$F$47=J5))</f>
        <v>1</v>
      </c>
      <c r="L5">
        <f t="shared" si="0"/>
        <v>26</v>
      </c>
      <c r="M5">
        <f t="shared" ref="M5:M17" si="3">IF(K5=0,0,L5/K5)</f>
        <v>26</v>
      </c>
    </row>
    <row r="6" spans="1:13" ht="30">
      <c r="B6" s="1">
        <v>92</v>
      </c>
      <c r="C6" s="1">
        <v>15</v>
      </c>
      <c r="D6" s="1">
        <v>20</v>
      </c>
      <c r="E6">
        <f t="shared" si="1"/>
        <v>5</v>
      </c>
      <c r="F6" s="1" t="s">
        <v>9</v>
      </c>
      <c r="J6" s="1" t="s">
        <v>7</v>
      </c>
      <c r="K6">
        <f t="shared" si="2"/>
        <v>1</v>
      </c>
      <c r="L6">
        <f t="shared" si="0"/>
        <v>5</v>
      </c>
      <c r="M6">
        <f t="shared" si="3"/>
        <v>5</v>
      </c>
    </row>
    <row r="7" spans="1:13" ht="30">
      <c r="B7" s="1">
        <v>93</v>
      </c>
      <c r="C7" s="1">
        <v>20</v>
      </c>
      <c r="D7" s="1">
        <v>65</v>
      </c>
      <c r="E7">
        <f t="shared" si="1"/>
        <v>45</v>
      </c>
      <c r="F7" s="1" t="s">
        <v>8</v>
      </c>
      <c r="J7" s="1" t="s">
        <v>9</v>
      </c>
      <c r="K7">
        <f t="shared" si="2"/>
        <v>4</v>
      </c>
      <c r="L7">
        <f t="shared" si="0"/>
        <v>18</v>
      </c>
      <c r="M7">
        <f t="shared" si="3"/>
        <v>4.5</v>
      </c>
    </row>
    <row r="8" spans="1:13">
      <c r="B8" s="1">
        <v>94</v>
      </c>
      <c r="C8" s="1">
        <v>65</v>
      </c>
      <c r="D8" s="1">
        <v>68</v>
      </c>
      <c r="E8">
        <f t="shared" si="1"/>
        <v>3</v>
      </c>
      <c r="F8" s="1" t="s">
        <v>22</v>
      </c>
      <c r="J8" s="1" t="s">
        <v>8</v>
      </c>
      <c r="K8">
        <f t="shared" si="2"/>
        <v>10</v>
      </c>
      <c r="L8">
        <f t="shared" si="0"/>
        <v>161</v>
      </c>
      <c r="M8">
        <f t="shared" si="3"/>
        <v>16.100000000000001</v>
      </c>
    </row>
    <row r="9" spans="1:13" ht="45">
      <c r="B9" s="1">
        <v>95</v>
      </c>
      <c r="C9" s="1">
        <v>68</v>
      </c>
      <c r="D9" s="1">
        <v>80</v>
      </c>
      <c r="E9">
        <f t="shared" si="1"/>
        <v>12</v>
      </c>
      <c r="F9" s="1" t="s">
        <v>8</v>
      </c>
      <c r="J9" s="1" t="s">
        <v>12</v>
      </c>
      <c r="K9">
        <f t="shared" si="2"/>
        <v>0</v>
      </c>
      <c r="L9">
        <f t="shared" si="0"/>
        <v>0</v>
      </c>
      <c r="M9">
        <f t="shared" si="3"/>
        <v>0</v>
      </c>
    </row>
    <row r="10" spans="1:13" ht="45">
      <c r="B10" s="1">
        <v>96</v>
      </c>
      <c r="C10" s="1">
        <v>80</v>
      </c>
      <c r="D10" s="1">
        <v>82</v>
      </c>
      <c r="E10">
        <f t="shared" si="1"/>
        <v>2</v>
      </c>
      <c r="F10" s="1" t="s">
        <v>22</v>
      </c>
      <c r="J10" s="1" t="s">
        <v>11</v>
      </c>
      <c r="K10">
        <f t="shared" si="2"/>
        <v>3</v>
      </c>
      <c r="L10">
        <f t="shared" si="0"/>
        <v>22</v>
      </c>
      <c r="M10">
        <f t="shared" si="3"/>
        <v>7.333333333333333</v>
      </c>
    </row>
    <row r="11" spans="1:13">
      <c r="B11" s="1">
        <v>97</v>
      </c>
      <c r="C11" s="1">
        <v>82</v>
      </c>
      <c r="D11" s="1">
        <v>89</v>
      </c>
      <c r="E11">
        <f t="shared" si="1"/>
        <v>7</v>
      </c>
      <c r="F11" s="1" t="s">
        <v>8</v>
      </c>
      <c r="J11" s="1" t="s">
        <v>10</v>
      </c>
      <c r="K11">
        <f t="shared" si="2"/>
        <v>0</v>
      </c>
      <c r="L11">
        <f t="shared" si="0"/>
        <v>0</v>
      </c>
      <c r="M11">
        <f t="shared" si="3"/>
        <v>0</v>
      </c>
    </row>
    <row r="12" spans="1:13">
      <c r="B12" s="1">
        <v>98</v>
      </c>
      <c r="C12" s="1">
        <v>89</v>
      </c>
      <c r="D12" s="1">
        <v>91</v>
      </c>
      <c r="E12">
        <f t="shared" si="1"/>
        <v>2</v>
      </c>
      <c r="F12" s="1" t="s">
        <v>22</v>
      </c>
      <c r="J12" s="1" t="s">
        <v>24</v>
      </c>
      <c r="K12">
        <f t="shared" si="2"/>
        <v>0</v>
      </c>
      <c r="L12">
        <f t="shared" si="0"/>
        <v>0</v>
      </c>
      <c r="M12">
        <f t="shared" si="3"/>
        <v>0</v>
      </c>
    </row>
    <row r="13" spans="1:13">
      <c r="B13" s="1">
        <v>99</v>
      </c>
      <c r="C13" s="1">
        <v>91</v>
      </c>
      <c r="D13" s="1">
        <v>109</v>
      </c>
      <c r="E13">
        <f t="shared" si="1"/>
        <v>18</v>
      </c>
      <c r="F13" s="1" t="s">
        <v>8</v>
      </c>
      <c r="J13" s="1" t="s">
        <v>23</v>
      </c>
      <c r="K13">
        <f t="shared" si="2"/>
        <v>0</v>
      </c>
      <c r="L13">
        <f t="shared" si="0"/>
        <v>0</v>
      </c>
      <c r="M13">
        <f t="shared" si="3"/>
        <v>0</v>
      </c>
    </row>
    <row r="14" spans="1:13" ht="30">
      <c r="B14" s="1">
        <v>100</v>
      </c>
      <c r="C14" s="1">
        <v>109</v>
      </c>
      <c r="D14" s="1">
        <v>111</v>
      </c>
      <c r="E14">
        <f t="shared" si="1"/>
        <v>2</v>
      </c>
      <c r="F14" s="1" t="s">
        <v>9</v>
      </c>
      <c r="J14" s="1" t="s">
        <v>14</v>
      </c>
      <c r="K14">
        <f t="shared" si="2"/>
        <v>0</v>
      </c>
      <c r="L14">
        <f t="shared" si="0"/>
        <v>0</v>
      </c>
      <c r="M14">
        <f t="shared" si="3"/>
        <v>0</v>
      </c>
    </row>
    <row r="15" spans="1:13" ht="30">
      <c r="B15" s="1">
        <v>101</v>
      </c>
      <c r="C15" s="1">
        <v>111</v>
      </c>
      <c r="D15" s="1">
        <v>125</v>
      </c>
      <c r="E15">
        <f t="shared" si="1"/>
        <v>14</v>
      </c>
      <c r="F15" s="1" t="s">
        <v>8</v>
      </c>
      <c r="J15" s="1" t="s">
        <v>19</v>
      </c>
      <c r="K15">
        <f t="shared" si="2"/>
        <v>0</v>
      </c>
      <c r="L15">
        <f t="shared" si="0"/>
        <v>0</v>
      </c>
      <c r="M15">
        <f t="shared" si="3"/>
        <v>0</v>
      </c>
    </row>
    <row r="16" spans="1:13" ht="30">
      <c r="B16" s="1">
        <v>102</v>
      </c>
      <c r="C16" s="1">
        <v>125</v>
      </c>
      <c r="D16" s="1">
        <v>134</v>
      </c>
      <c r="E16">
        <f t="shared" si="1"/>
        <v>9</v>
      </c>
      <c r="F16" s="1" t="s">
        <v>11</v>
      </c>
      <c r="J16" s="1" t="s">
        <v>21</v>
      </c>
      <c r="K16">
        <f t="shared" si="2"/>
        <v>0</v>
      </c>
      <c r="L16">
        <f t="shared" si="0"/>
        <v>0</v>
      </c>
      <c r="M16">
        <f t="shared" si="3"/>
        <v>0</v>
      </c>
    </row>
    <row r="17" spans="2:13">
      <c r="B17" s="1">
        <v>103</v>
      </c>
      <c r="C17" s="1">
        <v>134</v>
      </c>
      <c r="D17" s="1">
        <v>151</v>
      </c>
      <c r="E17">
        <f t="shared" si="1"/>
        <v>17</v>
      </c>
      <c r="F17" s="1" t="s">
        <v>8</v>
      </c>
      <c r="J17" s="1" t="s">
        <v>20</v>
      </c>
      <c r="K17">
        <f t="shared" si="2"/>
        <v>0</v>
      </c>
      <c r="L17">
        <f t="shared" si="0"/>
        <v>0</v>
      </c>
      <c r="M17">
        <f t="shared" si="3"/>
        <v>0</v>
      </c>
    </row>
    <row r="18" spans="2:13">
      <c r="B18" s="1">
        <v>104</v>
      </c>
      <c r="C18" s="1">
        <v>151</v>
      </c>
      <c r="D18" s="1">
        <v>177</v>
      </c>
      <c r="E18">
        <f t="shared" si="1"/>
        <v>26</v>
      </c>
      <c r="F18" s="1" t="s">
        <v>13</v>
      </c>
      <c r="J18" s="4" t="s">
        <v>17</v>
      </c>
      <c r="K18" s="1">
        <f>SUM(K4:K17)</f>
        <v>23</v>
      </c>
      <c r="L18" s="1">
        <f>SUM(E4:E47)</f>
        <v>242</v>
      </c>
    </row>
    <row r="19" spans="2:13">
      <c r="B19" s="1">
        <v>105</v>
      </c>
      <c r="C19" s="1">
        <v>177</v>
      </c>
      <c r="D19" s="1">
        <v>183</v>
      </c>
      <c r="E19">
        <f t="shared" si="1"/>
        <v>6</v>
      </c>
      <c r="F19" s="1" t="s">
        <v>8</v>
      </c>
      <c r="J19" s="4" t="s">
        <v>18</v>
      </c>
      <c r="K19" s="1">
        <f>AVERAGEIF(K4:K17,"&gt;0")</f>
        <v>3.8333333333333335</v>
      </c>
      <c r="L19" s="1">
        <f>AVERAGE(E4:E47)</f>
        <v>10.521739130434783</v>
      </c>
    </row>
    <row r="20" spans="2:13">
      <c r="B20" s="1">
        <v>106</v>
      </c>
      <c r="C20" s="1">
        <v>183</v>
      </c>
      <c r="D20" s="1">
        <v>186</v>
      </c>
      <c r="E20">
        <f t="shared" si="1"/>
        <v>3</v>
      </c>
      <c r="F20" s="1" t="s">
        <v>22</v>
      </c>
    </row>
    <row r="21" spans="2:13">
      <c r="B21" s="1">
        <v>107</v>
      </c>
      <c r="C21" s="1">
        <v>186</v>
      </c>
      <c r="D21" s="1">
        <v>203</v>
      </c>
      <c r="E21">
        <f t="shared" si="1"/>
        <v>17</v>
      </c>
      <c r="F21" s="1" t="s">
        <v>8</v>
      </c>
    </row>
    <row r="22" spans="2:13" ht="30">
      <c r="B22" s="1">
        <v>108</v>
      </c>
      <c r="C22" s="1">
        <v>203</v>
      </c>
      <c r="D22" s="1">
        <v>206</v>
      </c>
      <c r="E22">
        <f t="shared" si="1"/>
        <v>3</v>
      </c>
      <c r="F22" s="1" t="s">
        <v>11</v>
      </c>
    </row>
    <row r="23" spans="2:13">
      <c r="B23" s="1">
        <v>109</v>
      </c>
      <c r="C23" s="1">
        <v>206</v>
      </c>
      <c r="D23" s="1">
        <v>222</v>
      </c>
      <c r="E23">
        <f t="shared" si="1"/>
        <v>16</v>
      </c>
      <c r="F23" s="1" t="s">
        <v>8</v>
      </c>
    </row>
    <row r="24" spans="2:13">
      <c r="B24" s="1">
        <v>110</v>
      </c>
      <c r="C24" s="1">
        <v>222</v>
      </c>
      <c r="D24" s="1">
        <v>227</v>
      </c>
      <c r="E24">
        <f t="shared" si="1"/>
        <v>5</v>
      </c>
      <c r="F24" s="1" t="s">
        <v>9</v>
      </c>
    </row>
    <row r="25" spans="2:13" ht="30">
      <c r="B25" s="1">
        <v>111</v>
      </c>
      <c r="C25" s="1">
        <v>227</v>
      </c>
      <c r="D25" s="1">
        <v>237</v>
      </c>
      <c r="E25">
        <f t="shared" si="1"/>
        <v>10</v>
      </c>
      <c r="F25" s="1" t="s">
        <v>11</v>
      </c>
    </row>
    <row r="26" spans="2:13">
      <c r="B26" s="1">
        <v>112</v>
      </c>
      <c r="C26" s="1">
        <v>237</v>
      </c>
      <c r="D26" s="1">
        <v>243</v>
      </c>
      <c r="E26">
        <f t="shared" si="1"/>
        <v>6</v>
      </c>
      <c r="F26" s="1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2015-03-15T21:34:40Z</dcterms:created>
  <dcterms:modified xsi:type="dcterms:W3CDTF">2015-03-25T15:29:51Z</dcterms:modified>
</cp:coreProperties>
</file>