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ttWork\tunefits\"/>
    </mc:Choice>
  </mc:AlternateContent>
  <bookViews>
    <workbookView xWindow="0" yWindow="0" windowWidth="7230" windowHeight="7650" activeTab="4"/>
  </bookViews>
  <sheets>
    <sheet name="Sheet1" sheetId="1" r:id="rId1"/>
    <sheet name="EP RESOLUTION" sheetId="3" r:id="rId2"/>
    <sheet name="cent" sheetId="4" r:id="rId3"/>
    <sheet name="allt" sheetId="2" r:id="rId4"/>
    <sheet name="gaus sys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5" l="1"/>
  <c r="M216" i="4"/>
  <c r="H44" i="4"/>
  <c r="H38" i="4"/>
  <c r="H32" i="4"/>
  <c r="H26" i="4"/>
  <c r="H20" i="4"/>
  <c r="H14" i="4"/>
  <c r="H8" i="4"/>
  <c r="H2" i="4"/>
  <c r="I32" i="4"/>
  <c r="I20" i="4"/>
  <c r="I14" i="4"/>
  <c r="I26" i="4"/>
  <c r="I38" i="4"/>
  <c r="I44" i="4"/>
  <c r="I56" i="4"/>
  <c r="I62" i="4"/>
  <c r="I74" i="4"/>
  <c r="I80" i="4"/>
  <c r="I92" i="4"/>
  <c r="I98" i="4"/>
  <c r="I110" i="4"/>
  <c r="I116" i="4"/>
  <c r="I128" i="4"/>
  <c r="I134" i="4"/>
  <c r="I146" i="4"/>
  <c r="I2" i="4"/>
  <c r="I8" i="4"/>
  <c r="H53" i="4"/>
  <c r="H56" i="4"/>
  <c r="H59" i="4"/>
  <c r="H62" i="4"/>
  <c r="H65" i="4"/>
  <c r="H68" i="4"/>
  <c r="H71" i="4"/>
  <c r="H74" i="4"/>
  <c r="H77" i="4"/>
  <c r="H80" i="4"/>
  <c r="H83" i="4"/>
  <c r="H86" i="4"/>
  <c r="H89" i="4"/>
  <c r="H92" i="4"/>
  <c r="H95" i="4"/>
  <c r="H98" i="4"/>
  <c r="H101" i="4"/>
  <c r="H104" i="4"/>
  <c r="H107" i="4"/>
  <c r="H110" i="4"/>
  <c r="H113" i="4"/>
  <c r="H116" i="4"/>
  <c r="H119" i="4"/>
  <c r="H122" i="4"/>
  <c r="H125" i="4"/>
  <c r="H128" i="4"/>
  <c r="H131" i="4"/>
  <c r="H134" i="4"/>
  <c r="H137" i="4"/>
  <c r="H140" i="4"/>
  <c r="H143" i="4"/>
  <c r="H146" i="4"/>
  <c r="H149" i="4"/>
  <c r="H152" i="4"/>
  <c r="H155" i="4"/>
  <c r="H158" i="4"/>
  <c r="H161" i="4"/>
  <c r="H164" i="4"/>
  <c r="H167" i="4"/>
  <c r="H170" i="4"/>
  <c r="H173" i="4"/>
  <c r="H176" i="4"/>
  <c r="H179" i="4"/>
  <c r="H182" i="4"/>
  <c r="H185" i="4"/>
  <c r="H188" i="4"/>
  <c r="J102" i="4"/>
  <c r="J96" i="4"/>
  <c r="J90" i="4"/>
  <c r="J84" i="4"/>
  <c r="J78" i="4"/>
  <c r="J72" i="4"/>
  <c r="J66" i="4"/>
  <c r="J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60" i="4"/>
  <c r="G14" i="4"/>
  <c r="G8" i="4" s="1"/>
  <c r="G49" i="4" s="1"/>
  <c r="G20" i="4"/>
  <c r="G26" i="4"/>
  <c r="G32" i="4"/>
  <c r="G38" i="4"/>
  <c r="G44" i="4"/>
  <c r="G2" i="4"/>
  <c r="E4" i="4"/>
  <c r="E5" i="4"/>
  <c r="F5" i="4"/>
  <c r="E7" i="4"/>
  <c r="E8" i="4"/>
  <c r="F8" i="4"/>
  <c r="E10" i="4"/>
  <c r="E11" i="4"/>
  <c r="F11" i="4"/>
  <c r="E13" i="4"/>
  <c r="E14" i="4"/>
  <c r="F14" i="4"/>
  <c r="E16" i="4"/>
  <c r="E17" i="4"/>
  <c r="F17" i="4"/>
  <c r="E19" i="4"/>
  <c r="E20" i="4"/>
  <c r="F20" i="4"/>
  <c r="E22" i="4"/>
  <c r="E23" i="4"/>
  <c r="F23" i="4"/>
  <c r="E25" i="4"/>
  <c r="E26" i="4"/>
  <c r="F26" i="4"/>
  <c r="E28" i="4"/>
  <c r="E29" i="4"/>
  <c r="F29" i="4"/>
  <c r="E31" i="4"/>
  <c r="E32" i="4"/>
  <c r="F32" i="4"/>
  <c r="E34" i="4"/>
  <c r="E35" i="4"/>
  <c r="F35" i="4"/>
  <c r="E37" i="4"/>
  <c r="E38" i="4"/>
  <c r="F38" i="4"/>
  <c r="E40" i="4"/>
  <c r="E41" i="4"/>
  <c r="F41" i="4"/>
  <c r="E43" i="4"/>
  <c r="E44" i="4"/>
  <c r="F44" i="4"/>
  <c r="E46" i="4"/>
  <c r="E47" i="4"/>
  <c r="F47" i="4"/>
  <c r="F2" i="4"/>
  <c r="E2" i="4"/>
  <c r="D49" i="4"/>
  <c r="D13" i="4"/>
  <c r="D31" i="4"/>
  <c r="E1" i="4"/>
  <c r="D43" i="4"/>
  <c r="D37" i="4"/>
  <c r="D25" i="4"/>
  <c r="D19" i="4"/>
  <c r="D7" i="4"/>
  <c r="D1" i="4"/>
  <c r="Q7" i="3"/>
  <c r="R7" i="3"/>
  <c r="S7" i="3"/>
  <c r="Q8" i="3"/>
  <c r="R8" i="3"/>
  <c r="S8" i="3"/>
  <c r="P7" i="3"/>
  <c r="P8" i="3"/>
  <c r="P26" i="3"/>
  <c r="H50" i="4" l="1"/>
  <c r="E49" i="4"/>
  <c r="L34" i="3"/>
  <c r="L28" i="3"/>
  <c r="L22" i="3"/>
  <c r="L16" i="3"/>
  <c r="B9" i="3"/>
  <c r="C9" i="3" s="1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G96" i="2"/>
  <c r="F96" i="2"/>
  <c r="E96" i="2"/>
  <c r="D96" i="2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G89" i="2"/>
  <c r="F89" i="2"/>
  <c r="E89" i="2"/>
  <c r="D89" i="2"/>
  <c r="C89" i="2"/>
  <c r="H88" i="2"/>
  <c r="G88" i="2"/>
  <c r="F88" i="2"/>
  <c r="E88" i="2"/>
  <c r="D88" i="2"/>
  <c r="C88" i="2"/>
  <c r="B95" i="2"/>
  <c r="B96" i="2"/>
  <c r="B97" i="2"/>
  <c r="B98" i="2"/>
  <c r="B99" i="2"/>
  <c r="B94" i="2"/>
  <c r="B89" i="2"/>
  <c r="B90" i="2"/>
  <c r="B91" i="2"/>
  <c r="B92" i="2"/>
  <c r="B93" i="2"/>
  <c r="B88" i="2"/>
  <c r="O45" i="2"/>
  <c r="M45" i="2"/>
  <c r="C32" i="1"/>
  <c r="E27" i="1"/>
  <c r="B7" i="1"/>
  <c r="E24" i="1"/>
  <c r="F9" i="1"/>
  <c r="F6" i="1"/>
  <c r="H6" i="1"/>
  <c r="J6" i="1" s="1"/>
  <c r="G6" i="1"/>
  <c r="G7" i="1"/>
</calcChain>
</file>

<file path=xl/sharedStrings.xml><?xml version="1.0" encoding="utf-8"?>
<sst xmlns="http://schemas.openxmlformats.org/spreadsheetml/2006/main" count="467" uniqueCount="341">
  <si>
    <t>PID Purity</t>
  </si>
  <si>
    <t>PID integration</t>
  </si>
  <si>
    <t>Momentum</t>
  </si>
  <si>
    <t>Event Plane</t>
  </si>
  <si>
    <t>sigma</t>
  </si>
  <si>
    <t>bbc</t>
  </si>
  <si>
    <t>mpc</t>
  </si>
  <si>
    <t>rxnin</t>
  </si>
  <si>
    <t>rxnout</t>
  </si>
  <si>
    <t>rxncmb</t>
  </si>
  <si>
    <t>centrality</t>
  </si>
  <si>
    <t>veto neg</t>
  </si>
  <si>
    <t>veto pos</t>
  </si>
  <si>
    <t>fireneg</t>
  </si>
  <si>
    <t>firepos</t>
  </si>
  <si>
    <t>sum neg^^</t>
  </si>
  <si>
    <t>sum pos</t>
  </si>
  <si>
    <t>centbin: 1</t>
  </si>
  <si>
    <t>+/-</t>
  </si>
  <si>
    <t>centbin: 2</t>
  </si>
  <si>
    <t>centbin: 3</t>
  </si>
  <si>
    <t>centbin: 4</t>
  </si>
  <si>
    <t>res_mpc[centbin]=</t>
  </si>
  <si>
    <t xml:space="preserve">res[0][0] = </t>
  </si>
  <si>
    <t xml:space="preserve">res[1][0] = </t>
  </si>
  <si>
    <t xml:space="preserve">res[2][0] = </t>
  </si>
  <si>
    <t xml:space="preserve">res[3][0] = </t>
  </si>
  <si>
    <t xml:space="preserve">res[4][0] = </t>
  </si>
  <si>
    <t>OUT</t>
  </si>
  <si>
    <t>CMB</t>
  </si>
  <si>
    <t>MPC</t>
  </si>
  <si>
    <t>SMD</t>
  </si>
  <si>
    <t>RXNIN</t>
  </si>
  <si>
    <t>RXNOUT</t>
  </si>
  <si>
    <t>RXNCMB</t>
  </si>
  <si>
    <t>centbin: 0</t>
  </si>
  <si>
    <t xml:space="preserve"> centbin: 1</t>
  </si>
  <si>
    <t xml:space="preserve"> centbin: 2</t>
  </si>
  <si>
    <t xml:space="preserve"> centbin: 3</t>
  </si>
  <si>
    <t>MEAN</t>
  </si>
  <si>
    <t>STDEV</t>
  </si>
  <si>
    <t>v2pionnegup[0] = 0.0139638;</t>
  </si>
  <si>
    <t>v2kaonnegup[0] = 0.0105157;</t>
  </si>
  <si>
    <t>v2protnegup[0] = 0.00463242;</t>
  </si>
  <si>
    <t>v2pionposup[0] = 0.0144171;</t>
  </si>
  <si>
    <t>v2kaonposup[0] = 0.0140224;</t>
  </si>
  <si>
    <t>v2protposup[0] = 0.00335522;</t>
  </si>
  <si>
    <t>v2pionnegup[1] = 0.0177732;</t>
  </si>
  <si>
    <t>v2kaonnegup[1] = 0.0107572;</t>
  </si>
  <si>
    <t>v2protnegup[1] = 0.0124603;</t>
  </si>
  <si>
    <t>v2pionposup[1] = 0.015942;</t>
  </si>
  <si>
    <t>v2kaonposup[1] = 0.0109642;</t>
  </si>
  <si>
    <t>v2protposup[1] = 0.00834204;</t>
  </si>
  <si>
    <t>v2pionnegup[2] = 0.0232385;</t>
  </si>
  <si>
    <t>v2kaonnegup[2] = 0.0213315;</t>
  </si>
  <si>
    <t>v2protnegup[2] = 0.0235475;</t>
  </si>
  <si>
    <t>v2pionposup[2] = 0.0216462;</t>
  </si>
  <si>
    <t>v2kaonposup[2] = 0.0275753;</t>
  </si>
  <si>
    <t>v2protposup[2] = 0.0175231;</t>
  </si>
  <si>
    <t>v2pionnegup[3] = 0;</t>
  </si>
  <si>
    <t>v2kaonnegup[3] = 0.0212747;</t>
  </si>
  <si>
    <t>v2protnegup[3] = 0.022584;</t>
  </si>
  <si>
    <t>v2pionposup[3] = 0.026306;</t>
  </si>
  <si>
    <t>v2kaonposup[3] = 0.0430063;</t>
  </si>
  <si>
    <t>v2protposup[3] = 0.027813;</t>
  </si>
  <si>
    <t>v2pionnegup[4] = 0.0305023;</t>
  </si>
  <si>
    <t>v2kaonnegup[4] = 0.0410987;</t>
  </si>
  <si>
    <t>v2protnegup[4] = 0.0255841;</t>
  </si>
  <si>
    <t>v2pionposup[4] = 0.0255358;</t>
  </si>
  <si>
    <t>v2kaonposup[4] = 0.0329652;</t>
  </si>
  <si>
    <t>v2protposup[4] = 0.0381864;</t>
  </si>
  <si>
    <t>v2pionnegup[5] = 0.0318499;</t>
  </si>
  <si>
    <t>v2kaonnegup[5] = 0.0327286;</t>
  </si>
  <si>
    <t>v2protnegup[5] = 0.0313964;</t>
  </si>
  <si>
    <t>v2pionposup[5] = 0.0279178;</t>
  </si>
  <si>
    <t>v2kaonposup[5] = 0.0371083;</t>
  </si>
  <si>
    <t>v2protposup[5] = 0.0411784;</t>
  </si>
  <si>
    <t>v2pionnegup[6] = 0.0332408;</t>
  </si>
  <si>
    <t>v2kaonnegup[6] = 0.027235;</t>
  </si>
  <si>
    <t>v2protnegup[6] = 0.0414298;</t>
  </si>
  <si>
    <t>v2pionposup[6] = 0.0312882;</t>
  </si>
  <si>
    <t>v2kaonposup[6] = 0.0204455;</t>
  </si>
  <si>
    <t>v2protposup[6] = 0.0574986;</t>
  </si>
  <si>
    <t>v2pionnegup[7] = 0.0304708;</t>
  </si>
  <si>
    <t>v2kaonnegup[7] = 0.0314013;</t>
  </si>
  <si>
    <t>v2protnegup[7] = 0.0440652;</t>
  </si>
  <si>
    <t>v2pionposup[7] = 0.0341449;</t>
  </si>
  <si>
    <t>v2kaonposup[7] = 0.0309047;</t>
  </si>
  <si>
    <t>v2protposup[7] = 0.0755506;</t>
  </si>
  <si>
    <t>v2pionnegdn[0] = 0.0150697;</t>
  </si>
  <si>
    <t>v2kaonnegdn[0] = 0.00920919;</t>
  </si>
  <si>
    <t>v2protnegdn[0] = 0.00453759;</t>
  </si>
  <si>
    <t>v2pionposdn[0] = 0.00733804;</t>
  </si>
  <si>
    <t>v2kaonposdn[0] = 0.0131675;</t>
  </si>
  <si>
    <t>v2protposdn[0] = 0;</t>
  </si>
  <si>
    <t>v2pionnegdn[1] = 0.0195387;</t>
  </si>
  <si>
    <t>v2kaonnegdn[1] = 0.0146153;</t>
  </si>
  <si>
    <t>v2protnegdn[1] = 0.0126996;</t>
  </si>
  <si>
    <t>v2pionposdn[1] = 0.0162357;</t>
  </si>
  <si>
    <t>v2kaonposdn[1] = 0.0120187;</t>
  </si>
  <si>
    <t>v2protposdn[1] = 0.00505559;</t>
  </si>
  <si>
    <t>v2pionnegdn[2] = 0.0237009;</t>
  </si>
  <si>
    <t>v2kaonnegdn[2] = 0.0245606;</t>
  </si>
  <si>
    <t>v2protnegdn[2] = 0.0202174;</t>
  </si>
  <si>
    <t>v2pionposdn[2] = 0.0214961;</t>
  </si>
  <si>
    <t>v2kaonposdn[2] = 0.0244096;</t>
  </si>
  <si>
    <t>v2protposdn[2] = 0.0177595;</t>
  </si>
  <si>
    <t>v2pionnegdn[3] = 0.0326892;</t>
  </si>
  <si>
    <t>v2kaonnegdn[3] = 0.0239345;</t>
  </si>
  <si>
    <t>v2protnegdn[3] = 0.0212885;</t>
  </si>
  <si>
    <t>v2pionposdn[3] = 0.0274668;</t>
  </si>
  <si>
    <t>v2kaonposdn[3] = 0.0445484;</t>
  </si>
  <si>
    <t>v2protposdn[3] = 0.0299764;</t>
  </si>
  <si>
    <t>v2pionnegdn[4] = 0.0319515;</t>
  </si>
  <si>
    <t>v2kaonnegdn[4] = 0.0398414;</t>
  </si>
  <si>
    <t>v2protnegdn[4] = 0.014444;</t>
  </si>
  <si>
    <t>v2pionposdn[4] = 0.0264099;</t>
  </si>
  <si>
    <t>v2kaonposdn[4] = 0.0357544;</t>
  </si>
  <si>
    <t>v2protposdn[4] = 0.0286837;</t>
  </si>
  <si>
    <t>v2pionnegdn[5] = 0.0332945;</t>
  </si>
  <si>
    <t>v2kaonnegdn[5] = 0.0392577;</t>
  </si>
  <si>
    <t>v2protnegdn[5] = 0.0555988;</t>
  </si>
  <si>
    <t>v2pionposdn[5] = 0.0300038;</t>
  </si>
  <si>
    <t>v2kaonposdn[5] = 0.0375366;</t>
  </si>
  <si>
    <t>v2protposdn[5] = 0.0380819;</t>
  </si>
  <si>
    <t>v2pionnegdn[6] = 0.0333546;</t>
  </si>
  <si>
    <t>v2kaonnegdn[6] = 0.0157326;</t>
  </si>
  <si>
    <t>v2protnegdn[6] = 0.0486312;</t>
  </si>
  <si>
    <t>v2pionposdn[6] = 0.0375772;</t>
  </si>
  <si>
    <t>v2kaonposdn[6] = 0.0247945;</t>
  </si>
  <si>
    <t>v2protposdn[6] = 0.0701346;</t>
  </si>
  <si>
    <t>v2pionnegdn[7] = 0.0310358;</t>
  </si>
  <si>
    <t>v2kaonnegdn[7] = 0.0314218;</t>
  </si>
  <si>
    <t>v2protnegdn[7] = 0.0382549;</t>
  </si>
  <si>
    <t>v2pionposdn[7] = 0.0344241;</t>
  </si>
  <si>
    <t>v2kaonposdn[7] = 0.0421158;</t>
  </si>
  <si>
    <t>v2protposdn[7] = 0.00775044;</t>
  </si>
  <si>
    <t>v2errpionnegup[0]</t>
  </si>
  <si>
    <t>v2errkaonnegup[0]</t>
  </si>
  <si>
    <t>v2errprotnegup[0]</t>
  </si>
  <si>
    <t>v2errpionposup[0]</t>
  </si>
  <si>
    <t>v2errkaonposup[0]</t>
  </si>
  <si>
    <t>v2errprotposup[0]</t>
  </si>
  <si>
    <t>v2errpionnegup[1]</t>
  </si>
  <si>
    <t>v2errkaonnegup[1]</t>
  </si>
  <si>
    <t>v2errprotnegup[1]</t>
  </si>
  <si>
    <t>v2errpionposup[1]</t>
  </si>
  <si>
    <t>v2errkaonposup[1]</t>
  </si>
  <si>
    <t>v2errprotposup[1]</t>
  </si>
  <si>
    <t>v2errpionnegup[2]</t>
  </si>
  <si>
    <t>v2errkaonnegup[2]</t>
  </si>
  <si>
    <t>v2errprotnegup[2]</t>
  </si>
  <si>
    <t>v2errpionposup[2]</t>
  </si>
  <si>
    <t>v2errkaonposup[2]</t>
  </si>
  <si>
    <t>v2errprotposup[2]</t>
  </si>
  <si>
    <t>v2errpionnegup[3]</t>
  </si>
  <si>
    <t>v2errkaonnegup[3]</t>
  </si>
  <si>
    <t>v2errprotnegup[3]</t>
  </si>
  <si>
    <t>v2errpionposup[3]</t>
  </si>
  <si>
    <t>v2errkaonposup[3]</t>
  </si>
  <si>
    <t>v2errprotposup[3]</t>
  </si>
  <si>
    <t>v2errpionnegup[4]</t>
  </si>
  <si>
    <t>v2errkaonnegup[4]</t>
  </si>
  <si>
    <t>v2errprotnegup[4]</t>
  </si>
  <si>
    <t>v2errpionposup[4]</t>
  </si>
  <si>
    <t>v2errkaonposup[4]</t>
  </si>
  <si>
    <t>v2errprotposup[4]</t>
  </si>
  <si>
    <t>v2errpionnegup[5]</t>
  </si>
  <si>
    <t>v2errkaonnegup[5]</t>
  </si>
  <si>
    <t>v2errprotnegup[5]</t>
  </si>
  <si>
    <t>v2errpionposup[5]</t>
  </si>
  <si>
    <t>v2errkaonposup[5]</t>
  </si>
  <si>
    <t>v2errprotposup[5]</t>
  </si>
  <si>
    <t>v2errpionnegup[6]</t>
  </si>
  <si>
    <t>v2errkaonnegup[6]</t>
  </si>
  <si>
    <t>v2errprotnegup[6]</t>
  </si>
  <si>
    <t>v2errpionposup[6]</t>
  </si>
  <si>
    <t>v2errkaonposup[6]</t>
  </si>
  <si>
    <t>v2errprotposup[6]</t>
  </si>
  <si>
    <t>v2errpionnegup[7]</t>
  </si>
  <si>
    <t>v2errkaonnegup[7]</t>
  </si>
  <si>
    <t>v2errprotnegup[7]</t>
  </si>
  <si>
    <t>v2errpionposup[7]</t>
  </si>
  <si>
    <t>v2errkaonposup[7]</t>
  </si>
  <si>
    <t>v2errprotposup[7]</t>
  </si>
  <si>
    <t>v2errpionnegdn[0]</t>
  </si>
  <si>
    <t>v2errkaonnegdn[0]</t>
  </si>
  <si>
    <t>v2errprotnegdn[0]</t>
  </si>
  <si>
    <t>v2errpionposdn[0]</t>
  </si>
  <si>
    <t>v2errkaonposdn[0]</t>
  </si>
  <si>
    <t>v2errprotposdn[0]</t>
  </si>
  <si>
    <t>v2errpionnegdn[1]</t>
  </si>
  <si>
    <t>v2errkaonnegdn[1]</t>
  </si>
  <si>
    <t>v2errprotnegdn[1]</t>
  </si>
  <si>
    <t>v2errpionposdn[1]</t>
  </si>
  <si>
    <t>v2errkaonposdn[1]</t>
  </si>
  <si>
    <t>v2errprotposdn[1]</t>
  </si>
  <si>
    <t>v2errpionnegdn[2]</t>
  </si>
  <si>
    <t>v2errkaonnegdn[2]</t>
  </si>
  <si>
    <t>v2errprotnegdn[2]</t>
  </si>
  <si>
    <t>v2errpionposdn[2]</t>
  </si>
  <si>
    <t>v2errkaonposdn[2]</t>
  </si>
  <si>
    <t>v2errprotposdn[2]</t>
  </si>
  <si>
    <t>v2errpionnegdn[3]</t>
  </si>
  <si>
    <t>v2errkaonnegdn[3]</t>
  </si>
  <si>
    <t>v2errprotnegdn[3]</t>
  </si>
  <si>
    <t>v2errpionposdn[3]</t>
  </si>
  <si>
    <t>v2errkaonposdn[3]</t>
  </si>
  <si>
    <t>v2errprotposdn[3]</t>
  </si>
  <si>
    <t>v2errpionnegdn[4]</t>
  </si>
  <si>
    <t>v2errkaonnegdn[4]</t>
  </si>
  <si>
    <t>v2errprotnegdn[4]</t>
  </si>
  <si>
    <t>v2errpionposdn[4]</t>
  </si>
  <si>
    <t>v2errkaonposdn[4]</t>
  </si>
  <si>
    <t>v2errprotposdn[4]</t>
  </si>
  <si>
    <t>v2errpionnegdn[5]</t>
  </si>
  <si>
    <t>v2errkaonnegdn[5]</t>
  </si>
  <si>
    <t>v2errprotnegdn[5]</t>
  </si>
  <si>
    <t>v2errpionposdn[5]</t>
  </si>
  <si>
    <t>v2errkaonposdn[5]</t>
  </si>
  <si>
    <t>v2errprotposdn[5]</t>
  </si>
  <si>
    <t>v2errpionnegdn[6]</t>
  </si>
  <si>
    <t>v2errkaonnegdn[6]</t>
  </si>
  <si>
    <t>v2errprotnegdn[6]</t>
  </si>
  <si>
    <t>v2errpionposdn[6]</t>
  </si>
  <si>
    <t>v2errkaonposdn[6]</t>
  </si>
  <si>
    <t>v2errprotposdn[6]</t>
  </si>
  <si>
    <t>v2errpionnegdn[7]</t>
  </si>
  <si>
    <t>v2errkaonnegdn[7]</t>
  </si>
  <si>
    <t>v2errprotnegdn[7]</t>
  </si>
  <si>
    <t>v2errpionposdn[7]</t>
  </si>
  <si>
    <t>v2errkaonposdn[7]</t>
  </si>
  <si>
    <t>v2errprotposdn[7]</t>
  </si>
  <si>
    <t>&lt;1</t>
  </si>
  <si>
    <t>sys</t>
  </si>
  <si>
    <t>dphi</t>
  </si>
  <si>
    <t>over</t>
  </si>
  <si>
    <t>PION</t>
  </si>
  <si>
    <t>Kaon</t>
  </si>
  <si>
    <t>Prot</t>
  </si>
  <si>
    <t>under</t>
  </si>
  <si>
    <t>YIELD</t>
  </si>
  <si>
    <t>plus</t>
  </si>
  <si>
    <t>minus</t>
  </si>
  <si>
    <t xml:space="preserve">WigglErrOUT_dphi0percent1plus[15]=	</t>
  </si>
  <si>
    <t xml:space="preserve">WigglErrOUT_dphi0percent2plus[15]=	</t>
  </si>
  <si>
    <t xml:space="preserve">WigglErrOUT_dphi0percent4plus[15]=	</t>
  </si>
  <si>
    <t xml:space="preserve">WigglErrOUT_dphi0percent5plus[15]=	</t>
  </si>
  <si>
    <t xml:space="preserve">WigglErrOUT_dphi0percent7plus[15]=	</t>
  </si>
  <si>
    <t xml:space="preserve">WigglErrOUT_dphi0percent10plus[15]=	</t>
  </si>
  <si>
    <t xml:space="preserve">WigglErrOUT_dphi0percent1minus[15]=	</t>
  </si>
  <si>
    <t xml:space="preserve">WigglErrOUT_dphi0percent2minus[15]=	</t>
  </si>
  <si>
    <t xml:space="preserve">WigglErrOUT_dphi0percent4minus[15]=	</t>
  </si>
  <si>
    <t xml:space="preserve">WigglErrOUT_dphi0percent5minus[15]=	</t>
  </si>
  <si>
    <t xml:space="preserve">WigglErrOUT_dphi0percent7minus[15]=	</t>
  </si>
  <si>
    <t xml:space="preserve">WigglErrOUT_dphi0percent10minus[15]=	</t>
  </si>
  <si>
    <t xml:space="preserve">WigglErrOUT_dphi1percent1plus[15]=	</t>
  </si>
  <si>
    <t xml:space="preserve">WigglErrOUT_dphi1percent2plus[15]=	</t>
  </si>
  <si>
    <t xml:space="preserve">WigglErrOUT_dphi1percent4plus[15]=	</t>
  </si>
  <si>
    <t xml:space="preserve">WigglErrOUT_dphi1percent5plus[15]=	</t>
  </si>
  <si>
    <t xml:space="preserve">WigglErrOUT_dphi1percent7plus[15]=	</t>
  </si>
  <si>
    <t xml:space="preserve">WigglErrOUT_dphi1percent10plus[15]=	</t>
  </si>
  <si>
    <t xml:space="preserve">WigglErrOUT_dphi1percent1minus[15]=	</t>
  </si>
  <si>
    <t xml:space="preserve">WigglErrOUT_dphi1percent2minus[15]=	</t>
  </si>
  <si>
    <t xml:space="preserve">WigglErrOUT_dphi1percent4minus[15]=	</t>
  </si>
  <si>
    <t xml:space="preserve">WigglErrOUT_dphi1percent5minus[15]=	</t>
  </si>
  <si>
    <t xml:space="preserve">WigglErrOUT_dphi1percent7minus[15]=	</t>
  </si>
  <si>
    <t xml:space="preserve">WigglErrOUT_dphi1percent10minus[15]=	</t>
  </si>
  <si>
    <t xml:space="preserve">WigglErrOUT_dphi2percent1plus[15]=	</t>
  </si>
  <si>
    <t xml:space="preserve">WigglErrOUT_dphi2percent2plus[15]=	</t>
  </si>
  <si>
    <t xml:space="preserve">WigglErrOUT_dphi2percent4plus[15]=	</t>
  </si>
  <si>
    <t xml:space="preserve">WigglErrOUT_dphi2percent5plus[15]=	</t>
  </si>
  <si>
    <t xml:space="preserve">WigglErrOUT_dphi2percent7plus[15]=	</t>
  </si>
  <si>
    <t xml:space="preserve">WigglErrOUT_dphi2percent10plus[15]=	</t>
  </si>
  <si>
    <t xml:space="preserve">WigglErrOUT_dphi2percent1minus[15]=	</t>
  </si>
  <si>
    <t xml:space="preserve">WigglErrOUT_dphi2percent2minus[15]=	</t>
  </si>
  <si>
    <t xml:space="preserve">WigglErrOUT_dphi2percent4minus[15]=	</t>
  </si>
  <si>
    <t xml:space="preserve">WigglErrOUT_dphi2percent5minus[15]=	</t>
  </si>
  <si>
    <t xml:space="preserve">WigglErrOUT_dphi2percent7minus[15]=	</t>
  </si>
  <si>
    <t xml:space="preserve">WigglErrOUT_dphi2percent10minus[15]=	</t>
  </si>
  <si>
    <t xml:space="preserve">WigglErrOUT_dphi3percent1plus[15]=	</t>
  </si>
  <si>
    <t xml:space="preserve">WigglErrOUT_dphi3percent2plus[15]=	</t>
  </si>
  <si>
    <t xml:space="preserve">WigglErrOUT_dphi3percent4plus[15]=	</t>
  </si>
  <si>
    <t xml:space="preserve">WigglErrOUT_dphi3percent5plus[15]=	</t>
  </si>
  <si>
    <t xml:space="preserve">WigglErrOUT_dphi3percent7plus[15]=	</t>
  </si>
  <si>
    <t xml:space="preserve">WigglErrOUT_dphi3percent10plus[15]=	</t>
  </si>
  <si>
    <t xml:space="preserve">WigglErrOUT_dphi3percent1minus[15]=	</t>
  </si>
  <si>
    <t xml:space="preserve">WigglErrOUT_dphi3percent2minus[15]=	</t>
  </si>
  <si>
    <t xml:space="preserve">WigglErrOUT_dphi3percent4minus[15]=	</t>
  </si>
  <si>
    <t xml:space="preserve">WigglErrOUT_dphi3percent5minus[15]=	</t>
  </si>
  <si>
    <t xml:space="preserve">WigglErrOUT_dphi3percent7minus[15]=	</t>
  </si>
  <si>
    <t xml:space="preserve">WigglErrOUT_dphi3percent10minus[15]=	</t>
  </si>
  <si>
    <t xml:space="preserve">WigglErrOUT_dphi4percent1plus[15]=	</t>
  </si>
  <si>
    <t xml:space="preserve">WigglErrOUT_dphi4percent2plus[15]=	</t>
  </si>
  <si>
    <t xml:space="preserve">WigglErrOUT_dphi4percent4plus[15]=	</t>
  </si>
  <si>
    <t xml:space="preserve">WigglErrOUT_dphi4percent5plus[15]=	</t>
  </si>
  <si>
    <t xml:space="preserve">WigglErrOUT_dphi4percent7plus[15]=	</t>
  </si>
  <si>
    <t xml:space="preserve">WigglErrOUT_dphi4percent10plus[15]=	</t>
  </si>
  <si>
    <t xml:space="preserve">WigglErrOUT_dphi4percent1minus[15]=	</t>
  </si>
  <si>
    <t xml:space="preserve">WigglErrOUT_dphi4percent2minus[15]=	</t>
  </si>
  <si>
    <t xml:space="preserve">WigglErrOUT_dphi4percent4minus[15]=	</t>
  </si>
  <si>
    <t xml:space="preserve">WigglErrOUT_dphi4percent5minus[15]=	</t>
  </si>
  <si>
    <t xml:space="preserve">WigglErrOUT_dphi4percent7minus[15]=	</t>
  </si>
  <si>
    <t xml:space="preserve">WigglErrOUT_dphi4percent10minus[15]=	</t>
  </si>
  <si>
    <t xml:space="preserve">WigglErrOUT_dphi5percent1plus[15]=	</t>
  </si>
  <si>
    <t xml:space="preserve">WigglErrOUT_dphi5percent2plus[15]=	</t>
  </si>
  <si>
    <t xml:space="preserve">WigglErrOUT_dphi5percent4plus[15]=	</t>
  </si>
  <si>
    <t xml:space="preserve">WigglErrOUT_dphi5percent5plus[15]=	</t>
  </si>
  <si>
    <t xml:space="preserve">WigglErrOUT_dphi5percent7plus[15]=	</t>
  </si>
  <si>
    <t xml:space="preserve">WigglErrOUT_dphi5percent10plus[15]=	</t>
  </si>
  <si>
    <t xml:space="preserve">WigglErrOUT_dphi5percent1minus[15]=	</t>
  </si>
  <si>
    <t xml:space="preserve">WigglErrOUT_dphi5percent2minus[15]=	</t>
  </si>
  <si>
    <t xml:space="preserve">WigglErrOUT_dphi5percent4minus[15]=	</t>
  </si>
  <si>
    <t xml:space="preserve">WigglErrOUT_dphi5percent5minus[15]=	</t>
  </si>
  <si>
    <t xml:space="preserve">WigglErrOUT_dphi5percent7minus[15]=	</t>
  </si>
  <si>
    <t xml:space="preserve">WigglErrOUT_dphi5percent10minus[15]=	</t>
  </si>
  <si>
    <t>Source of Error</t>
  </si>
  <si>
    <t>0.5-0.7</t>
  </si>
  <si>
    <t>0.7-0.9</t>
  </si>
  <si>
    <t>0.9-1.1</t>
  </si>
  <si>
    <t>1.1-1.3</t>
  </si>
  <si>
    <t>1.3-1.5</t>
  </si>
  <si>
    <t>1.5-1.7</t>
  </si>
  <si>
    <t>1.7-1.9</t>
  </si>
  <si>
    <t>1.9-2.1</t>
  </si>
  <si>
    <t>2.1-2.3</t>
  </si>
  <si>
    <t>2.3-2.5</t>
  </si>
  <si>
    <t>2.5-2.7</t>
  </si>
  <si>
    <t>2.7-2.9</t>
  </si>
  <si>
    <t>3.0-3.5</t>
  </si>
  <si>
    <t>3.5-4.0</t>
  </si>
  <si>
    <t>4.0-4.5</t>
  </si>
  <si>
    <t>Detector Acceptance</t>
  </si>
  <si>
    <t>Centrality Determination</t>
  </si>
  <si>
    <t>Event Plane Resolution</t>
  </si>
  <si>
    <t>&lt;2%</t>
  </si>
  <si>
    <t>PID uncertainty (pion)</t>
  </si>
  <si>
    <t>PID uncertainty (kaon)</t>
  </si>
  <si>
    <t>PID uncertainty (proton)</t>
  </si>
  <si>
    <t>&lt;1%</t>
  </si>
  <si>
    <t>7 + 10%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</si>
</sst>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19052210310443E-2"/>
          <c:y val="0.13872294372294372"/>
          <c:w val="0.90262435664010465"/>
          <c:h val="0.8199926713706241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cent!$A$1:$A$48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</c:numCache>
            </c:numRef>
          </c:xVal>
          <c:yVal>
            <c:numRef>
              <c:f>cent!$G$1:$G$48</c:f>
              <c:numCache>
                <c:formatCode>General</c:formatCode>
                <c:ptCount val="48"/>
                <c:pt idx="1">
                  <c:v>7.8007199999999997E-3</c:v>
                </c:pt>
                <c:pt idx="7">
                  <c:v>1.528901E-2</c:v>
                </c:pt>
                <c:pt idx="13">
                  <c:v>2.27773E-2</c:v>
                </c:pt>
                <c:pt idx="19">
                  <c:v>3.9982699999999999E-3</c:v>
                </c:pt>
                <c:pt idx="25">
                  <c:v>5.4919000000000001E-3</c:v>
                </c:pt>
                <c:pt idx="31">
                  <c:v>3.05493E-3</c:v>
                </c:pt>
                <c:pt idx="37">
                  <c:v>2.6739599999999999E-2</c:v>
                </c:pt>
                <c:pt idx="43">
                  <c:v>1.3951E-2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F-417D-86F2-7532A41F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88336"/>
        <c:axId val="854387920"/>
      </c:scatterChart>
      <c:valAx>
        <c:axId val="8543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7920"/>
        <c:crosses val="autoZero"/>
        <c:crossBetween val="midCat"/>
      </c:valAx>
      <c:valAx>
        <c:axId val="8543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3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85725</xdr:rowOff>
    </xdr:from>
    <xdr:to>
      <xdr:col>24</xdr:col>
      <xdr:colOff>209550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Q23" sqref="Q23"/>
    </sheetView>
  </sheetViews>
  <sheetFormatPr defaultRowHeight="15" x14ac:dyDescent="0.25"/>
  <cols>
    <col min="1" max="1" width="9.7109375" bestFit="1" customWidth="1"/>
    <col min="2" max="2" width="14.42578125" bestFit="1" customWidth="1"/>
    <col min="3" max="4" width="1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C2">
        <v>2</v>
      </c>
      <c r="D2" s="2">
        <v>0.17</v>
      </c>
    </row>
    <row r="6" spans="1:10" x14ac:dyDescent="0.25">
      <c r="F6" s="1">
        <f>(2.67214297E-18)^2</f>
        <v>7.1403480521204203E-36</v>
      </c>
      <c r="G6" s="1">
        <f>(0.00000000008)^2</f>
        <v>6.3999999999999996E-21</v>
      </c>
      <c r="H6" s="1">
        <f>F6*((G6/G7) - 1)</f>
        <v>-7.1403480521204203E-36</v>
      </c>
      <c r="I6" s="1">
        <v>1.7826619099999999E-36</v>
      </c>
      <c r="J6" s="1">
        <f>H6/I6</f>
        <v>-4.0054415321637853</v>
      </c>
    </row>
    <row r="7" spans="1:10" x14ac:dyDescent="0.25">
      <c r="B7">
        <f>4/1390000</f>
        <v>2.8776978417266188E-6</v>
      </c>
      <c r="G7">
        <f>4.85^2</f>
        <v>23.522499999999997</v>
      </c>
    </row>
    <row r="9" spans="1:10" x14ac:dyDescent="0.25">
      <c r="F9">
        <f>0.0011/0.1134*100</f>
        <v>0.97001763668430352</v>
      </c>
    </row>
    <row r="19" spans="2:5" x14ac:dyDescent="0.25">
      <c r="D19" t="s">
        <v>5</v>
      </c>
      <c r="E19">
        <v>0.1134</v>
      </c>
    </row>
    <row r="20" spans="2:5" x14ac:dyDescent="0.25">
      <c r="D20" t="s">
        <v>6</v>
      </c>
      <c r="E20">
        <v>0.15909999999999999</v>
      </c>
    </row>
    <row r="21" spans="2:5" x14ac:dyDescent="0.25">
      <c r="D21" t="s">
        <v>7</v>
      </c>
      <c r="E21">
        <v>0.125</v>
      </c>
    </row>
    <row r="22" spans="2:5" x14ac:dyDescent="0.25">
      <c r="D22" t="s">
        <v>8</v>
      </c>
      <c r="E22">
        <v>9.3700000000000006E-2</v>
      </c>
    </row>
    <row r="23" spans="2:5" x14ac:dyDescent="0.25">
      <c r="D23" t="s">
        <v>9</v>
      </c>
      <c r="E23">
        <v>0.12820000000000001</v>
      </c>
    </row>
    <row r="24" spans="2:5" x14ac:dyDescent="0.25">
      <c r="D24" t="s">
        <v>4</v>
      </c>
      <c r="E24">
        <f>STDEV(E19:E23)</f>
        <v>2.3880054438799016E-2</v>
      </c>
    </row>
    <row r="27" spans="2:5" x14ac:dyDescent="0.25">
      <c r="E27">
        <f>0.02/0.1134</f>
        <v>0.17636684303350969</v>
      </c>
    </row>
    <row r="31" spans="2:5" x14ac:dyDescent="0.25">
      <c r="B31" t="s">
        <v>10</v>
      </c>
    </row>
    <row r="32" spans="2:5" x14ac:dyDescent="0.25">
      <c r="B32">
        <v>1.18</v>
      </c>
      <c r="C32">
        <f>(B32/B33)*100</f>
        <v>6.5139387248136904</v>
      </c>
    </row>
    <row r="33" spans="2:2" x14ac:dyDescent="0.25">
      <c r="B33">
        <v>18.114999999999998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34"/>
  <sheetViews>
    <sheetView topLeftCell="B85" workbookViewId="0">
      <selection activeCell="P7" sqref="P7:S7"/>
    </sheetView>
  </sheetViews>
  <sheetFormatPr defaultRowHeight="15" x14ac:dyDescent="0.25"/>
  <cols>
    <col min="1" max="1" width="30.85546875" customWidth="1"/>
    <col min="13" max="13" width="9.42578125" bestFit="1" customWidth="1"/>
  </cols>
  <sheetData>
    <row r="3" spans="1:19" x14ac:dyDescent="0.25">
      <c r="A3" t="s">
        <v>17</v>
      </c>
    </row>
    <row r="4" spans="1:19" x14ac:dyDescent="0.25">
      <c r="A4" t="s">
        <v>23</v>
      </c>
      <c r="B4">
        <v>0.12820999999999999</v>
      </c>
      <c r="C4" t="s">
        <v>23</v>
      </c>
      <c r="D4">
        <v>5.3645699999999999E-3</v>
      </c>
      <c r="G4" t="s">
        <v>17</v>
      </c>
      <c r="M4" t="s">
        <v>30</v>
      </c>
      <c r="N4" t="s">
        <v>31</v>
      </c>
      <c r="O4" t="s">
        <v>32</v>
      </c>
      <c r="P4">
        <v>0.20071800000000001</v>
      </c>
      <c r="Q4">
        <v>0.177953</v>
      </c>
      <c r="R4">
        <v>9.7484100000000004E-2</v>
      </c>
      <c r="S4">
        <v>0.12217799999999999</v>
      </c>
    </row>
    <row r="5" spans="1:19" x14ac:dyDescent="0.25">
      <c r="A5" t="s">
        <v>24</v>
      </c>
      <c r="B5">
        <v>0.25551000000000001</v>
      </c>
      <c r="C5" t="s">
        <v>24</v>
      </c>
      <c r="D5">
        <v>5.3704199999999999E-3</v>
      </c>
      <c r="G5" t="s">
        <v>22</v>
      </c>
      <c r="H5">
        <v>0.17046700000000001</v>
      </c>
      <c r="I5" t="s">
        <v>18</v>
      </c>
      <c r="J5">
        <v>1.37159E-3</v>
      </c>
      <c r="O5" t="s">
        <v>33</v>
      </c>
      <c r="P5">
        <v>0.261658</v>
      </c>
      <c r="Q5">
        <v>0.184332</v>
      </c>
      <c r="R5">
        <v>0.11573799999999999</v>
      </c>
      <c r="S5">
        <v>0.110661</v>
      </c>
    </row>
    <row r="6" spans="1:19" x14ac:dyDescent="0.25">
      <c r="A6" t="s">
        <v>25</v>
      </c>
      <c r="B6">
        <v>0.14249999999999999</v>
      </c>
      <c r="C6" t="s">
        <v>25</v>
      </c>
      <c r="D6">
        <v>5.3655300000000003E-3</v>
      </c>
      <c r="G6" t="s">
        <v>19</v>
      </c>
      <c r="O6" t="s">
        <v>34</v>
      </c>
      <c r="P6">
        <v>0.24144599999999999</v>
      </c>
      <c r="Q6">
        <v>0.19120799999999999</v>
      </c>
      <c r="R6">
        <v>0.106887</v>
      </c>
      <c r="S6">
        <v>0.128355</v>
      </c>
    </row>
    <row r="7" spans="1:19" x14ac:dyDescent="0.25">
      <c r="A7" t="s">
        <v>26</v>
      </c>
      <c r="B7">
        <v>1.6914599999999998E-2</v>
      </c>
      <c r="C7" t="s">
        <v>26</v>
      </c>
      <c r="D7">
        <v>5.3633500000000002E-3</v>
      </c>
      <c r="G7" t="s">
        <v>22</v>
      </c>
      <c r="H7">
        <v>0.52214300000000002</v>
      </c>
      <c r="I7" t="s">
        <v>18</v>
      </c>
      <c r="J7">
        <v>1.3740499999999999E-3</v>
      </c>
      <c r="O7" t="s">
        <v>39</v>
      </c>
      <c r="P7">
        <f>AVERAGE(P4:P6)</f>
        <v>0.23460733333333331</v>
      </c>
      <c r="Q7">
        <f t="shared" ref="Q7:S7" si="0">AVERAGE(Q4:Q6)</f>
        <v>0.18449766666666667</v>
      </c>
      <c r="R7">
        <f t="shared" si="0"/>
        <v>0.10670303333333332</v>
      </c>
      <c r="S7">
        <f t="shared" si="0"/>
        <v>0.12039800000000001</v>
      </c>
    </row>
    <row r="8" spans="1:19" x14ac:dyDescent="0.25">
      <c r="A8" t="s">
        <v>27</v>
      </c>
      <c r="B8">
        <v>9.9072599999999997E-2</v>
      </c>
      <c r="C8" t="s">
        <v>27</v>
      </c>
      <c r="D8">
        <v>5.35798E-3</v>
      </c>
      <c r="G8" t="s">
        <v>20</v>
      </c>
      <c r="O8" t="s">
        <v>40</v>
      </c>
      <c r="P8">
        <f>STDEV(P4:P6)</f>
        <v>3.104023874478638E-2</v>
      </c>
      <c r="Q8">
        <f t="shared" ref="Q8:S8" si="1">STDEV(Q4:Q6)</f>
        <v>6.6290527478164831E-3</v>
      </c>
      <c r="R8">
        <f t="shared" si="1"/>
        <v>9.1283404353328795E-3</v>
      </c>
      <c r="S8">
        <f t="shared" si="1"/>
        <v>8.9802955964711998E-3</v>
      </c>
    </row>
    <row r="9" spans="1:19" x14ac:dyDescent="0.25">
      <c r="B9">
        <f>STDEV(B4:B6)</f>
        <v>6.9738504668033496E-2</v>
      </c>
      <c r="C9">
        <f>B9/B5</f>
        <v>0.27293845512126136</v>
      </c>
      <c r="G9" t="s">
        <v>22</v>
      </c>
      <c r="H9">
        <v>0.201935</v>
      </c>
      <c r="I9" t="s">
        <v>18</v>
      </c>
      <c r="J9">
        <v>1.37404E-3</v>
      </c>
    </row>
    <row r="10" spans="1:19" x14ac:dyDescent="0.25">
      <c r="A10" t="s">
        <v>19</v>
      </c>
      <c r="C10" t="s">
        <v>19</v>
      </c>
      <c r="G10" t="s">
        <v>21</v>
      </c>
    </row>
    <row r="11" spans="1:19" x14ac:dyDescent="0.25">
      <c r="A11" t="s">
        <v>23</v>
      </c>
      <c r="B11">
        <v>0.19337599999999999</v>
      </c>
      <c r="C11" t="s">
        <v>23</v>
      </c>
      <c r="D11">
        <v>5.3879699999999997E-3</v>
      </c>
      <c r="G11" t="s">
        <v>22</v>
      </c>
      <c r="H11">
        <v>3.4625499999999997E-2</v>
      </c>
      <c r="I11" t="s">
        <v>18</v>
      </c>
      <c r="J11">
        <v>1.3748E-3</v>
      </c>
    </row>
    <row r="12" spans="1:19" x14ac:dyDescent="0.25">
      <c r="A12" t="s">
        <v>24</v>
      </c>
      <c r="B12">
        <v>0.10140299999999999</v>
      </c>
      <c r="C12" t="s">
        <v>24</v>
      </c>
      <c r="D12">
        <v>5.3747700000000001E-3</v>
      </c>
      <c r="L12" t="s">
        <v>35</v>
      </c>
    </row>
    <row r="13" spans="1:19" x14ac:dyDescent="0.25">
      <c r="A13" t="s">
        <v>25</v>
      </c>
      <c r="B13">
        <v>5.6268199999999997E-2</v>
      </c>
      <c r="C13" t="s">
        <v>25</v>
      </c>
      <c r="D13">
        <v>5.3800100000000002E-3</v>
      </c>
      <c r="L13">
        <v>0.17046700000000001</v>
      </c>
    </row>
    <row r="14" spans="1:19" x14ac:dyDescent="0.25">
      <c r="A14" t="s">
        <v>26</v>
      </c>
      <c r="B14">
        <v>0.10058499999999999</v>
      </c>
      <c r="C14" t="s">
        <v>26</v>
      </c>
      <c r="D14">
        <v>5.3899200000000003E-3</v>
      </c>
      <c r="L14">
        <v>0.23907700000000001</v>
      </c>
    </row>
    <row r="15" spans="1:19" x14ac:dyDescent="0.25">
      <c r="A15" t="s">
        <v>27</v>
      </c>
      <c r="B15">
        <v>8.6382600000000004E-2</v>
      </c>
      <c r="C15" t="s">
        <v>27</v>
      </c>
      <c r="D15">
        <v>5.3870400000000001E-3</v>
      </c>
      <c r="L15">
        <v>0.18348200000000001</v>
      </c>
    </row>
    <row r="16" spans="1:19" x14ac:dyDescent="0.25">
      <c r="F16" t="s">
        <v>28</v>
      </c>
      <c r="G16" t="s">
        <v>17</v>
      </c>
      <c r="L16">
        <f>STDEV(L13:L15)</f>
        <v>3.6440651178777352E-2</v>
      </c>
    </row>
    <row r="17" spans="1:16" x14ac:dyDescent="0.25">
      <c r="A17" t="s">
        <v>20</v>
      </c>
      <c r="C17" t="s">
        <v>20</v>
      </c>
      <c r="G17" t="s">
        <v>22</v>
      </c>
      <c r="H17">
        <v>0.23907700000000001</v>
      </c>
      <c r="I17" t="s">
        <v>18</v>
      </c>
      <c r="J17">
        <v>1.37159E-3</v>
      </c>
    </row>
    <row r="18" spans="1:16" x14ac:dyDescent="0.25">
      <c r="A18" t="s">
        <v>23</v>
      </c>
      <c r="B18">
        <v>7.5223200000000004E-2</v>
      </c>
      <c r="C18" t="s">
        <v>23</v>
      </c>
      <c r="D18">
        <v>5.3819599999999999E-3</v>
      </c>
      <c r="G18" t="s">
        <v>19</v>
      </c>
      <c r="L18" t="s">
        <v>36</v>
      </c>
    </row>
    <row r="19" spans="1:16" x14ac:dyDescent="0.25">
      <c r="A19" t="s">
        <v>24</v>
      </c>
      <c r="B19">
        <v>0.219274</v>
      </c>
      <c r="C19" t="s">
        <v>24</v>
      </c>
      <c r="D19">
        <v>5.3765000000000002E-3</v>
      </c>
      <c r="G19" t="s">
        <v>22</v>
      </c>
      <c r="H19">
        <v>0.145951</v>
      </c>
      <c r="I19" t="s">
        <v>18</v>
      </c>
      <c r="J19">
        <v>1.3740499999999999E-3</v>
      </c>
      <c r="L19">
        <v>0.52214300000000002</v>
      </c>
    </row>
    <row r="20" spans="1:16" x14ac:dyDescent="0.25">
      <c r="A20" t="s">
        <v>25</v>
      </c>
      <c r="B20">
        <v>0.175037</v>
      </c>
      <c r="C20" t="s">
        <v>25</v>
      </c>
      <c r="D20">
        <v>5.3811199999999997E-3</v>
      </c>
      <c r="G20" t="s">
        <v>20</v>
      </c>
      <c r="L20">
        <v>0.145951</v>
      </c>
    </row>
    <row r="21" spans="1:16" x14ac:dyDescent="0.25">
      <c r="A21" t="s">
        <v>26</v>
      </c>
      <c r="B21">
        <v>0.120356</v>
      </c>
      <c r="C21" t="s">
        <v>26</v>
      </c>
      <c r="D21">
        <v>5.3990100000000001E-3</v>
      </c>
      <c r="G21" t="s">
        <v>22</v>
      </c>
      <c r="H21">
        <v>0.201935</v>
      </c>
      <c r="I21" t="s">
        <v>18</v>
      </c>
      <c r="J21">
        <v>1.37404E-3</v>
      </c>
      <c r="L21">
        <v>0.31256200000000001</v>
      </c>
    </row>
    <row r="22" spans="1:16" x14ac:dyDescent="0.25">
      <c r="A22" t="s">
        <v>27</v>
      </c>
      <c r="B22">
        <v>0.121532</v>
      </c>
      <c r="C22" t="s">
        <v>27</v>
      </c>
      <c r="D22">
        <v>5.3966400000000003E-3</v>
      </c>
      <c r="G22" t="s">
        <v>21</v>
      </c>
      <c r="L22">
        <f>STDEV(L19:L21)</f>
        <v>0.18850457189239034</v>
      </c>
    </row>
    <row r="23" spans="1:16" x14ac:dyDescent="0.25">
      <c r="G23" t="s">
        <v>22</v>
      </c>
      <c r="H23">
        <v>0.452428</v>
      </c>
      <c r="I23" t="s">
        <v>18</v>
      </c>
      <c r="J23">
        <v>1.3748E-3</v>
      </c>
    </row>
    <row r="24" spans="1:16" x14ac:dyDescent="0.25">
      <c r="A24" t="s">
        <v>21</v>
      </c>
      <c r="C24" t="s">
        <v>21</v>
      </c>
      <c r="L24" t="s">
        <v>37</v>
      </c>
    </row>
    <row r="25" spans="1:16" x14ac:dyDescent="0.25">
      <c r="A25" t="s">
        <v>23</v>
      </c>
      <c r="B25">
        <v>8.7594099999999994E-2</v>
      </c>
      <c r="C25" t="s">
        <v>23</v>
      </c>
      <c r="D25">
        <v>5.3868099999999997E-3</v>
      </c>
      <c r="F25" t="s">
        <v>29</v>
      </c>
      <c r="G25" t="s">
        <v>17</v>
      </c>
      <c r="L25">
        <v>0.201935</v>
      </c>
    </row>
    <row r="26" spans="1:16" x14ac:dyDescent="0.25">
      <c r="A26" t="s">
        <v>24</v>
      </c>
      <c r="B26">
        <v>0.38086399999999998</v>
      </c>
      <c r="C26" t="s">
        <v>24</v>
      </c>
      <c r="D26">
        <v>5.3858700000000001E-3</v>
      </c>
      <c r="G26" t="s">
        <v>22</v>
      </c>
      <c r="H26">
        <v>0.18348200000000001</v>
      </c>
      <c r="I26" t="s">
        <v>18</v>
      </c>
      <c r="J26">
        <v>1.37159E-3</v>
      </c>
      <c r="L26">
        <v>0.45858199999999999</v>
      </c>
      <c r="P26">
        <f>AVERAGE(P4:P6)</f>
        <v>0.23460733333333331</v>
      </c>
    </row>
    <row r="27" spans="1:16" x14ac:dyDescent="0.25">
      <c r="A27" t="s">
        <v>25</v>
      </c>
      <c r="B27">
        <v>0.109962</v>
      </c>
      <c r="C27" t="s">
        <v>25</v>
      </c>
      <c r="D27">
        <v>5.3829300000000002E-3</v>
      </c>
      <c r="G27" t="s">
        <v>19</v>
      </c>
      <c r="L27">
        <v>0.54303900000000005</v>
      </c>
    </row>
    <row r="28" spans="1:16" x14ac:dyDescent="0.25">
      <c r="A28" t="s">
        <v>26</v>
      </c>
      <c r="B28">
        <v>2.5718000000000001E-2</v>
      </c>
      <c r="C28" t="s">
        <v>26</v>
      </c>
      <c r="D28">
        <v>5.3880899999999999E-3</v>
      </c>
      <c r="G28" t="s">
        <v>22</v>
      </c>
      <c r="H28">
        <v>0.31256200000000001</v>
      </c>
      <c r="I28" t="s">
        <v>18</v>
      </c>
      <c r="J28">
        <v>1.3740499999999999E-3</v>
      </c>
      <c r="L28">
        <f>STDEV(L25:L27)</f>
        <v>0.17764787562009662</v>
      </c>
    </row>
    <row r="29" spans="1:16" x14ac:dyDescent="0.25">
      <c r="A29" t="s">
        <v>27</v>
      </c>
      <c r="B29">
        <v>2.59343E-2</v>
      </c>
      <c r="C29" t="s">
        <v>27</v>
      </c>
      <c r="D29">
        <v>5.3872299999999998E-3</v>
      </c>
      <c r="G29" t="s">
        <v>20</v>
      </c>
    </row>
    <row r="30" spans="1:16" x14ac:dyDescent="0.25">
      <c r="G30" t="s">
        <v>22</v>
      </c>
      <c r="H30">
        <v>0.54303900000000005</v>
      </c>
      <c r="I30" t="s">
        <v>18</v>
      </c>
      <c r="J30">
        <v>1.37404E-3</v>
      </c>
      <c r="L30" t="s">
        <v>38</v>
      </c>
    </row>
    <row r="31" spans="1:16" x14ac:dyDescent="0.25">
      <c r="G31" t="s">
        <v>21</v>
      </c>
      <c r="L31">
        <v>3.4625499999999997E-2</v>
      </c>
    </row>
    <row r="32" spans="1:16" x14ac:dyDescent="0.25">
      <c r="G32" t="s">
        <v>22</v>
      </c>
      <c r="H32">
        <v>0.452428</v>
      </c>
      <c r="I32" t="s">
        <v>18</v>
      </c>
      <c r="J32">
        <v>1.3748E-3</v>
      </c>
      <c r="L32">
        <v>2.8174500000000002E-2</v>
      </c>
    </row>
    <row r="33" spans="12:12" x14ac:dyDescent="0.25">
      <c r="L33">
        <v>0.452428</v>
      </c>
    </row>
    <row r="34" spans="12:12" x14ac:dyDescent="0.25">
      <c r="L34">
        <f>STDEV(L31:L33)</f>
        <v>0.2431020281930682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topLeftCell="A428" zoomScaleNormal="100" workbookViewId="0">
      <selection activeCell="I14" sqref="I14"/>
    </sheetView>
  </sheetViews>
  <sheetFormatPr defaultRowHeight="15" x14ac:dyDescent="0.25"/>
  <cols>
    <col min="4" max="4" width="18.140625" bestFit="1" customWidth="1"/>
    <col min="8" max="8" width="12" bestFit="1" customWidth="1"/>
    <col min="10" max="10" width="12" bestFit="1" customWidth="1"/>
  </cols>
  <sheetData>
    <row r="1" spans="1:9" x14ac:dyDescent="0.25">
      <c r="A1">
        <v>0</v>
      </c>
      <c r="B1">
        <v>0.12620100000000001</v>
      </c>
      <c r="C1">
        <v>4.3554299999999997E-2</v>
      </c>
      <c r="D1">
        <f>AVERAGE(B1:C6)</f>
        <v>0.12971366545454543</v>
      </c>
      <c r="E1">
        <f>AVERAGE(B1:C3)</f>
        <v>5.5369736666666662E-2</v>
      </c>
    </row>
    <row r="2" spans="1:9" x14ac:dyDescent="0.25">
      <c r="A2">
        <v>0</v>
      </c>
      <c r="B2">
        <v>0.10798199999999999</v>
      </c>
      <c r="C2">
        <v>1.8568399999999999E-2</v>
      </c>
      <c r="E2">
        <f>AVERAGE(B1:B3)</f>
        <v>8.7431666666666671E-2</v>
      </c>
      <c r="F2">
        <f>AVERAGE(C1:C3)</f>
        <v>2.3307806666666667E-2</v>
      </c>
      <c r="G2">
        <f>MIN(B1:C6)</f>
        <v>7.8007199999999997E-3</v>
      </c>
      <c r="H2">
        <f>MIN(B1:C3)</f>
        <v>7.8007199999999997E-3</v>
      </c>
      <c r="I2">
        <f>MIN(B4:C6)</f>
        <v>3.02049E-2</v>
      </c>
    </row>
    <row r="3" spans="1:9" x14ac:dyDescent="0.25">
      <c r="A3">
        <v>0</v>
      </c>
      <c r="B3">
        <v>2.8112000000000002E-2</v>
      </c>
      <c r="C3">
        <v>7.8007199999999997E-3</v>
      </c>
    </row>
    <row r="4" spans="1:9" x14ac:dyDescent="0.25">
      <c r="A4">
        <v>0</v>
      </c>
      <c r="B4">
        <v>0.47564499999999998</v>
      </c>
      <c r="C4">
        <v>3.02049E-2</v>
      </c>
      <c r="E4">
        <f t="shared" ref="E4" si="0">AVERAGE(B4:C6)</f>
        <v>0.21892638</v>
      </c>
    </row>
    <row r="5" spans="1:9" x14ac:dyDescent="0.25">
      <c r="A5">
        <v>0</v>
      </c>
      <c r="B5">
        <v>0.12862000000000001</v>
      </c>
      <c r="C5">
        <v>0.20189599999999999</v>
      </c>
      <c r="E5">
        <f t="shared" ref="E5:E48" si="1">AVERAGE(B4:B6)</f>
        <v>0.30213250000000003</v>
      </c>
      <c r="F5">
        <f t="shared" ref="F5:F48" si="2">AVERAGE(C4:C6)</f>
        <v>0.16345563333333332</v>
      </c>
    </row>
    <row r="6" spans="1:9" x14ac:dyDescent="0.25">
      <c r="A6">
        <v>0</v>
      </c>
      <c r="C6">
        <v>0.258266</v>
      </c>
    </row>
    <row r="7" spans="1:9" x14ac:dyDescent="0.25">
      <c r="A7">
        <v>1</v>
      </c>
      <c r="B7">
        <v>0.24806500000000001</v>
      </c>
      <c r="C7">
        <v>0.13528999999999999</v>
      </c>
      <c r="D7">
        <f>AVERAGE(B7:C12)</f>
        <v>0.17774160833333333</v>
      </c>
      <c r="E7">
        <f t="shared" ref="E7" si="3">AVERAGE(B7:C9)</f>
        <v>0.16619996666666667</v>
      </c>
    </row>
    <row r="8" spans="1:9" x14ac:dyDescent="0.25">
      <c r="A8">
        <v>1</v>
      </c>
      <c r="B8">
        <v>0.28237000000000001</v>
      </c>
      <c r="C8">
        <v>5.6145800000000003E-2</v>
      </c>
      <c r="E8">
        <f t="shared" ref="E8:E48" si="4">AVERAGE(B7:B9)</f>
        <v>0.22630666666666666</v>
      </c>
      <c r="F8">
        <f t="shared" ref="F8:F48" si="5">AVERAGE(C7:C9)</f>
        <v>0.10609326666666667</v>
      </c>
      <c r="G8">
        <f>AVERAGE(G2,G14)</f>
        <v>1.528901E-2</v>
      </c>
      <c r="H8">
        <f>MIN(B7:C9)</f>
        <v>5.6145800000000003E-2</v>
      </c>
      <c r="I8">
        <f>MIN(B10:C12)</f>
        <v>5.0550600000000001E-2</v>
      </c>
    </row>
    <row r="9" spans="1:9" x14ac:dyDescent="0.25">
      <c r="A9">
        <v>1</v>
      </c>
      <c r="B9">
        <v>0.14848500000000001</v>
      </c>
      <c r="C9">
        <v>0.12684400000000001</v>
      </c>
    </row>
    <row r="10" spans="1:9" x14ac:dyDescent="0.25">
      <c r="A10">
        <v>1</v>
      </c>
      <c r="B10">
        <v>6.9904900000000006E-2</v>
      </c>
      <c r="C10">
        <v>5.0550600000000001E-2</v>
      </c>
      <c r="E10">
        <f t="shared" ref="E10" si="6">AVERAGE(B10:C12)</f>
        <v>0.18928325000000001</v>
      </c>
    </row>
    <row r="11" spans="1:9" x14ac:dyDescent="0.25">
      <c r="A11">
        <v>1</v>
      </c>
      <c r="B11">
        <v>0.12623000000000001</v>
      </c>
      <c r="C11">
        <v>0.20289399999999999</v>
      </c>
      <c r="E11">
        <f t="shared" ref="E11:E48" si="7">AVERAGE(B10:B12)</f>
        <v>0.23344763333333332</v>
      </c>
      <c r="F11">
        <f t="shared" ref="F11:F48" si="8">AVERAGE(C10:C12)</f>
        <v>0.14511886666666665</v>
      </c>
    </row>
    <row r="12" spans="1:9" x14ac:dyDescent="0.25">
      <c r="A12">
        <v>1</v>
      </c>
      <c r="B12">
        <v>0.50420799999999999</v>
      </c>
      <c r="C12">
        <v>0.18191199999999999</v>
      </c>
    </row>
    <row r="13" spans="1:9" x14ac:dyDescent="0.25">
      <c r="A13">
        <v>2</v>
      </c>
      <c r="B13">
        <v>0.10978</v>
      </c>
      <c r="C13">
        <v>8.8128200000000004E-2</v>
      </c>
      <c r="D13">
        <f>AVERAGE(B13:C18)</f>
        <v>0.16252069999999999</v>
      </c>
      <c r="E13">
        <f t="shared" ref="E13" si="9">AVERAGE(B13:C15)</f>
        <v>0.21345258333333331</v>
      </c>
    </row>
    <row r="14" spans="1:9" x14ac:dyDescent="0.25">
      <c r="A14">
        <v>2</v>
      </c>
      <c r="B14">
        <v>0.12515200000000001</v>
      </c>
      <c r="C14">
        <v>2.27773E-2</v>
      </c>
      <c r="E14">
        <f t="shared" ref="E14:E48" si="10">AVERAGE(B13:B15)</f>
        <v>0.19690433333333335</v>
      </c>
      <c r="F14">
        <f t="shared" ref="F14:F48" si="11">AVERAGE(C13:C15)</f>
        <v>0.23000083333333332</v>
      </c>
      <c r="G14">
        <f>MIN(B13:C18)</f>
        <v>2.27773E-2</v>
      </c>
      <c r="H14">
        <f>MIN(B13:C15)</f>
        <v>2.27773E-2</v>
      </c>
      <c r="I14">
        <f>MIN(B16:C18)</f>
        <v>3.9252200000000001E-2</v>
      </c>
    </row>
    <row r="15" spans="1:9" x14ac:dyDescent="0.25">
      <c r="A15">
        <v>2</v>
      </c>
      <c r="B15">
        <v>0.35578100000000001</v>
      </c>
      <c r="C15">
        <v>0.57909699999999997</v>
      </c>
    </row>
    <row r="16" spans="1:9" x14ac:dyDescent="0.25">
      <c r="A16">
        <v>2</v>
      </c>
      <c r="B16">
        <v>3.9252200000000001E-2</v>
      </c>
      <c r="C16">
        <v>4.6508899999999999E-2</v>
      </c>
      <c r="E16">
        <f t="shared" ref="E16" si="12">AVERAGE(B16:C18)</f>
        <v>0.11158881666666665</v>
      </c>
    </row>
    <row r="17" spans="1:9" x14ac:dyDescent="0.25">
      <c r="A17">
        <v>2</v>
      </c>
      <c r="B17">
        <v>0.122838</v>
      </c>
      <c r="C17">
        <v>0.26845999999999998</v>
      </c>
      <c r="E17">
        <f t="shared" ref="E17:E48" si="13">AVERAGE(B16:B18)</f>
        <v>8.8557400000000008E-2</v>
      </c>
      <c r="F17">
        <f t="shared" ref="F17:F48" si="14">AVERAGE(C16:C18)</f>
        <v>0.13462023333333334</v>
      </c>
    </row>
    <row r="18" spans="1:9" x14ac:dyDescent="0.25">
      <c r="A18">
        <v>2</v>
      </c>
      <c r="B18">
        <v>0.10358199999999999</v>
      </c>
      <c r="C18">
        <v>8.8891800000000007E-2</v>
      </c>
    </row>
    <row r="19" spans="1:9" x14ac:dyDescent="0.25">
      <c r="A19">
        <v>3</v>
      </c>
      <c r="B19">
        <v>0.165993</v>
      </c>
      <c r="D19">
        <f>AVERAGE(B19:C24)</f>
        <v>0.1869267790909091</v>
      </c>
      <c r="E19">
        <f t="shared" ref="E19" si="15">AVERAGE(B19:C21)</f>
        <v>0.18358343999999999</v>
      </c>
    </row>
    <row r="20" spans="1:9" x14ac:dyDescent="0.25">
      <c r="A20">
        <v>3</v>
      </c>
      <c r="B20">
        <v>0.254797</v>
      </c>
      <c r="C20">
        <v>0.33761000000000002</v>
      </c>
      <c r="E20">
        <f t="shared" ref="E20:E48" si="16">AVERAGE(B19:B21)</f>
        <v>0.17590733333333333</v>
      </c>
      <c r="F20">
        <f t="shared" ref="F20:F48" si="17">AVERAGE(C19:C21)</f>
        <v>0.19509760000000001</v>
      </c>
      <c r="G20">
        <f t="shared" ref="G20" si="18">MIN(B19:C24)</f>
        <v>3.9982699999999999E-3</v>
      </c>
      <c r="H20">
        <f>MIN(B19:C21)</f>
        <v>5.2585199999999999E-2</v>
      </c>
      <c r="I20">
        <f>MIN(B22:C24)</f>
        <v>3.9982699999999999E-3</v>
      </c>
    </row>
    <row r="21" spans="1:9" x14ac:dyDescent="0.25">
      <c r="A21">
        <v>3</v>
      </c>
      <c r="B21">
        <v>0.106932</v>
      </c>
      <c r="C21">
        <v>5.2585199999999999E-2</v>
      </c>
    </row>
    <row r="22" spans="1:9" x14ac:dyDescent="0.25">
      <c r="A22">
        <v>3</v>
      </c>
      <c r="B22">
        <v>3.9952099999999997E-2</v>
      </c>
      <c r="C22">
        <v>3.9982699999999999E-3</v>
      </c>
      <c r="E22">
        <f t="shared" ref="E22" si="19">AVERAGE(B22:C24)</f>
        <v>0.18971289499999999</v>
      </c>
    </row>
    <row r="23" spans="1:9" x14ac:dyDescent="0.25">
      <c r="A23">
        <v>3</v>
      </c>
      <c r="B23">
        <v>0.34851300000000002</v>
      </c>
      <c r="C23">
        <v>0.30183300000000002</v>
      </c>
      <c r="E23">
        <f t="shared" ref="E23:E48" si="20">AVERAGE(B22:B24)</f>
        <v>0.21873403333333333</v>
      </c>
      <c r="F23">
        <f t="shared" ref="F23:F48" si="21">AVERAGE(C22:C24)</f>
        <v>0.16069175666666669</v>
      </c>
    </row>
    <row r="24" spans="1:9" x14ac:dyDescent="0.25">
      <c r="A24">
        <v>3</v>
      </c>
      <c r="B24">
        <v>0.267737</v>
      </c>
      <c r="C24">
        <v>0.17624400000000001</v>
      </c>
    </row>
    <row r="25" spans="1:9" x14ac:dyDescent="0.25">
      <c r="A25">
        <v>4</v>
      </c>
      <c r="B25">
        <v>5.3263900000000003E-2</v>
      </c>
      <c r="C25">
        <v>5.4919000000000001E-3</v>
      </c>
      <c r="D25">
        <f>AVERAGE(B25:C30)</f>
        <v>0.15261677499999998</v>
      </c>
      <c r="E25">
        <f t="shared" ref="E25" si="22">AVERAGE(B25:C27)</f>
        <v>0.17028304999999999</v>
      </c>
    </row>
    <row r="26" spans="1:9" x14ac:dyDescent="0.25">
      <c r="A26">
        <v>4</v>
      </c>
      <c r="B26">
        <v>9.0135499999999993E-2</v>
      </c>
      <c r="C26">
        <v>0.124538</v>
      </c>
      <c r="E26">
        <f t="shared" ref="E26:E48" si="23">AVERAGE(B25:B27)</f>
        <v>0.23057213333333335</v>
      </c>
      <c r="F26">
        <f t="shared" ref="F26:F48" si="24">AVERAGE(C25:C27)</f>
        <v>0.10999396666666666</v>
      </c>
      <c r="G26">
        <f t="shared" ref="G26" si="25">MIN(B25:C30)</f>
        <v>5.4919000000000001E-3</v>
      </c>
      <c r="H26">
        <f>MIN(B25:C27)</f>
        <v>5.4919000000000001E-3</v>
      </c>
      <c r="I26">
        <f t="shared" ref="I26" si="26">MIN(B28:C30)</f>
        <v>3.1101199999999999E-2</v>
      </c>
    </row>
    <row r="27" spans="1:9" x14ac:dyDescent="0.25">
      <c r="A27">
        <v>4</v>
      </c>
      <c r="B27">
        <v>0.54831700000000005</v>
      </c>
      <c r="C27">
        <v>0.19995199999999999</v>
      </c>
    </row>
    <row r="28" spans="1:9" x14ac:dyDescent="0.25">
      <c r="A28">
        <v>4</v>
      </c>
      <c r="B28">
        <v>0.16888600000000001</v>
      </c>
      <c r="C28">
        <v>0.19639400000000001</v>
      </c>
      <c r="E28">
        <f t="shared" ref="E28" si="27">AVERAGE(B28:C30)</f>
        <v>0.1349505</v>
      </c>
    </row>
    <row r="29" spans="1:9" x14ac:dyDescent="0.25">
      <c r="A29">
        <v>4</v>
      </c>
      <c r="B29">
        <v>3.1101199999999999E-2</v>
      </c>
      <c r="C29">
        <v>0.106685</v>
      </c>
      <c r="E29">
        <f t="shared" ref="E29:E48" si="28">AVERAGE(B28:B30)</f>
        <v>9.1470333333333334E-2</v>
      </c>
      <c r="F29">
        <f t="shared" ref="F29:F48" si="29">AVERAGE(C28:C30)</f>
        <v>0.17843066666666665</v>
      </c>
    </row>
    <row r="30" spans="1:9" x14ac:dyDescent="0.25">
      <c r="A30">
        <v>4</v>
      </c>
      <c r="B30">
        <v>7.4423799999999998E-2</v>
      </c>
      <c r="C30">
        <v>0.232213</v>
      </c>
    </row>
    <row r="31" spans="1:9" x14ac:dyDescent="0.25">
      <c r="A31">
        <v>5</v>
      </c>
      <c r="B31">
        <v>7.6161499999999993E-2</v>
      </c>
      <c r="C31">
        <v>2.9468399999999999E-2</v>
      </c>
      <c r="D31">
        <f>AVERAGE(B31:C36)</f>
        <v>0.11628300250000001</v>
      </c>
      <c r="E31">
        <f t="shared" ref="E31" si="30">AVERAGE(B31:C33)</f>
        <v>0.15565247166666665</v>
      </c>
    </row>
    <row r="32" spans="1:9" x14ac:dyDescent="0.25">
      <c r="A32">
        <v>5</v>
      </c>
      <c r="B32">
        <v>3.05493E-3</v>
      </c>
      <c r="C32">
        <v>0.16886100000000001</v>
      </c>
      <c r="E32">
        <f t="shared" ref="E32:E48" si="31">AVERAGE(B31:B33)</f>
        <v>0.19568481000000001</v>
      </c>
      <c r="F32">
        <f t="shared" ref="F32:F48" si="32">AVERAGE(C31:C33)</f>
        <v>0.11562013333333333</v>
      </c>
      <c r="G32">
        <f t="shared" ref="G32" si="33">MIN(B31:C36)</f>
        <v>3.05493E-3</v>
      </c>
      <c r="H32">
        <f>MIN(B31:C33)</f>
        <v>3.05493E-3</v>
      </c>
      <c r="I32">
        <f>MIN(B34:C36)</f>
        <v>2.4819999999999998E-2</v>
      </c>
    </row>
    <row r="33" spans="1:9" x14ac:dyDescent="0.25">
      <c r="A33">
        <v>5</v>
      </c>
      <c r="B33">
        <v>0.50783800000000001</v>
      </c>
      <c r="C33">
        <v>0.148531</v>
      </c>
    </row>
    <row r="34" spans="1:9" x14ac:dyDescent="0.25">
      <c r="A34">
        <v>5</v>
      </c>
      <c r="B34">
        <v>7.2949700000000006E-2</v>
      </c>
      <c r="C34">
        <v>0.137402</v>
      </c>
      <c r="E34">
        <f t="shared" ref="E34" si="34">AVERAGE(B34:C36)</f>
        <v>7.6913533333333339E-2</v>
      </c>
    </row>
    <row r="35" spans="1:9" x14ac:dyDescent="0.25">
      <c r="A35">
        <v>5</v>
      </c>
      <c r="B35">
        <v>5.3680899999999997E-2</v>
      </c>
      <c r="C35">
        <v>6.4478599999999997E-2</v>
      </c>
      <c r="E35">
        <f t="shared" ref="E35:E48" si="35">AVERAGE(B34:B36)</f>
        <v>5.0483533333333337E-2</v>
      </c>
      <c r="F35">
        <f t="shared" ref="F35:F48" si="36">AVERAGE(C34:C36)</f>
        <v>0.10334353333333333</v>
      </c>
    </row>
    <row r="36" spans="1:9" x14ac:dyDescent="0.25">
      <c r="A36">
        <v>5</v>
      </c>
      <c r="B36">
        <v>2.4819999999999998E-2</v>
      </c>
      <c r="C36">
        <v>0.10815</v>
      </c>
    </row>
    <row r="37" spans="1:9" x14ac:dyDescent="0.25">
      <c r="A37">
        <v>6</v>
      </c>
      <c r="B37">
        <v>3.0254699999999999E-2</v>
      </c>
      <c r="C37">
        <v>2.6739599999999999E-2</v>
      </c>
      <c r="D37">
        <f>AVERAGE(B37:C42)</f>
        <v>0.250352625</v>
      </c>
      <c r="E37">
        <f t="shared" ref="E37" si="37">AVERAGE(B37:C39)</f>
        <v>0.18691966666666668</v>
      </c>
    </row>
    <row r="38" spans="1:9" x14ac:dyDescent="0.25">
      <c r="A38">
        <v>6</v>
      </c>
      <c r="B38">
        <v>0.60088200000000003</v>
      </c>
      <c r="C38">
        <v>0.30907899999999999</v>
      </c>
      <c r="E38">
        <f t="shared" ref="E38:E48" si="38">AVERAGE(B37:B39)</f>
        <v>0.22496646666666667</v>
      </c>
      <c r="F38">
        <f t="shared" ref="F38:F48" si="39">AVERAGE(C37:C39)</f>
        <v>0.14887286666666666</v>
      </c>
      <c r="G38">
        <f t="shared" ref="G38" si="40">MIN(B37:C42)</f>
        <v>2.6739599999999999E-2</v>
      </c>
      <c r="H38">
        <f>MIN(B37:C39)</f>
        <v>2.6739599999999999E-2</v>
      </c>
      <c r="I38">
        <f t="shared" ref="I38" si="41">MIN(B40:C42)</f>
        <v>3.6138499999999997E-2</v>
      </c>
    </row>
    <row r="39" spans="1:9" x14ac:dyDescent="0.25">
      <c r="A39">
        <v>6</v>
      </c>
      <c r="B39">
        <v>4.3762700000000002E-2</v>
      </c>
      <c r="C39">
        <v>0.1108</v>
      </c>
    </row>
    <row r="40" spans="1:9" x14ac:dyDescent="0.25">
      <c r="A40">
        <v>6</v>
      </c>
      <c r="B40">
        <v>0.15759999999999999</v>
      </c>
      <c r="C40">
        <v>3.6138499999999997E-2</v>
      </c>
      <c r="E40">
        <f t="shared" ref="E40" si="42">AVERAGE(B40:C42)</f>
        <v>0.31378558333333334</v>
      </c>
    </row>
    <row r="41" spans="1:9" x14ac:dyDescent="0.25">
      <c r="A41">
        <v>6</v>
      </c>
      <c r="B41">
        <v>0.38134899999999999</v>
      </c>
      <c r="C41">
        <v>0.48986099999999999</v>
      </c>
      <c r="E41">
        <f t="shared" ref="E41:E48" si="43">AVERAGE(B40:B42)</f>
        <v>0.36243800000000004</v>
      </c>
      <c r="F41">
        <f t="shared" ref="F41:F48" si="44">AVERAGE(C40:C42)</f>
        <v>0.26513316666666664</v>
      </c>
    </row>
    <row r="42" spans="1:9" x14ac:dyDescent="0.25">
      <c r="A42">
        <v>6</v>
      </c>
      <c r="B42">
        <v>0.54836499999999999</v>
      </c>
      <c r="C42">
        <v>0.26939999999999997</v>
      </c>
    </row>
    <row r="43" spans="1:9" x14ac:dyDescent="0.25">
      <c r="A43">
        <v>7</v>
      </c>
      <c r="B43">
        <v>6.3126699999999994E-2</v>
      </c>
      <c r="C43">
        <v>8.0182299999999998E-2</v>
      </c>
      <c r="D43">
        <f>AVERAGE(B43:C48)</f>
        <v>0.21793467499999999</v>
      </c>
      <c r="E43">
        <f t="shared" ref="E43" si="45">AVERAGE(B43:C45)</f>
        <v>0.14104121666666666</v>
      </c>
    </row>
    <row r="44" spans="1:9" x14ac:dyDescent="0.25">
      <c r="A44">
        <v>7</v>
      </c>
      <c r="B44">
        <v>0.23705899999999999</v>
      </c>
      <c r="C44">
        <v>0.23755699999999999</v>
      </c>
      <c r="E44">
        <f t="shared" ref="E44:E48" si="46">AVERAGE(B43:B45)</f>
        <v>0.15895689999999998</v>
      </c>
      <c r="F44">
        <f t="shared" ref="F44:F48" si="47">AVERAGE(C43:C45)</f>
        <v>0.12312553333333333</v>
      </c>
      <c r="G44">
        <f t="shared" ref="G44" si="48">MIN(B43:C48)</f>
        <v>1.3951E-2</v>
      </c>
      <c r="H44">
        <f>MIN(B43:C45)</f>
        <v>5.1637299999999997E-2</v>
      </c>
      <c r="I44">
        <f t="shared" ref="I44" si="49">MIN(B46:C48)</f>
        <v>1.3951E-2</v>
      </c>
    </row>
    <row r="45" spans="1:9" x14ac:dyDescent="0.25">
      <c r="A45">
        <v>7</v>
      </c>
      <c r="B45">
        <v>0.17668500000000001</v>
      </c>
      <c r="C45">
        <v>5.1637299999999997E-2</v>
      </c>
    </row>
    <row r="46" spans="1:9" x14ac:dyDescent="0.25">
      <c r="A46">
        <v>7</v>
      </c>
      <c r="B46">
        <v>2.2241899999999998E-2</v>
      </c>
      <c r="C46">
        <v>1.3951E-2</v>
      </c>
      <c r="E46">
        <f t="shared" ref="E46" si="50">AVERAGE(B46:C48)</f>
        <v>0.29482813333333335</v>
      </c>
    </row>
    <row r="47" spans="1:9" x14ac:dyDescent="0.25">
      <c r="A47">
        <v>7</v>
      </c>
      <c r="B47">
        <v>7.1498900000000004E-2</v>
      </c>
      <c r="C47">
        <v>0.213731</v>
      </c>
      <c r="E47">
        <f t="shared" ref="E47:E48" si="51">AVERAGE(B46:B48)</f>
        <v>0.30942259999999999</v>
      </c>
      <c r="F47">
        <f t="shared" ref="F47:F48" si="52">AVERAGE(C46:C48)</f>
        <v>0.28023366666666666</v>
      </c>
    </row>
    <row r="48" spans="1:9" x14ac:dyDescent="0.25">
      <c r="A48">
        <v>7</v>
      </c>
      <c r="B48">
        <v>0.83452700000000002</v>
      </c>
      <c r="C48">
        <v>0.61301899999999998</v>
      </c>
    </row>
    <row r="49" spans="2:10" x14ac:dyDescent="0.25">
      <c r="D49">
        <f>AVERAGE(D1:D48)</f>
        <v>0.17426122879734848</v>
      </c>
      <c r="E49">
        <f>AVERAGE(E1:E48)</f>
        <v>0.18612211145833329</v>
      </c>
      <c r="G49">
        <f>AVERAGE(G1:G48)</f>
        <v>1.238784125E-2</v>
      </c>
    </row>
    <row r="50" spans="2:10" x14ac:dyDescent="0.25">
      <c r="H50">
        <f>AVERAGE(H1:H49)</f>
        <v>2.8279093750000001E-2</v>
      </c>
      <c r="I50">
        <v>2.0392522</v>
      </c>
    </row>
    <row r="53" spans="2:10" x14ac:dyDescent="0.25">
      <c r="H53">
        <f t="shared" ref="H53:H84" si="53">MIN(B52:C54)</f>
        <v>0</v>
      </c>
    </row>
    <row r="56" spans="2:10" x14ac:dyDescent="0.25">
      <c r="H56">
        <f t="shared" ref="H56:H87" si="54">MIN(B55:C57)</f>
        <v>0</v>
      </c>
      <c r="I56">
        <f t="shared" ref="I56" si="55">MIN(B58:C60)</f>
        <v>0</v>
      </c>
    </row>
    <row r="59" spans="2:10" x14ac:dyDescent="0.25">
      <c r="H59">
        <f t="shared" ref="H59:H90" si="56">MIN(B58:C60)</f>
        <v>0</v>
      </c>
    </row>
    <row r="60" spans="2:10" x14ac:dyDescent="0.25">
      <c r="B60" t="s">
        <v>41</v>
      </c>
      <c r="D60" t="s">
        <v>137</v>
      </c>
      <c r="E60">
        <v>0</v>
      </c>
      <c r="F60" s="1">
        <v>1.0570299999999999E-5</v>
      </c>
      <c r="G60" s="1">
        <f>F60^2</f>
        <v>1.1173124208999998E-10</v>
      </c>
      <c r="J60" t="e">
        <f>AVERAGE(H60:I60)</f>
        <v>#DIV/0!</v>
      </c>
    </row>
    <row r="61" spans="2:10" x14ac:dyDescent="0.25">
      <c r="B61" t="s">
        <v>42</v>
      </c>
      <c r="D61" t="s">
        <v>138</v>
      </c>
      <c r="E61">
        <v>0</v>
      </c>
      <c r="F61" s="1">
        <v>4.0337899999999999E-5</v>
      </c>
      <c r="G61" s="1">
        <f t="shared" ref="G61:G124" si="57">F61^2</f>
        <v>1.6271461764099998E-9</v>
      </c>
    </row>
    <row r="62" spans="2:10" x14ac:dyDescent="0.25">
      <c r="B62" t="s">
        <v>43</v>
      </c>
      <c r="D62" t="s">
        <v>139</v>
      </c>
      <c r="E62">
        <v>0</v>
      </c>
      <c r="F62" s="1">
        <v>6.0724399999999997E-5</v>
      </c>
      <c r="G62" s="1">
        <f t="shared" si="57"/>
        <v>3.6874527553599998E-9</v>
      </c>
      <c r="H62">
        <f t="shared" ref="H62:H93" si="58">MIN(B61:C63)</f>
        <v>0</v>
      </c>
      <c r="I62">
        <f t="shared" ref="I62" si="59">MIN(B64:C66)</f>
        <v>0</v>
      </c>
    </row>
    <row r="63" spans="2:10" x14ac:dyDescent="0.25">
      <c r="B63" t="s">
        <v>44</v>
      </c>
      <c r="D63" t="s">
        <v>140</v>
      </c>
      <c r="E63">
        <v>0</v>
      </c>
      <c r="F63" s="1">
        <v>1.0422699999999999E-5</v>
      </c>
      <c r="G63" s="1">
        <f t="shared" si="57"/>
        <v>1.0863267528999999E-10</v>
      </c>
    </row>
    <row r="64" spans="2:10" x14ac:dyDescent="0.25">
      <c r="B64" t="s">
        <v>45</v>
      </c>
      <c r="D64" t="s">
        <v>141</v>
      </c>
      <c r="E64">
        <v>0</v>
      </c>
      <c r="F64" s="1">
        <v>3.7994999999999998E-5</v>
      </c>
      <c r="G64" s="1">
        <f t="shared" si="57"/>
        <v>1.4436200249999998E-9</v>
      </c>
    </row>
    <row r="65" spans="2:10" x14ac:dyDescent="0.25">
      <c r="B65" t="s">
        <v>46</v>
      </c>
      <c r="D65" t="s">
        <v>142</v>
      </c>
      <c r="E65">
        <v>0</v>
      </c>
      <c r="F65" s="1">
        <v>4.0624999999999998E-5</v>
      </c>
      <c r="G65" s="1">
        <f t="shared" si="57"/>
        <v>1.6503906249999999E-9</v>
      </c>
      <c r="H65">
        <f t="shared" ref="H65:H96" si="60">MIN(B64:C66)</f>
        <v>0</v>
      </c>
    </row>
    <row r="66" spans="2:10" x14ac:dyDescent="0.25">
      <c r="B66" t="s">
        <v>47</v>
      </c>
      <c r="D66" t="s">
        <v>143</v>
      </c>
      <c r="E66">
        <v>1</v>
      </c>
      <c r="F66" s="1">
        <v>9.8594700000000007E-6</v>
      </c>
      <c r="G66" s="1">
        <f t="shared" si="57"/>
        <v>9.7209148680900008E-11</v>
      </c>
      <c r="J66" t="e">
        <f>AVERAGE(H66:I66)</f>
        <v>#DIV/0!</v>
      </c>
    </row>
    <row r="67" spans="2:10" x14ac:dyDescent="0.25">
      <c r="B67" t="s">
        <v>48</v>
      </c>
      <c r="D67" t="s">
        <v>144</v>
      </c>
      <c r="E67">
        <v>1</v>
      </c>
      <c r="F67" s="1">
        <v>3.4518499999999998E-5</v>
      </c>
      <c r="G67" s="1">
        <f t="shared" si="57"/>
        <v>1.1915268422499998E-9</v>
      </c>
    </row>
    <row r="68" spans="2:10" x14ac:dyDescent="0.25">
      <c r="B68" t="s">
        <v>49</v>
      </c>
      <c r="D68" t="s">
        <v>145</v>
      </c>
      <c r="E68">
        <v>1</v>
      </c>
      <c r="F68" s="1">
        <v>3.9770700000000002E-5</v>
      </c>
      <c r="G68" s="1">
        <f t="shared" si="57"/>
        <v>1.5817085784900002E-9</v>
      </c>
      <c r="H68">
        <f t="shared" ref="H68:H99" si="61">MIN(B67:C69)</f>
        <v>0</v>
      </c>
      <c r="I68">
        <v>3.0392522</v>
      </c>
    </row>
    <row r="69" spans="2:10" x14ac:dyDescent="0.25">
      <c r="B69" t="s">
        <v>50</v>
      </c>
      <c r="D69" t="s">
        <v>146</v>
      </c>
      <c r="E69">
        <v>1</v>
      </c>
      <c r="F69" s="1">
        <v>9.7191100000000005E-6</v>
      </c>
      <c r="G69" s="1">
        <f t="shared" si="57"/>
        <v>9.4461099192100015E-11</v>
      </c>
    </row>
    <row r="70" spans="2:10" x14ac:dyDescent="0.25">
      <c r="B70" t="s">
        <v>51</v>
      </c>
      <c r="D70" t="s">
        <v>147</v>
      </c>
      <c r="E70">
        <v>1</v>
      </c>
      <c r="F70" s="1">
        <v>3.1646600000000003E-5</v>
      </c>
      <c r="G70" s="1">
        <f t="shared" si="57"/>
        <v>1.0015072915600001E-9</v>
      </c>
    </row>
    <row r="71" spans="2:10" x14ac:dyDescent="0.25">
      <c r="B71" t="s">
        <v>52</v>
      </c>
      <c r="D71" t="s">
        <v>148</v>
      </c>
      <c r="E71">
        <v>1</v>
      </c>
      <c r="F71" s="1">
        <v>3.1812900000000002E-5</v>
      </c>
      <c r="G71" s="1">
        <f t="shared" si="57"/>
        <v>1.0120606064100001E-9</v>
      </c>
      <c r="H71">
        <f t="shared" ref="H71:H102" si="62">MIN(B70:C72)</f>
        <v>0</v>
      </c>
    </row>
    <row r="72" spans="2:10" x14ac:dyDescent="0.25">
      <c r="B72" t="s">
        <v>53</v>
      </c>
      <c r="D72" t="s">
        <v>149</v>
      </c>
      <c r="E72">
        <v>2</v>
      </c>
      <c r="F72" s="1">
        <v>1.1828600000000001E-5</v>
      </c>
      <c r="G72" s="1">
        <f t="shared" si="57"/>
        <v>1.3991577796E-10</v>
      </c>
      <c r="J72" t="e">
        <f>AVERAGE(H72:I72)</f>
        <v>#DIV/0!</v>
      </c>
    </row>
    <row r="73" spans="2:10" x14ac:dyDescent="0.25">
      <c r="B73" t="s">
        <v>54</v>
      </c>
      <c r="D73" t="s">
        <v>150</v>
      </c>
      <c r="E73">
        <v>2</v>
      </c>
      <c r="F73" s="1">
        <v>3.9096E-5</v>
      </c>
      <c r="G73" s="1">
        <f t="shared" si="57"/>
        <v>1.5284972159999999E-9</v>
      </c>
    </row>
    <row r="74" spans="2:10" x14ac:dyDescent="0.25">
      <c r="B74" t="s">
        <v>55</v>
      </c>
      <c r="D74" t="s">
        <v>151</v>
      </c>
      <c r="E74">
        <v>2</v>
      </c>
      <c r="F74" s="1">
        <v>3.4785900000000002E-5</v>
      </c>
      <c r="G74" s="1">
        <f t="shared" si="57"/>
        <v>1.21005883881E-9</v>
      </c>
      <c r="H74">
        <f t="shared" ref="H74:H105" si="63">MIN(B73:C75)</f>
        <v>0</v>
      </c>
      <c r="I74">
        <f t="shared" ref="I74" si="64">MIN(B76:C78)</f>
        <v>0</v>
      </c>
    </row>
    <row r="75" spans="2:10" x14ac:dyDescent="0.25">
      <c r="B75" t="s">
        <v>56</v>
      </c>
      <c r="D75" t="s">
        <v>152</v>
      </c>
      <c r="E75">
        <v>2</v>
      </c>
      <c r="F75" s="1">
        <v>1.18143E-5</v>
      </c>
      <c r="G75" s="1">
        <f t="shared" si="57"/>
        <v>1.3957768448999998E-10</v>
      </c>
    </row>
    <row r="76" spans="2:10" x14ac:dyDescent="0.25">
      <c r="B76" t="s">
        <v>57</v>
      </c>
      <c r="D76" t="s">
        <v>153</v>
      </c>
      <c r="E76">
        <v>2</v>
      </c>
      <c r="F76" s="1">
        <v>3.6793499999999999E-5</v>
      </c>
      <c r="G76" s="1">
        <f t="shared" si="57"/>
        <v>1.3537616422499999E-9</v>
      </c>
    </row>
    <row r="77" spans="2:10" x14ac:dyDescent="0.25">
      <c r="B77" t="s">
        <v>58</v>
      </c>
      <c r="D77" t="s">
        <v>154</v>
      </c>
      <c r="E77">
        <v>2</v>
      </c>
      <c r="F77" s="1">
        <v>2.8470300000000001E-5</v>
      </c>
      <c r="G77" s="1">
        <f t="shared" si="57"/>
        <v>8.1055798209000007E-10</v>
      </c>
      <c r="H77">
        <f t="shared" ref="H77:H108" si="65">MIN(B76:C78)</f>
        <v>0</v>
      </c>
    </row>
    <row r="78" spans="2:10" x14ac:dyDescent="0.25">
      <c r="B78" t="s">
        <v>59</v>
      </c>
      <c r="D78" t="s">
        <v>155</v>
      </c>
      <c r="E78">
        <v>3</v>
      </c>
      <c r="F78" s="1">
        <v>1.1957300000000001E-7</v>
      </c>
      <c r="G78" s="1">
        <f t="shared" si="57"/>
        <v>1.4297702329E-14</v>
      </c>
      <c r="J78" t="e">
        <f>AVERAGE(H78:I78)</f>
        <v>#DIV/0!</v>
      </c>
    </row>
    <row r="79" spans="2:10" x14ac:dyDescent="0.25">
      <c r="B79" t="s">
        <v>60</v>
      </c>
      <c r="D79" t="s">
        <v>156</v>
      </c>
      <c r="E79">
        <v>3</v>
      </c>
      <c r="F79">
        <v>1.8962100000000001E-4</v>
      </c>
      <c r="G79" s="1">
        <f t="shared" si="57"/>
        <v>3.5956123641000002E-8</v>
      </c>
    </row>
    <row r="80" spans="2:10" x14ac:dyDescent="0.25">
      <c r="B80" t="s">
        <v>61</v>
      </c>
      <c r="D80" t="s">
        <v>157</v>
      </c>
      <c r="E80">
        <v>3</v>
      </c>
      <c r="F80">
        <v>1.09282E-4</v>
      </c>
      <c r="G80" s="1">
        <f t="shared" si="57"/>
        <v>1.1942555524000001E-8</v>
      </c>
      <c r="H80">
        <f t="shared" ref="H80:H111" si="66">MIN(B79:C81)</f>
        <v>0</v>
      </c>
      <c r="I80">
        <f t="shared" ref="I80" si="67">MIN(B82:C84)</f>
        <v>0</v>
      </c>
    </row>
    <row r="81" spans="2:10" x14ac:dyDescent="0.25">
      <c r="B81" t="s">
        <v>62</v>
      </c>
      <c r="D81" t="s">
        <v>158</v>
      </c>
      <c r="E81">
        <v>3</v>
      </c>
      <c r="F81" s="1">
        <v>2.51847E-5</v>
      </c>
      <c r="G81" s="1">
        <f t="shared" si="57"/>
        <v>6.3426911409000001E-10</v>
      </c>
    </row>
    <row r="82" spans="2:10" x14ac:dyDescent="0.25">
      <c r="B82" t="s">
        <v>63</v>
      </c>
      <c r="D82" t="s">
        <v>159</v>
      </c>
      <c r="E82">
        <v>3</v>
      </c>
      <c r="F82" s="1">
        <v>9.24605E-5</v>
      </c>
      <c r="G82" s="1">
        <f t="shared" si="57"/>
        <v>8.5489440602500008E-9</v>
      </c>
    </row>
    <row r="83" spans="2:10" x14ac:dyDescent="0.25">
      <c r="B83" t="s">
        <v>64</v>
      </c>
      <c r="D83" t="s">
        <v>160</v>
      </c>
      <c r="E83">
        <v>3</v>
      </c>
      <c r="F83" s="1">
        <v>4.7071099999999997E-5</v>
      </c>
      <c r="G83" s="1">
        <f t="shared" si="57"/>
        <v>2.2156884552099997E-9</v>
      </c>
      <c r="H83">
        <f t="shared" ref="H83:H114" si="68">MIN(B82:C84)</f>
        <v>0</v>
      </c>
    </row>
    <row r="84" spans="2:10" x14ac:dyDescent="0.25">
      <c r="B84" t="s">
        <v>65</v>
      </c>
      <c r="D84" t="s">
        <v>161</v>
      </c>
      <c r="E84">
        <v>4</v>
      </c>
      <c r="F84" s="1">
        <v>2.2073300000000001E-5</v>
      </c>
      <c r="G84" s="1">
        <f t="shared" si="57"/>
        <v>4.8723057289000004E-10</v>
      </c>
      <c r="J84" t="e">
        <f>AVERAGE(H84:I84)</f>
        <v>#DIV/0!</v>
      </c>
    </row>
    <row r="85" spans="2:10" x14ac:dyDescent="0.25">
      <c r="B85" t="s">
        <v>66</v>
      </c>
      <c r="D85" t="s">
        <v>162</v>
      </c>
      <c r="E85">
        <v>4</v>
      </c>
      <c r="F85" s="1">
        <v>4.55088E-5</v>
      </c>
      <c r="G85" s="1">
        <f t="shared" si="57"/>
        <v>2.0710508774400001E-9</v>
      </c>
    </row>
    <row r="86" spans="2:10" x14ac:dyDescent="0.25">
      <c r="B86" t="s">
        <v>67</v>
      </c>
      <c r="D86" t="s">
        <v>163</v>
      </c>
      <c r="E86">
        <v>4</v>
      </c>
      <c r="F86" s="1">
        <v>2.84036E-5</v>
      </c>
      <c r="G86" s="1">
        <f t="shared" si="57"/>
        <v>8.0676449296000002E-10</v>
      </c>
      <c r="H86">
        <f t="shared" ref="H86:H117" si="69">MIN(B85:C87)</f>
        <v>0</v>
      </c>
      <c r="I86">
        <v>4.0392522</v>
      </c>
    </row>
    <row r="87" spans="2:10" x14ac:dyDescent="0.25">
      <c r="B87" t="s">
        <v>68</v>
      </c>
      <c r="D87" t="s">
        <v>164</v>
      </c>
      <c r="E87">
        <v>4</v>
      </c>
      <c r="F87" s="1">
        <v>2.07039E-5</v>
      </c>
      <c r="G87" s="1">
        <f t="shared" si="57"/>
        <v>4.2865147520999998E-10</v>
      </c>
    </row>
    <row r="88" spans="2:10" x14ac:dyDescent="0.25">
      <c r="B88" t="s">
        <v>69</v>
      </c>
      <c r="D88" t="s">
        <v>165</v>
      </c>
      <c r="E88">
        <v>4</v>
      </c>
      <c r="F88" s="1">
        <v>4.6164300000000001E-5</v>
      </c>
      <c r="G88" s="1">
        <f t="shared" si="57"/>
        <v>2.13114259449E-9</v>
      </c>
    </row>
    <row r="89" spans="2:10" x14ac:dyDescent="0.25">
      <c r="B89" t="s">
        <v>70</v>
      </c>
      <c r="D89" t="s">
        <v>166</v>
      </c>
      <c r="E89">
        <v>4</v>
      </c>
      <c r="F89" s="1">
        <v>3.0739299999999999E-5</v>
      </c>
      <c r="G89" s="1">
        <f t="shared" si="57"/>
        <v>9.4490456449000002E-10</v>
      </c>
      <c r="H89">
        <f t="shared" ref="H89:H120" si="70">MIN(B88:C90)</f>
        <v>0</v>
      </c>
    </row>
    <row r="90" spans="2:10" x14ac:dyDescent="0.25">
      <c r="B90" t="s">
        <v>71</v>
      </c>
      <c r="D90" t="s">
        <v>167</v>
      </c>
      <c r="E90">
        <v>5</v>
      </c>
      <c r="F90" s="1">
        <v>7.5849199999999999E-5</v>
      </c>
      <c r="G90" s="1">
        <f t="shared" si="57"/>
        <v>5.75310114064E-9</v>
      </c>
      <c r="J90" t="e">
        <f>AVERAGE(H90:I90)</f>
        <v>#DIV/0!</v>
      </c>
    </row>
    <row r="91" spans="2:10" x14ac:dyDescent="0.25">
      <c r="B91" t="s">
        <v>72</v>
      </c>
      <c r="D91" t="s">
        <v>168</v>
      </c>
      <c r="E91">
        <v>5</v>
      </c>
      <c r="F91">
        <v>1.4449600000000001E-4</v>
      </c>
      <c r="G91" s="1">
        <f t="shared" si="57"/>
        <v>2.0879094016E-8</v>
      </c>
    </row>
    <row r="92" spans="2:10" x14ac:dyDescent="0.25">
      <c r="B92" t="s">
        <v>73</v>
      </c>
      <c r="D92" t="s">
        <v>169</v>
      </c>
      <c r="E92">
        <v>5</v>
      </c>
      <c r="F92">
        <v>2.5522799999999998E-4</v>
      </c>
      <c r="G92" s="1">
        <f t="shared" si="57"/>
        <v>6.5141331983999985E-8</v>
      </c>
      <c r="H92">
        <f t="shared" ref="H92:H123" si="71">MIN(B91:C93)</f>
        <v>0</v>
      </c>
      <c r="I92">
        <f t="shared" ref="I92" si="72">MIN(B94:C96)</f>
        <v>0</v>
      </c>
    </row>
    <row r="93" spans="2:10" x14ac:dyDescent="0.25">
      <c r="B93" t="s">
        <v>74</v>
      </c>
      <c r="D93" t="s">
        <v>170</v>
      </c>
      <c r="E93">
        <v>5</v>
      </c>
      <c r="F93" s="1">
        <v>7.46169E-5</v>
      </c>
      <c r="G93" s="1">
        <f t="shared" si="57"/>
        <v>5.5676817656100001E-9</v>
      </c>
    </row>
    <row r="94" spans="2:10" x14ac:dyDescent="0.25">
      <c r="B94" t="s">
        <v>75</v>
      </c>
      <c r="D94" t="s">
        <v>171</v>
      </c>
      <c r="E94">
        <v>5</v>
      </c>
      <c r="F94">
        <v>1.35382E-4</v>
      </c>
      <c r="G94" s="1">
        <f t="shared" si="57"/>
        <v>1.8328285924000001E-8</v>
      </c>
    </row>
    <row r="95" spans="2:10" x14ac:dyDescent="0.25">
      <c r="B95" t="s">
        <v>76</v>
      </c>
      <c r="D95" t="s">
        <v>172</v>
      </c>
      <c r="E95">
        <v>5</v>
      </c>
      <c r="F95">
        <v>2.4790400000000002E-4</v>
      </c>
      <c r="G95" s="1">
        <f t="shared" si="57"/>
        <v>6.1456393216000006E-8</v>
      </c>
      <c r="H95">
        <f t="shared" ref="H95:H126" si="73">MIN(B94:C96)</f>
        <v>0</v>
      </c>
    </row>
    <row r="96" spans="2:10" x14ac:dyDescent="0.25">
      <c r="B96" t="s">
        <v>77</v>
      </c>
      <c r="D96" t="s">
        <v>173</v>
      </c>
      <c r="E96">
        <v>6</v>
      </c>
      <c r="F96">
        <v>1.2799099999999999E-4</v>
      </c>
      <c r="G96" s="1">
        <f t="shared" si="57"/>
        <v>1.6381696080999997E-8</v>
      </c>
      <c r="J96" t="e">
        <f>AVERAGE(H96:I96)</f>
        <v>#DIV/0!</v>
      </c>
    </row>
    <row r="97" spans="2:10" x14ac:dyDescent="0.25">
      <c r="B97" t="s">
        <v>78</v>
      </c>
      <c r="D97" t="s">
        <v>174</v>
      </c>
      <c r="E97">
        <v>6</v>
      </c>
      <c r="F97">
        <v>2.51177E-4</v>
      </c>
      <c r="G97" s="1">
        <f t="shared" si="57"/>
        <v>6.3089885328999995E-8</v>
      </c>
    </row>
    <row r="98" spans="2:10" x14ac:dyDescent="0.25">
      <c r="B98" t="s">
        <v>79</v>
      </c>
      <c r="D98" t="s">
        <v>175</v>
      </c>
      <c r="E98">
        <v>6</v>
      </c>
      <c r="F98">
        <v>2.2637699999999999E-4</v>
      </c>
      <c r="G98" s="1">
        <f t="shared" si="57"/>
        <v>5.1246546128999998E-8</v>
      </c>
      <c r="H98">
        <f t="shared" ref="H98:H129" si="74">MIN(B97:C99)</f>
        <v>0</v>
      </c>
      <c r="I98">
        <f t="shared" ref="I98" si="75">MIN(B100:C102)</f>
        <v>0</v>
      </c>
    </row>
    <row r="99" spans="2:10" x14ac:dyDescent="0.25">
      <c r="B99" t="s">
        <v>80</v>
      </c>
      <c r="D99" t="s">
        <v>176</v>
      </c>
      <c r="E99">
        <v>6</v>
      </c>
      <c r="F99">
        <v>1.2635500000000001E-4</v>
      </c>
      <c r="G99" s="1">
        <f t="shared" si="57"/>
        <v>1.5965586025000001E-8</v>
      </c>
    </row>
    <row r="100" spans="2:10" x14ac:dyDescent="0.25">
      <c r="B100" t="s">
        <v>81</v>
      </c>
      <c r="D100" t="s">
        <v>177</v>
      </c>
      <c r="E100">
        <v>6</v>
      </c>
      <c r="F100">
        <v>2.4542999999999999E-4</v>
      </c>
      <c r="G100" s="1">
        <f t="shared" si="57"/>
        <v>6.0235884899999996E-8</v>
      </c>
    </row>
    <row r="101" spans="2:10" x14ac:dyDescent="0.25">
      <c r="B101" t="s">
        <v>82</v>
      </c>
      <c r="D101" t="s">
        <v>178</v>
      </c>
      <c r="E101">
        <v>6</v>
      </c>
      <c r="F101">
        <v>2.2457999999999999E-4</v>
      </c>
      <c r="G101" s="1">
        <f t="shared" si="57"/>
        <v>5.0436176399999999E-8</v>
      </c>
      <c r="H101">
        <f t="shared" ref="H101:H132" si="76">MIN(B100:C102)</f>
        <v>0</v>
      </c>
    </row>
    <row r="102" spans="2:10" x14ac:dyDescent="0.25">
      <c r="B102" t="s">
        <v>83</v>
      </c>
      <c r="D102" t="s">
        <v>179</v>
      </c>
      <c r="E102">
        <v>7</v>
      </c>
      <c r="F102">
        <v>2.6184800000000002E-4</v>
      </c>
      <c r="G102" s="1">
        <f t="shared" si="57"/>
        <v>6.8564375104000004E-8</v>
      </c>
      <c r="J102" t="e">
        <f>AVERAGE(H102:I102)</f>
        <v>#DIV/0!</v>
      </c>
    </row>
    <row r="103" spans="2:10" x14ac:dyDescent="0.25">
      <c r="B103" t="s">
        <v>84</v>
      </c>
      <c r="D103" t="s">
        <v>180</v>
      </c>
      <c r="E103">
        <v>7</v>
      </c>
      <c r="F103">
        <v>4.24337E-4</v>
      </c>
      <c r="G103" s="1">
        <f t="shared" si="57"/>
        <v>1.80061889569E-7</v>
      </c>
    </row>
    <row r="104" spans="2:10" x14ac:dyDescent="0.25">
      <c r="B104" t="s">
        <v>85</v>
      </c>
      <c r="D104" t="s">
        <v>181</v>
      </c>
      <c r="E104">
        <v>7</v>
      </c>
      <c r="F104">
        <v>5.2410800000000002E-4</v>
      </c>
      <c r="G104" s="1">
        <f t="shared" si="57"/>
        <v>2.74689195664E-7</v>
      </c>
      <c r="H104">
        <f t="shared" ref="H104:H135" si="77">MIN(B103:C105)</f>
        <v>0</v>
      </c>
      <c r="I104">
        <v>5.0392522</v>
      </c>
    </row>
    <row r="105" spans="2:10" x14ac:dyDescent="0.25">
      <c r="B105" t="s">
        <v>86</v>
      </c>
      <c r="D105" t="s">
        <v>182</v>
      </c>
      <c r="E105">
        <v>7</v>
      </c>
      <c r="F105">
        <v>2.7347199999999997E-4</v>
      </c>
      <c r="G105" s="1">
        <f t="shared" si="57"/>
        <v>7.478693478399999E-8</v>
      </c>
    </row>
    <row r="106" spans="2:10" x14ac:dyDescent="0.25">
      <c r="B106" t="s">
        <v>87</v>
      </c>
      <c r="D106" t="s">
        <v>183</v>
      </c>
      <c r="E106">
        <v>7</v>
      </c>
      <c r="F106">
        <v>4.0475299999999999E-4</v>
      </c>
      <c r="G106" s="1">
        <f t="shared" si="57"/>
        <v>1.6382499100899998E-7</v>
      </c>
    </row>
    <row r="107" spans="2:10" x14ac:dyDescent="0.25">
      <c r="B107" t="s">
        <v>88</v>
      </c>
      <c r="D107" t="s">
        <v>184</v>
      </c>
      <c r="E107">
        <v>7</v>
      </c>
      <c r="F107">
        <v>9.9796699999999999E-4</v>
      </c>
      <c r="G107" s="1">
        <f t="shared" si="57"/>
        <v>9.9593813308900009E-7</v>
      </c>
      <c r="H107">
        <f t="shared" ref="H107:H138" si="78">MIN(B106:C108)</f>
        <v>0</v>
      </c>
    </row>
    <row r="108" spans="2:10" x14ac:dyDescent="0.25">
      <c r="B108" t="s">
        <v>89</v>
      </c>
      <c r="D108" t="s">
        <v>185</v>
      </c>
      <c r="E108">
        <v>0</v>
      </c>
      <c r="F108" s="1">
        <v>1.33888E-5</v>
      </c>
      <c r="G108" s="1">
        <f t="shared" si="57"/>
        <v>1.7925996543999999E-10</v>
      </c>
    </row>
    <row r="109" spans="2:10" x14ac:dyDescent="0.25">
      <c r="B109" t="s">
        <v>90</v>
      </c>
      <c r="D109" t="s">
        <v>186</v>
      </c>
      <c r="E109">
        <v>0</v>
      </c>
      <c r="F109" s="1">
        <v>5.0998400000000003E-5</v>
      </c>
      <c r="G109" s="1">
        <f t="shared" si="57"/>
        <v>2.6008368025600004E-9</v>
      </c>
    </row>
    <row r="110" spans="2:10" x14ac:dyDescent="0.25">
      <c r="B110" t="s">
        <v>91</v>
      </c>
      <c r="D110" t="s">
        <v>187</v>
      </c>
      <c r="E110">
        <v>0</v>
      </c>
      <c r="F110" s="1">
        <v>7.6920400000000003E-5</v>
      </c>
      <c r="G110" s="1">
        <f t="shared" si="57"/>
        <v>5.9167479361600003E-9</v>
      </c>
      <c r="H110">
        <f t="shared" ref="H110:H141" si="79">MIN(B109:C111)</f>
        <v>0</v>
      </c>
      <c r="I110">
        <f t="shared" ref="I110" si="80">MIN(B112:C114)</f>
        <v>0</v>
      </c>
    </row>
    <row r="111" spans="2:10" x14ac:dyDescent="0.25">
      <c r="B111" t="s">
        <v>92</v>
      </c>
      <c r="D111" t="s">
        <v>188</v>
      </c>
      <c r="E111">
        <v>0</v>
      </c>
      <c r="F111" s="1">
        <v>1.30074E-5</v>
      </c>
      <c r="G111" s="1">
        <f t="shared" si="57"/>
        <v>1.6919245476E-10</v>
      </c>
    </row>
    <row r="112" spans="2:10" x14ac:dyDescent="0.25">
      <c r="B112" t="s">
        <v>93</v>
      </c>
      <c r="D112" t="s">
        <v>189</v>
      </c>
      <c r="E112">
        <v>0</v>
      </c>
      <c r="F112" s="1">
        <v>4.7980099999999998E-5</v>
      </c>
      <c r="G112" s="1">
        <f t="shared" si="57"/>
        <v>2.3020899960099999E-9</v>
      </c>
    </row>
    <row r="113" spans="2:9" x14ac:dyDescent="0.25">
      <c r="B113" t="s">
        <v>94</v>
      </c>
      <c r="D113" t="s">
        <v>190</v>
      </c>
      <c r="E113">
        <v>0</v>
      </c>
      <c r="F113" s="1">
        <v>2.8408900000000002E-7</v>
      </c>
      <c r="G113" s="1">
        <f t="shared" si="57"/>
        <v>8.0706559921000015E-14</v>
      </c>
      <c r="H113">
        <f t="shared" ref="H113:H144" si="81">MIN(B112:C114)</f>
        <v>0</v>
      </c>
    </row>
    <row r="114" spans="2:9" x14ac:dyDescent="0.25">
      <c r="B114" t="s">
        <v>95</v>
      </c>
      <c r="D114" t="s">
        <v>191</v>
      </c>
      <c r="E114">
        <v>1</v>
      </c>
      <c r="F114" s="1">
        <v>1.24818E-5</v>
      </c>
      <c r="G114" s="1">
        <f t="shared" si="57"/>
        <v>1.5579533123999999E-10</v>
      </c>
    </row>
    <row r="115" spans="2:9" x14ac:dyDescent="0.25">
      <c r="B115" t="s">
        <v>96</v>
      </c>
      <c r="D115" t="s">
        <v>192</v>
      </c>
      <c r="E115">
        <v>1</v>
      </c>
      <c r="F115" s="1">
        <v>4.3581100000000002E-5</v>
      </c>
      <c r="G115" s="1">
        <f t="shared" si="57"/>
        <v>1.89931227721E-9</v>
      </c>
    </row>
    <row r="116" spans="2:9" x14ac:dyDescent="0.25">
      <c r="B116" t="s">
        <v>97</v>
      </c>
      <c r="D116" t="s">
        <v>193</v>
      </c>
      <c r="E116">
        <v>1</v>
      </c>
      <c r="F116" s="1">
        <v>5.03483E-5</v>
      </c>
      <c r="G116" s="1">
        <f t="shared" si="57"/>
        <v>2.53495131289E-9</v>
      </c>
      <c r="H116">
        <f t="shared" ref="H116:H147" si="82">MIN(B115:C117)</f>
        <v>0</v>
      </c>
      <c r="I116">
        <f t="shared" ref="I116" si="83">MIN(B118:C120)</f>
        <v>0</v>
      </c>
    </row>
    <row r="117" spans="2:9" x14ac:dyDescent="0.25">
      <c r="B117" t="s">
        <v>98</v>
      </c>
      <c r="D117" t="s">
        <v>194</v>
      </c>
      <c r="E117">
        <v>1</v>
      </c>
      <c r="F117" s="1">
        <v>1.2289E-5</v>
      </c>
      <c r="G117" s="1">
        <f t="shared" si="57"/>
        <v>1.5101952100000001E-10</v>
      </c>
    </row>
    <row r="118" spans="2:9" x14ac:dyDescent="0.25">
      <c r="B118" t="s">
        <v>99</v>
      </c>
      <c r="D118" t="s">
        <v>195</v>
      </c>
      <c r="E118">
        <v>1</v>
      </c>
      <c r="F118" s="1">
        <v>3.9960799999999999E-5</v>
      </c>
      <c r="G118" s="1">
        <f t="shared" si="57"/>
        <v>1.5968655366399999E-9</v>
      </c>
    </row>
    <row r="119" spans="2:9" x14ac:dyDescent="0.25">
      <c r="B119" t="s">
        <v>100</v>
      </c>
      <c r="D119" t="s">
        <v>196</v>
      </c>
      <c r="E119">
        <v>1</v>
      </c>
      <c r="F119" s="1">
        <v>4.0280300000000001E-5</v>
      </c>
      <c r="G119" s="1">
        <f t="shared" si="57"/>
        <v>1.6225025680900001E-9</v>
      </c>
      <c r="H119">
        <f t="shared" ref="H119:H150" si="84">MIN(B118:C120)</f>
        <v>0</v>
      </c>
    </row>
    <row r="120" spans="2:9" x14ac:dyDescent="0.25">
      <c r="B120" t="s">
        <v>101</v>
      </c>
      <c r="D120" t="s">
        <v>197</v>
      </c>
      <c r="E120">
        <v>2</v>
      </c>
      <c r="F120" s="1">
        <v>1.49602E-5</v>
      </c>
      <c r="G120" s="1">
        <f t="shared" si="57"/>
        <v>2.2380758403999997E-10</v>
      </c>
    </row>
    <row r="121" spans="2:9" x14ac:dyDescent="0.25">
      <c r="B121" t="s">
        <v>102</v>
      </c>
      <c r="D121" t="s">
        <v>198</v>
      </c>
      <c r="E121">
        <v>2</v>
      </c>
      <c r="F121" s="1">
        <v>4.9398299999999998E-5</v>
      </c>
      <c r="G121" s="1">
        <f t="shared" si="57"/>
        <v>2.4401920428899999E-9</v>
      </c>
    </row>
    <row r="122" spans="2:9" x14ac:dyDescent="0.25">
      <c r="B122" t="s">
        <v>103</v>
      </c>
      <c r="D122" t="s">
        <v>199</v>
      </c>
      <c r="E122">
        <v>2</v>
      </c>
      <c r="F122" s="1">
        <v>4.39789E-5</v>
      </c>
      <c r="G122" s="1">
        <f t="shared" si="57"/>
        <v>1.9341436452100002E-9</v>
      </c>
      <c r="H122">
        <f t="shared" ref="H122:H153" si="85">MIN(B121:C123)</f>
        <v>0</v>
      </c>
      <c r="I122">
        <v>6.0392522</v>
      </c>
    </row>
    <row r="123" spans="2:9" x14ac:dyDescent="0.25">
      <c r="B123" t="s">
        <v>104</v>
      </c>
      <c r="D123" t="s">
        <v>200</v>
      </c>
      <c r="E123">
        <v>2</v>
      </c>
      <c r="F123" s="1">
        <v>1.4936899999999999E-5</v>
      </c>
      <c r="G123" s="1">
        <f t="shared" si="57"/>
        <v>2.2311098160999998E-10</v>
      </c>
    </row>
    <row r="124" spans="2:9" x14ac:dyDescent="0.25">
      <c r="B124" t="s">
        <v>105</v>
      </c>
      <c r="D124" t="s">
        <v>201</v>
      </c>
      <c r="E124">
        <v>2</v>
      </c>
      <c r="F124" s="1">
        <v>4.6764600000000003E-5</v>
      </c>
      <c r="G124" s="1">
        <f t="shared" si="57"/>
        <v>2.1869278131600003E-9</v>
      </c>
    </row>
    <row r="125" spans="2:9" x14ac:dyDescent="0.25">
      <c r="B125" t="s">
        <v>106</v>
      </c>
      <c r="D125" t="s">
        <v>202</v>
      </c>
      <c r="E125">
        <v>2</v>
      </c>
      <c r="F125" s="1">
        <v>3.5986699999999999E-5</v>
      </c>
      <c r="G125" s="1">
        <f t="shared" ref="G125:G155" si="86">F125^2</f>
        <v>1.2950425768899999E-9</v>
      </c>
      <c r="H125">
        <f t="shared" ref="H125:H156" si="87">MIN(B124:C126)</f>
        <v>0</v>
      </c>
    </row>
    <row r="126" spans="2:9" x14ac:dyDescent="0.25">
      <c r="B126" t="s">
        <v>107</v>
      </c>
      <c r="D126" t="s">
        <v>203</v>
      </c>
      <c r="E126">
        <v>3</v>
      </c>
      <c r="F126" s="1">
        <v>6.4896700000000005E-5</v>
      </c>
      <c r="G126" s="1">
        <f t="shared" si="86"/>
        <v>4.2115816708900003E-9</v>
      </c>
    </row>
    <row r="127" spans="2:9" x14ac:dyDescent="0.25">
      <c r="B127" t="s">
        <v>108</v>
      </c>
      <c r="D127" t="s">
        <v>204</v>
      </c>
      <c r="E127">
        <v>3</v>
      </c>
      <c r="F127">
        <v>2.43339E-4</v>
      </c>
      <c r="G127" s="1">
        <f t="shared" si="86"/>
        <v>5.9213868921000001E-8</v>
      </c>
    </row>
    <row r="128" spans="2:9" x14ac:dyDescent="0.25">
      <c r="B128" t="s">
        <v>109</v>
      </c>
      <c r="D128" t="s">
        <v>205</v>
      </c>
      <c r="E128">
        <v>3</v>
      </c>
      <c r="F128">
        <v>1.3813700000000001E-4</v>
      </c>
      <c r="G128" s="1">
        <f t="shared" si="86"/>
        <v>1.9081830769000001E-8</v>
      </c>
      <c r="H128">
        <f t="shared" ref="H128:H159" si="88">MIN(B127:C129)</f>
        <v>0</v>
      </c>
      <c r="I128">
        <f t="shared" ref="I128" si="89">MIN(B130:C132)</f>
        <v>0</v>
      </c>
    </row>
    <row r="129" spans="2:9" x14ac:dyDescent="0.25">
      <c r="B129" t="s">
        <v>110</v>
      </c>
      <c r="D129" t="s">
        <v>206</v>
      </c>
      <c r="E129">
        <v>3</v>
      </c>
      <c r="F129" s="1">
        <v>3.1849700000000001E-5</v>
      </c>
      <c r="G129" s="1">
        <f t="shared" si="86"/>
        <v>1.0144033900900001E-9</v>
      </c>
    </row>
    <row r="130" spans="2:9" x14ac:dyDescent="0.25">
      <c r="B130" t="s">
        <v>111</v>
      </c>
      <c r="D130" t="s">
        <v>207</v>
      </c>
      <c r="E130">
        <v>3</v>
      </c>
      <c r="F130">
        <v>1.18175E-4</v>
      </c>
      <c r="G130" s="1">
        <f t="shared" si="86"/>
        <v>1.3965330625E-8</v>
      </c>
    </row>
    <row r="131" spans="2:9" x14ac:dyDescent="0.25">
      <c r="B131" t="s">
        <v>112</v>
      </c>
      <c r="D131" t="s">
        <v>208</v>
      </c>
      <c r="E131">
        <v>3</v>
      </c>
      <c r="F131" s="1">
        <v>5.9496100000000001E-5</v>
      </c>
      <c r="G131" s="1">
        <f t="shared" si="86"/>
        <v>3.53978591521E-9</v>
      </c>
      <c r="H131">
        <f t="shared" ref="H131:H162" si="90">MIN(B130:C132)</f>
        <v>0</v>
      </c>
    </row>
    <row r="132" spans="2:9" x14ac:dyDescent="0.25">
      <c r="B132" t="s">
        <v>113</v>
      </c>
      <c r="D132" t="s">
        <v>209</v>
      </c>
      <c r="E132">
        <v>4</v>
      </c>
      <c r="F132" s="1">
        <v>2.7659799999999999E-5</v>
      </c>
      <c r="G132" s="1">
        <f t="shared" si="86"/>
        <v>7.650645360399999E-10</v>
      </c>
    </row>
    <row r="133" spans="2:9" x14ac:dyDescent="0.25">
      <c r="B133" t="s">
        <v>114</v>
      </c>
      <c r="D133" t="s">
        <v>210</v>
      </c>
      <c r="E133">
        <v>4</v>
      </c>
      <c r="F133" s="1">
        <v>5.74311E-5</v>
      </c>
      <c r="G133" s="1">
        <f t="shared" si="86"/>
        <v>3.2983312472100001E-9</v>
      </c>
    </row>
    <row r="134" spans="2:9" x14ac:dyDescent="0.25">
      <c r="B134" t="s">
        <v>115</v>
      </c>
      <c r="D134" t="s">
        <v>211</v>
      </c>
      <c r="E134">
        <v>4</v>
      </c>
      <c r="F134" s="1">
        <v>9.4315500000000002E-5</v>
      </c>
      <c r="G134" s="1">
        <f t="shared" si="86"/>
        <v>8.8954135402500005E-9</v>
      </c>
      <c r="H134">
        <f t="shared" ref="H134:H165" si="91">MIN(B133:C135)</f>
        <v>0</v>
      </c>
      <c r="I134">
        <f t="shared" ref="I134" si="92">MIN(B136:C138)</f>
        <v>0</v>
      </c>
    </row>
    <row r="135" spans="2:9" x14ac:dyDescent="0.25">
      <c r="B135" t="s">
        <v>116</v>
      </c>
      <c r="D135" t="s">
        <v>212</v>
      </c>
      <c r="E135">
        <v>4</v>
      </c>
      <c r="F135" s="1">
        <v>2.6281699999999999E-5</v>
      </c>
      <c r="G135" s="1">
        <f t="shared" si="86"/>
        <v>6.9072775488999995E-10</v>
      </c>
    </row>
    <row r="136" spans="2:9" x14ac:dyDescent="0.25">
      <c r="B136" t="s">
        <v>117</v>
      </c>
      <c r="D136" t="s">
        <v>213</v>
      </c>
      <c r="E136">
        <v>4</v>
      </c>
      <c r="F136" s="1">
        <v>5.8255699999999999E-5</v>
      </c>
      <c r="G136" s="1">
        <f t="shared" si="86"/>
        <v>3.3937265824899999E-9</v>
      </c>
    </row>
    <row r="137" spans="2:9" x14ac:dyDescent="0.25">
      <c r="B137" t="s">
        <v>118</v>
      </c>
      <c r="D137" t="s">
        <v>214</v>
      </c>
      <c r="E137">
        <v>4</v>
      </c>
      <c r="F137" s="1">
        <v>4.84381E-5</v>
      </c>
      <c r="G137" s="1">
        <f t="shared" si="86"/>
        <v>2.34624953161E-9</v>
      </c>
      <c r="H137">
        <f t="shared" ref="H137:H168" si="93">MIN(B136:C138)</f>
        <v>0</v>
      </c>
    </row>
    <row r="138" spans="2:9" x14ac:dyDescent="0.25">
      <c r="B138" t="s">
        <v>119</v>
      </c>
      <c r="D138" t="s">
        <v>215</v>
      </c>
      <c r="E138">
        <v>5</v>
      </c>
      <c r="F138" s="1">
        <v>9.5933099999999998E-5</v>
      </c>
      <c r="G138" s="1">
        <f t="shared" si="86"/>
        <v>9.20315967561E-9</v>
      </c>
    </row>
    <row r="139" spans="2:9" x14ac:dyDescent="0.25">
      <c r="B139" t="s">
        <v>120</v>
      </c>
      <c r="D139" t="s">
        <v>216</v>
      </c>
      <c r="E139">
        <v>5</v>
      </c>
      <c r="F139">
        <v>1.87877E-4</v>
      </c>
      <c r="G139" s="1">
        <f t="shared" si="86"/>
        <v>3.5297767128999999E-8</v>
      </c>
    </row>
    <row r="140" spans="2:9" x14ac:dyDescent="0.25">
      <c r="B140" t="s">
        <v>121</v>
      </c>
      <c r="D140" t="s">
        <v>217</v>
      </c>
      <c r="E140">
        <v>5</v>
      </c>
      <c r="F140">
        <v>3.3047300000000002E-4</v>
      </c>
      <c r="G140" s="1">
        <f t="shared" si="86"/>
        <v>1.0921240372900001E-7</v>
      </c>
      <c r="H140">
        <f t="shared" ref="H140:H171" si="94">MIN(B139:C141)</f>
        <v>0</v>
      </c>
      <c r="I140">
        <v>7.0392522</v>
      </c>
    </row>
    <row r="141" spans="2:9" x14ac:dyDescent="0.25">
      <c r="B141" t="s">
        <v>122</v>
      </c>
      <c r="D141" t="s">
        <v>218</v>
      </c>
      <c r="E141">
        <v>5</v>
      </c>
      <c r="F141" s="1">
        <v>9.5807899999999995E-5</v>
      </c>
      <c r="G141" s="1">
        <f t="shared" si="86"/>
        <v>9.179153702409999E-9</v>
      </c>
    </row>
    <row r="142" spans="2:9" x14ac:dyDescent="0.25">
      <c r="B142" t="s">
        <v>123</v>
      </c>
      <c r="D142" t="s">
        <v>219</v>
      </c>
      <c r="E142">
        <v>5</v>
      </c>
      <c r="F142">
        <v>1.7462399999999999E-4</v>
      </c>
      <c r="G142" s="1">
        <f t="shared" si="86"/>
        <v>3.0493541375999994E-8</v>
      </c>
    </row>
    <row r="143" spans="2:9" x14ac:dyDescent="0.25">
      <c r="B143" t="s">
        <v>124</v>
      </c>
      <c r="D143" t="s">
        <v>220</v>
      </c>
      <c r="E143">
        <v>5</v>
      </c>
      <c r="F143">
        <v>2.6350700000000001E-4</v>
      </c>
      <c r="G143" s="1">
        <f t="shared" si="86"/>
        <v>6.9435939049E-8</v>
      </c>
      <c r="H143">
        <f t="shared" ref="H143:H190" si="95">MIN(B142:C144)</f>
        <v>0</v>
      </c>
    </row>
    <row r="144" spans="2:9" x14ac:dyDescent="0.25">
      <c r="B144" t="s">
        <v>125</v>
      </c>
      <c r="D144" t="s">
        <v>221</v>
      </c>
      <c r="E144">
        <v>6</v>
      </c>
      <c r="F144">
        <v>1.5924600000000001E-4</v>
      </c>
      <c r="G144" s="1">
        <f t="shared" si="86"/>
        <v>2.5359288516000006E-8</v>
      </c>
    </row>
    <row r="145" spans="2:9" x14ac:dyDescent="0.25">
      <c r="B145" t="s">
        <v>126</v>
      </c>
      <c r="D145" t="s">
        <v>222</v>
      </c>
      <c r="E145">
        <v>6</v>
      </c>
      <c r="F145">
        <v>3.0663100000000003E-4</v>
      </c>
      <c r="G145" s="1">
        <f t="shared" si="86"/>
        <v>9.4022570161000022E-8</v>
      </c>
    </row>
    <row r="146" spans="2:9" x14ac:dyDescent="0.25">
      <c r="B146" t="s">
        <v>127</v>
      </c>
      <c r="D146" t="s">
        <v>223</v>
      </c>
      <c r="E146">
        <v>6</v>
      </c>
      <c r="F146">
        <v>2.7280499999999999E-4</v>
      </c>
      <c r="G146" s="1">
        <f t="shared" si="86"/>
        <v>7.4422568024999991E-8</v>
      </c>
      <c r="H146">
        <f t="shared" ref="H146:H190" si="96">MIN(B145:C147)</f>
        <v>0</v>
      </c>
      <c r="I146">
        <f t="shared" ref="I146" si="97">MIN(B148:C150)</f>
        <v>0</v>
      </c>
    </row>
    <row r="147" spans="2:9" x14ac:dyDescent="0.25">
      <c r="B147" t="s">
        <v>128</v>
      </c>
      <c r="D147" t="s">
        <v>224</v>
      </c>
      <c r="E147">
        <v>6</v>
      </c>
      <c r="F147">
        <v>1.5684E-4</v>
      </c>
      <c r="G147" s="1">
        <f t="shared" si="86"/>
        <v>2.4598785599999999E-8</v>
      </c>
    </row>
    <row r="148" spans="2:9" x14ac:dyDescent="0.25">
      <c r="B148" t="s">
        <v>129</v>
      </c>
      <c r="D148" t="s">
        <v>225</v>
      </c>
      <c r="E148">
        <v>6</v>
      </c>
      <c r="F148">
        <v>2.9743800000000002E-4</v>
      </c>
      <c r="G148" s="1">
        <f t="shared" si="86"/>
        <v>8.8469363844000016E-8</v>
      </c>
    </row>
    <row r="149" spans="2:9" x14ac:dyDescent="0.25">
      <c r="B149" t="s">
        <v>130</v>
      </c>
      <c r="D149" t="s">
        <v>226</v>
      </c>
      <c r="E149">
        <v>6</v>
      </c>
      <c r="F149">
        <v>2.5614700000000003E-4</v>
      </c>
      <c r="G149" s="1">
        <f t="shared" si="86"/>
        <v>6.5611285609000019E-8</v>
      </c>
      <c r="H149">
        <f t="shared" ref="H149:H190" si="98">MIN(B148:C150)</f>
        <v>0</v>
      </c>
    </row>
    <row r="150" spans="2:9" x14ac:dyDescent="0.25">
      <c r="B150" t="s">
        <v>131</v>
      </c>
      <c r="D150" t="s">
        <v>227</v>
      </c>
      <c r="E150">
        <v>7</v>
      </c>
      <c r="F150">
        <v>3.2661799999999998E-4</v>
      </c>
      <c r="G150" s="1">
        <f t="shared" si="86"/>
        <v>1.0667931792399998E-7</v>
      </c>
    </row>
    <row r="151" spans="2:9" x14ac:dyDescent="0.25">
      <c r="B151" t="s">
        <v>132</v>
      </c>
      <c r="D151" t="s">
        <v>228</v>
      </c>
      <c r="E151">
        <v>7</v>
      </c>
      <c r="F151">
        <v>5.2824499999999999E-4</v>
      </c>
      <c r="G151" s="1">
        <f t="shared" si="86"/>
        <v>2.7904278002499998E-7</v>
      </c>
    </row>
    <row r="152" spans="2:9" x14ac:dyDescent="0.25">
      <c r="B152" t="s">
        <v>133</v>
      </c>
      <c r="D152" t="s">
        <v>229</v>
      </c>
      <c r="E152">
        <v>7</v>
      </c>
      <c r="F152">
        <v>6.6744500000000002E-4</v>
      </c>
      <c r="G152" s="1">
        <f t="shared" si="86"/>
        <v>4.4548282802500005E-7</v>
      </c>
      <c r="H152">
        <f t="shared" ref="H152:H190" si="99">MIN(B151:C153)</f>
        <v>0</v>
      </c>
    </row>
    <row r="153" spans="2:9" x14ac:dyDescent="0.25">
      <c r="B153" t="s">
        <v>134</v>
      </c>
      <c r="D153" t="s">
        <v>230</v>
      </c>
      <c r="E153">
        <v>7</v>
      </c>
      <c r="F153">
        <v>3.5393799999999998E-4</v>
      </c>
      <c r="G153" s="1">
        <f t="shared" si="86"/>
        <v>1.2527210784399999E-7</v>
      </c>
    </row>
    <row r="154" spans="2:9" x14ac:dyDescent="0.25">
      <c r="B154" t="s">
        <v>135</v>
      </c>
      <c r="D154" t="s">
        <v>231</v>
      </c>
      <c r="E154">
        <v>7</v>
      </c>
      <c r="F154">
        <v>5.4210700000000001E-4</v>
      </c>
      <c r="G154" s="1">
        <f t="shared" si="86"/>
        <v>2.9387999944900002E-7</v>
      </c>
    </row>
    <row r="155" spans="2:9" x14ac:dyDescent="0.25">
      <c r="B155" t="s">
        <v>136</v>
      </c>
      <c r="D155" t="s">
        <v>232</v>
      </c>
      <c r="E155">
        <v>7</v>
      </c>
      <c r="F155">
        <v>6.5575300000000002E-4</v>
      </c>
      <c r="G155" s="1">
        <f t="shared" si="86"/>
        <v>4.30011997009E-7</v>
      </c>
      <c r="H155">
        <f t="shared" ref="H155:H190" si="100">MIN(B154:C156)</f>
        <v>0</v>
      </c>
    </row>
    <row r="158" spans="2:9" x14ac:dyDescent="0.25">
      <c r="H158">
        <f t="shared" ref="H158:H190" si="101">MIN(B157:C159)</f>
        <v>0</v>
      </c>
    </row>
    <row r="161" spans="8:8" x14ac:dyDescent="0.25">
      <c r="H161">
        <f t="shared" ref="H161:H190" si="102">MIN(B160:C162)</f>
        <v>0</v>
      </c>
    </row>
    <row r="164" spans="8:8" x14ac:dyDescent="0.25">
      <c r="H164">
        <f t="shared" ref="H164:H190" si="103">MIN(B163:C165)</f>
        <v>0</v>
      </c>
    </row>
    <row r="167" spans="8:8" x14ac:dyDescent="0.25">
      <c r="H167">
        <f t="shared" ref="H167:H190" si="104">MIN(B166:C168)</f>
        <v>0</v>
      </c>
    </row>
    <row r="170" spans="8:8" x14ac:dyDescent="0.25">
      <c r="H170">
        <f t="shared" ref="H170:H190" si="105">MIN(B169:C171)</f>
        <v>0</v>
      </c>
    </row>
    <row r="173" spans="8:8" x14ac:dyDescent="0.25">
      <c r="H173">
        <f t="shared" ref="H173:H190" si="106">MIN(B172:C174)</f>
        <v>0</v>
      </c>
    </row>
    <row r="176" spans="8:8" x14ac:dyDescent="0.25">
      <c r="H176">
        <f t="shared" ref="H176:H190" si="107">MIN(B175:C177)</f>
        <v>0</v>
      </c>
    </row>
    <row r="179" spans="8:8" x14ac:dyDescent="0.25">
      <c r="H179">
        <f t="shared" ref="H179:H190" si="108">MIN(B178:C180)</f>
        <v>0</v>
      </c>
    </row>
    <row r="182" spans="8:8" x14ac:dyDescent="0.25">
      <c r="H182">
        <f t="shared" ref="H182:H190" si="109">MIN(B181:C183)</f>
        <v>0</v>
      </c>
    </row>
    <row r="185" spans="8:8" x14ac:dyDescent="0.25">
      <c r="H185">
        <f t="shared" ref="H185:H190" si="110">MIN(B184:C186)</f>
        <v>0</v>
      </c>
    </row>
    <row r="188" spans="8:8" x14ac:dyDescent="0.25">
      <c r="H188">
        <f t="shared" ref="H188:H190" si="111">MIN(B187:C189)</f>
        <v>0</v>
      </c>
    </row>
    <row r="192" spans="8:8" x14ac:dyDescent="0.25">
      <c r="H192">
        <v>1.5924600000000001E-4</v>
      </c>
    </row>
    <row r="198" spans="8:8" x14ac:dyDescent="0.25">
      <c r="H198">
        <v>3.2661799999999998E-4</v>
      </c>
    </row>
    <row r="216" spans="11:13" x14ac:dyDescent="0.25">
      <c r="K216">
        <v>5.6</v>
      </c>
      <c r="L216">
        <v>7</v>
      </c>
      <c r="M216">
        <f>SQRT(K216*K216+L216*L216)</f>
        <v>8.964373932405989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opLeftCell="B1" workbookViewId="0">
      <selection activeCell="L88" sqref="L88:Q94"/>
    </sheetView>
  </sheetViews>
  <sheetFormatPr defaultRowHeight="15" x14ac:dyDescent="0.25"/>
  <sheetData>
    <row r="1" spans="1:19" x14ac:dyDescent="0.25">
      <c r="A1">
        <v>205552</v>
      </c>
      <c r="B1">
        <v>232959</v>
      </c>
      <c r="C1">
        <v>171994</v>
      </c>
      <c r="D1">
        <v>47258.1</v>
      </c>
      <c r="E1">
        <v>61120</v>
      </c>
      <c r="F1">
        <v>24376.799999999999</v>
      </c>
      <c r="G1">
        <v>11110.8</v>
      </c>
      <c r="H1">
        <v>12260.4</v>
      </c>
      <c r="L1">
        <v>426131</v>
      </c>
      <c r="M1">
        <v>483025</v>
      </c>
      <c r="N1">
        <v>353047</v>
      </c>
      <c r="O1">
        <v>97927.6</v>
      </c>
      <c r="P1">
        <v>128213.6</v>
      </c>
      <c r="Q1">
        <v>51003</v>
      </c>
      <c r="R1">
        <v>23216.1</v>
      </c>
      <c r="S1">
        <v>25502.199999999997</v>
      </c>
    </row>
    <row r="2" spans="1:19" x14ac:dyDescent="0.25">
      <c r="A2">
        <v>203283</v>
      </c>
      <c r="B2">
        <v>226619</v>
      </c>
      <c r="C2">
        <v>168504</v>
      </c>
      <c r="D2">
        <v>46423.6</v>
      </c>
      <c r="E2">
        <v>59522.7</v>
      </c>
      <c r="F2">
        <v>23710.2</v>
      </c>
      <c r="G2">
        <v>10769.7</v>
      </c>
      <c r="H2">
        <v>11962.3</v>
      </c>
      <c r="L2">
        <v>420909</v>
      </c>
      <c r="M2">
        <v>470456</v>
      </c>
      <c r="N2">
        <v>348209</v>
      </c>
      <c r="O2">
        <v>95949.7</v>
      </c>
      <c r="P2">
        <v>124835.4</v>
      </c>
      <c r="Q2">
        <v>49831.7</v>
      </c>
      <c r="R2">
        <v>22535.1</v>
      </c>
      <c r="S2">
        <v>24663.4</v>
      </c>
    </row>
    <row r="3" spans="1:19" x14ac:dyDescent="0.25">
      <c r="A3">
        <v>201105</v>
      </c>
      <c r="B3">
        <v>227235</v>
      </c>
      <c r="C3">
        <v>165651</v>
      </c>
      <c r="D3">
        <v>45022.9</v>
      </c>
      <c r="E3">
        <v>58008.3</v>
      </c>
      <c r="F3">
        <v>23061.1</v>
      </c>
      <c r="G3">
        <v>10446.1</v>
      </c>
      <c r="H3">
        <v>11524.5</v>
      </c>
      <c r="L3">
        <v>416635</v>
      </c>
      <c r="M3">
        <v>471888</v>
      </c>
      <c r="N3">
        <v>342192</v>
      </c>
      <c r="O3">
        <v>93550.9</v>
      </c>
      <c r="P3">
        <v>120983.8</v>
      </c>
      <c r="Q3">
        <v>48133.399999999994</v>
      </c>
      <c r="R3">
        <v>21765.800000000003</v>
      </c>
      <c r="S3">
        <v>23881.8</v>
      </c>
    </row>
    <row r="4" spans="1:19" x14ac:dyDescent="0.25">
      <c r="A4">
        <v>200065</v>
      </c>
      <c r="B4">
        <v>228038</v>
      </c>
      <c r="C4">
        <v>165993</v>
      </c>
      <c r="D4">
        <v>44954.3</v>
      </c>
      <c r="E4">
        <v>57899</v>
      </c>
      <c r="F4">
        <v>23097.4</v>
      </c>
      <c r="G4">
        <v>10445.200000000001</v>
      </c>
      <c r="H4">
        <v>11467.6</v>
      </c>
      <c r="L4">
        <v>416147</v>
      </c>
      <c r="M4">
        <v>471714</v>
      </c>
      <c r="N4">
        <v>341032</v>
      </c>
      <c r="O4">
        <v>93454.6</v>
      </c>
      <c r="P4">
        <v>121328.2</v>
      </c>
      <c r="Q4">
        <v>48288.9</v>
      </c>
      <c r="R4">
        <v>21902.300000000003</v>
      </c>
      <c r="S4">
        <v>23811.800000000003</v>
      </c>
    </row>
    <row r="5" spans="1:19" x14ac:dyDescent="0.25">
      <c r="A5">
        <v>202594</v>
      </c>
      <c r="B5">
        <v>231121</v>
      </c>
      <c r="C5">
        <v>168459</v>
      </c>
      <c r="D5">
        <v>46325.9</v>
      </c>
      <c r="E5">
        <v>59605</v>
      </c>
      <c r="F5">
        <v>23859.5</v>
      </c>
      <c r="G5">
        <v>10863</v>
      </c>
      <c r="H5">
        <v>11772.3</v>
      </c>
      <c r="L5">
        <v>420275</v>
      </c>
      <c r="M5">
        <v>478319</v>
      </c>
      <c r="N5">
        <v>347291</v>
      </c>
      <c r="O5">
        <v>95819.1</v>
      </c>
      <c r="P5">
        <v>124201.7</v>
      </c>
      <c r="Q5">
        <v>49942.5</v>
      </c>
      <c r="R5">
        <v>22532.799999999999</v>
      </c>
      <c r="S5">
        <v>24355.8</v>
      </c>
    </row>
    <row r="6" spans="1:19" x14ac:dyDescent="0.25">
      <c r="A6">
        <v>204632</v>
      </c>
      <c r="B6">
        <v>234309</v>
      </c>
      <c r="C6">
        <v>171743</v>
      </c>
      <c r="D6">
        <v>47189.1</v>
      </c>
      <c r="E6">
        <v>61284.1</v>
      </c>
      <c r="F6">
        <v>24434.1</v>
      </c>
      <c r="G6">
        <v>11146.1</v>
      </c>
      <c r="H6">
        <v>12279.9</v>
      </c>
      <c r="L6">
        <v>425595</v>
      </c>
      <c r="M6">
        <v>485048</v>
      </c>
      <c r="N6">
        <v>354713</v>
      </c>
      <c r="O6">
        <v>98143.299999999988</v>
      </c>
      <c r="P6">
        <v>127949.79999999999</v>
      </c>
      <c r="Q6">
        <v>51180.3</v>
      </c>
      <c r="R6">
        <v>23326.9</v>
      </c>
      <c r="S6">
        <v>25407.1</v>
      </c>
    </row>
    <row r="7" spans="1:19" x14ac:dyDescent="0.25">
      <c r="A7">
        <v>4.6436299999999999</v>
      </c>
      <c r="B7">
        <v>4.8116700000000003</v>
      </c>
      <c r="C7">
        <v>4.1577799999999998</v>
      </c>
      <c r="D7">
        <v>5.0071599999999998</v>
      </c>
      <c r="E7">
        <v>4.8773</v>
      </c>
      <c r="F7">
        <v>4.5760899999999998</v>
      </c>
      <c r="G7">
        <v>2.528</v>
      </c>
      <c r="H7">
        <v>10.3498</v>
      </c>
      <c r="L7">
        <v>6.6941041002512049</v>
      </c>
      <c r="M7">
        <v>6.942945739511436</v>
      </c>
      <c r="N7">
        <v>5.9639251306501162</v>
      </c>
      <c r="O7">
        <v>5.6485772457495873</v>
      </c>
      <c r="P7">
        <v>6.9155985373646436</v>
      </c>
      <c r="Q7">
        <v>6.4526459063085113</v>
      </c>
      <c r="R7">
        <v>14.911059219250657</v>
      </c>
      <c r="S7">
        <v>14.036166806108426</v>
      </c>
    </row>
    <row r="8" spans="1:19" x14ac:dyDescent="0.25">
      <c r="A8">
        <v>4.6153000000000004</v>
      </c>
      <c r="B8">
        <v>4.7876300000000001</v>
      </c>
      <c r="C8">
        <v>4.1302700000000003</v>
      </c>
      <c r="D8">
        <v>5.2123600000000003</v>
      </c>
      <c r="E8">
        <v>2.67266</v>
      </c>
      <c r="F8">
        <v>3.34274</v>
      </c>
      <c r="G8">
        <v>2.2830499999999998</v>
      </c>
      <c r="H8">
        <v>9.7096300000000006</v>
      </c>
      <c r="L8">
        <v>6.6585069191598807</v>
      </c>
      <c r="M8">
        <v>6.9028000868777877</v>
      </c>
      <c r="N8">
        <v>5.930102244126993</v>
      </c>
      <c r="O8">
        <v>5.8107230275155954</v>
      </c>
      <c r="P8">
        <v>3.8100179918341595</v>
      </c>
      <c r="Q8">
        <v>5.4043434151152905</v>
      </c>
      <c r="R8">
        <v>3.379266353899911</v>
      </c>
      <c r="S8">
        <v>10.963969979861311</v>
      </c>
    </row>
    <row r="9" spans="1:19" x14ac:dyDescent="0.25">
      <c r="A9">
        <v>4.60419</v>
      </c>
      <c r="B9">
        <v>4.7584499999999998</v>
      </c>
      <c r="C9">
        <v>4.0986799999999999</v>
      </c>
      <c r="D9">
        <v>4.9872500000000004</v>
      </c>
      <c r="E9">
        <v>2.5866699999999998</v>
      </c>
      <c r="F9">
        <v>3.2714300000000001</v>
      </c>
      <c r="G9">
        <v>2.3064300000000002</v>
      </c>
      <c r="H9">
        <v>5.1134599999999999</v>
      </c>
      <c r="L9">
        <v>6.6321160481553694</v>
      </c>
      <c r="M9">
        <v>6.8535551990846333</v>
      </c>
      <c r="N9">
        <v>5.8809772612466373</v>
      </c>
      <c r="O9">
        <v>5.6468249622774751</v>
      </c>
      <c r="P9">
        <v>3.521756733577718</v>
      </c>
      <c r="Q9">
        <v>5.2796300029926337</v>
      </c>
      <c r="R9">
        <v>3.5862102900555066</v>
      </c>
      <c r="S9">
        <v>7.2881059144677636</v>
      </c>
    </row>
    <row r="10" spans="1:19" x14ac:dyDescent="0.25">
      <c r="A10">
        <v>4.5854200000000001</v>
      </c>
      <c r="B10">
        <v>4.75345</v>
      </c>
      <c r="C10">
        <v>4.0730899999999997</v>
      </c>
      <c r="D10">
        <v>4.7597399999999999</v>
      </c>
      <c r="E10">
        <v>2.6064600000000002</v>
      </c>
      <c r="F10">
        <v>4.4968300000000001</v>
      </c>
      <c r="G10">
        <v>2.51396</v>
      </c>
      <c r="H10">
        <v>5.02773</v>
      </c>
      <c r="L10">
        <v>6.6230956114871242</v>
      </c>
      <c r="M10">
        <v>6.8524755667203952</v>
      </c>
      <c r="N10">
        <v>5.856427831929631</v>
      </c>
      <c r="O10">
        <v>5.394584720624934</v>
      </c>
      <c r="P10">
        <v>3.7345268725770335</v>
      </c>
      <c r="Q10">
        <v>6.517709126019664</v>
      </c>
      <c r="R10">
        <v>3.5042119150673523</v>
      </c>
      <c r="S10">
        <v>7.1094354764495895</v>
      </c>
    </row>
    <row r="11" spans="1:19" x14ac:dyDescent="0.25">
      <c r="A11">
        <v>4.6228300000000004</v>
      </c>
      <c r="B11">
        <v>4.7772500000000004</v>
      </c>
      <c r="C11">
        <v>4.1143900000000002</v>
      </c>
      <c r="D11">
        <v>5.0096400000000001</v>
      </c>
      <c r="E11">
        <v>2.6390699999999998</v>
      </c>
      <c r="F11">
        <v>4.2519999999999998</v>
      </c>
      <c r="G11">
        <v>2.4195500000000001</v>
      </c>
      <c r="H11">
        <v>5.4161900000000003</v>
      </c>
      <c r="L11">
        <v>6.6607329471312688</v>
      </c>
      <c r="M11">
        <v>6.8906882930081821</v>
      </c>
      <c r="N11">
        <v>5.9037875159087498</v>
      </c>
      <c r="O11">
        <v>5.5791888602197357</v>
      </c>
      <c r="P11">
        <v>3.7714428668349198</v>
      </c>
      <c r="Q11">
        <v>5.9014817889153912</v>
      </c>
      <c r="R11">
        <v>3.7341639311899528</v>
      </c>
      <c r="S11">
        <v>10.455494788602785</v>
      </c>
    </row>
    <row r="12" spans="1:19" x14ac:dyDescent="0.25">
      <c r="A12">
        <v>4.6502499999999998</v>
      </c>
      <c r="B12">
        <v>4.82029</v>
      </c>
      <c r="C12">
        <v>4.1503699999999997</v>
      </c>
      <c r="D12">
        <v>5.1372099999999996</v>
      </c>
      <c r="E12">
        <v>2.4335900000000001</v>
      </c>
      <c r="F12">
        <v>4.42774</v>
      </c>
      <c r="G12">
        <v>2.28172</v>
      </c>
      <c r="H12">
        <v>5.7596800000000004</v>
      </c>
      <c r="L12">
        <v>6.7054383126683073</v>
      </c>
      <c r="M12">
        <v>6.9462578432563244</v>
      </c>
      <c r="N12">
        <v>5.9556195290918303</v>
      </c>
      <c r="O12">
        <v>5.7367070596466752</v>
      </c>
      <c r="P12">
        <v>3.4047442244168655</v>
      </c>
      <c r="Q12">
        <v>6.3264082087468871</v>
      </c>
      <c r="R12">
        <v>3.3714638838344388</v>
      </c>
      <c r="S12">
        <v>8.0236446707216551</v>
      </c>
    </row>
    <row r="13" spans="1:19" x14ac:dyDescent="0.25">
      <c r="B13" t="s">
        <v>15</v>
      </c>
    </row>
    <row r="15" spans="1:19" x14ac:dyDescent="0.25">
      <c r="B15" t="s">
        <v>16</v>
      </c>
    </row>
    <row r="16" spans="1:19" x14ac:dyDescent="0.25">
      <c r="A16">
        <v>220579</v>
      </c>
      <c r="B16">
        <v>250066</v>
      </c>
      <c r="C16">
        <v>181053</v>
      </c>
      <c r="D16">
        <v>50669.5</v>
      </c>
      <c r="E16">
        <v>67093.600000000006</v>
      </c>
      <c r="F16">
        <v>26626.2</v>
      </c>
      <c r="G16">
        <v>12105.3</v>
      </c>
      <c r="H16">
        <v>13241.8</v>
      </c>
      <c r="L16">
        <v>426131</v>
      </c>
      <c r="M16">
        <v>420909</v>
      </c>
      <c r="N16">
        <v>416635</v>
      </c>
      <c r="O16">
        <v>416147</v>
      </c>
      <c r="P16">
        <v>420275</v>
      </c>
      <c r="Q16">
        <v>425595</v>
      </c>
    </row>
    <row r="17" spans="1:17" x14ac:dyDescent="0.25">
      <c r="A17">
        <v>217626</v>
      </c>
      <c r="B17">
        <v>243837</v>
      </c>
      <c r="C17">
        <v>179705</v>
      </c>
      <c r="D17">
        <v>49526.1</v>
      </c>
      <c r="E17">
        <v>65312.7</v>
      </c>
      <c r="F17">
        <v>26121.5</v>
      </c>
      <c r="G17">
        <v>11765.4</v>
      </c>
      <c r="H17">
        <v>12701.1</v>
      </c>
      <c r="L17">
        <v>483025</v>
      </c>
      <c r="M17">
        <v>470456</v>
      </c>
      <c r="N17">
        <v>471888</v>
      </c>
      <c r="O17">
        <v>471714</v>
      </c>
      <c r="P17">
        <v>478319</v>
      </c>
      <c r="Q17">
        <v>485048</v>
      </c>
    </row>
    <row r="18" spans="1:17" x14ac:dyDescent="0.25">
      <c r="A18">
        <v>215530</v>
      </c>
      <c r="B18">
        <v>244653</v>
      </c>
      <c r="C18">
        <v>176541</v>
      </c>
      <c r="D18">
        <v>48528</v>
      </c>
      <c r="E18">
        <v>62975.5</v>
      </c>
      <c r="F18">
        <v>25072.3</v>
      </c>
      <c r="G18">
        <v>11319.7</v>
      </c>
      <c r="H18">
        <v>12357.3</v>
      </c>
      <c r="L18">
        <v>353047</v>
      </c>
      <c r="M18">
        <v>348209</v>
      </c>
      <c r="N18">
        <v>342192</v>
      </c>
      <c r="O18">
        <v>341032</v>
      </c>
      <c r="P18">
        <v>347291</v>
      </c>
      <c r="Q18">
        <v>354713</v>
      </c>
    </row>
    <row r="19" spans="1:17" x14ac:dyDescent="0.25">
      <c r="A19">
        <v>216082</v>
      </c>
      <c r="B19">
        <v>243676</v>
      </c>
      <c r="C19">
        <v>175039</v>
      </c>
      <c r="D19">
        <v>48500.3</v>
      </c>
      <c r="E19">
        <v>63429.2</v>
      </c>
      <c r="F19">
        <v>25191.5</v>
      </c>
      <c r="G19">
        <v>11457.1</v>
      </c>
      <c r="H19">
        <v>12344.2</v>
      </c>
      <c r="L19">
        <v>97927.6</v>
      </c>
      <c r="M19">
        <v>95949.7</v>
      </c>
      <c r="N19">
        <v>93550.9</v>
      </c>
      <c r="O19">
        <v>93454.6</v>
      </c>
      <c r="P19">
        <v>95819.1</v>
      </c>
      <c r="Q19">
        <v>98143.299999999988</v>
      </c>
    </row>
    <row r="20" spans="1:17" x14ac:dyDescent="0.25">
      <c r="A20">
        <v>217681</v>
      </c>
      <c r="B20">
        <v>247198</v>
      </c>
      <c r="C20">
        <v>178832</v>
      </c>
      <c r="D20">
        <v>49493.2</v>
      </c>
      <c r="E20">
        <v>64596.7</v>
      </c>
      <c r="F20">
        <v>26083</v>
      </c>
      <c r="G20">
        <v>11669.8</v>
      </c>
      <c r="H20">
        <v>12583.5</v>
      </c>
      <c r="L20">
        <v>128213.6</v>
      </c>
      <c r="M20">
        <v>124835.4</v>
      </c>
      <c r="N20">
        <v>120983.8</v>
      </c>
      <c r="O20">
        <v>121328.2</v>
      </c>
      <c r="P20">
        <v>124201.7</v>
      </c>
      <c r="Q20">
        <v>127949.79999999999</v>
      </c>
    </row>
    <row r="21" spans="1:17" x14ac:dyDescent="0.25">
      <c r="A21">
        <v>220963</v>
      </c>
      <c r="B21">
        <v>250739</v>
      </c>
      <c r="C21">
        <v>182970</v>
      </c>
      <c r="D21">
        <v>50954.2</v>
      </c>
      <c r="E21">
        <v>66665.7</v>
      </c>
      <c r="F21">
        <v>26746.2</v>
      </c>
      <c r="G21">
        <v>12180.8</v>
      </c>
      <c r="H21">
        <v>13127.2</v>
      </c>
      <c r="L21">
        <v>51003</v>
      </c>
      <c r="M21">
        <v>49831.7</v>
      </c>
      <c r="N21">
        <v>48133.399999999994</v>
      </c>
      <c r="O21">
        <v>48288.9</v>
      </c>
      <c r="P21">
        <v>49942.5</v>
      </c>
      <c r="Q21">
        <v>51180.3</v>
      </c>
    </row>
    <row r="22" spans="1:17" x14ac:dyDescent="0.25">
      <c r="A22">
        <v>4.8215899999999996</v>
      </c>
      <c r="B22">
        <v>5.0052300000000001</v>
      </c>
      <c r="C22">
        <v>4.2756600000000002</v>
      </c>
      <c r="D22">
        <v>2.6143399999999999</v>
      </c>
      <c r="E22">
        <v>4.9028</v>
      </c>
      <c r="F22">
        <v>4.5492900000000001</v>
      </c>
      <c r="G22">
        <v>14.6952</v>
      </c>
      <c r="H22">
        <v>9.4813299999999998</v>
      </c>
      <c r="L22">
        <v>23216.1</v>
      </c>
      <c r="M22">
        <v>22535.1</v>
      </c>
      <c r="N22">
        <v>21765.800000000003</v>
      </c>
      <c r="O22">
        <v>21902.300000000003</v>
      </c>
      <c r="P22">
        <v>22532.799999999999</v>
      </c>
      <c r="Q22">
        <v>23326.9</v>
      </c>
    </row>
    <row r="23" spans="1:17" x14ac:dyDescent="0.25">
      <c r="A23">
        <v>4.7994500000000002</v>
      </c>
      <c r="B23">
        <v>4.9726499999999998</v>
      </c>
      <c r="C23">
        <v>4.2552300000000001</v>
      </c>
      <c r="D23">
        <v>2.5682299999999998</v>
      </c>
      <c r="E23">
        <v>2.7153499999999999</v>
      </c>
      <c r="F23">
        <v>4.2465299999999999</v>
      </c>
      <c r="G23">
        <v>2.4914100000000001</v>
      </c>
      <c r="H23">
        <v>5.09232</v>
      </c>
      <c r="L23">
        <v>25502.199999999997</v>
      </c>
      <c r="M23">
        <v>24663.4</v>
      </c>
      <c r="N23">
        <v>23881.8</v>
      </c>
      <c r="O23">
        <v>23811.800000000003</v>
      </c>
      <c r="P23">
        <v>24355.8</v>
      </c>
      <c r="Q23">
        <v>25407.1</v>
      </c>
    </row>
    <row r="24" spans="1:17" x14ac:dyDescent="0.25">
      <c r="A24">
        <v>4.7735099999999999</v>
      </c>
      <c r="B24">
        <v>4.9323800000000002</v>
      </c>
      <c r="C24">
        <v>4.2174300000000002</v>
      </c>
      <c r="D24">
        <v>2.64839</v>
      </c>
      <c r="E24">
        <v>2.3899599999999999</v>
      </c>
      <c r="F24">
        <v>4.1439399999999997</v>
      </c>
      <c r="G24">
        <v>2.74614</v>
      </c>
      <c r="H24">
        <v>5.1931700000000003</v>
      </c>
    </row>
    <row r="25" spans="1:17" x14ac:dyDescent="0.25">
      <c r="A25">
        <v>4.7790499999999998</v>
      </c>
      <c r="B25">
        <v>4.9356999999999998</v>
      </c>
      <c r="C25">
        <v>4.2080500000000001</v>
      </c>
      <c r="D25">
        <v>2.53898</v>
      </c>
      <c r="E25">
        <v>2.6745199999999998</v>
      </c>
      <c r="F25">
        <v>4.7179500000000001</v>
      </c>
      <c r="G25">
        <v>2.4412099999999999</v>
      </c>
      <c r="H25">
        <v>5.0265300000000002</v>
      </c>
      <c r="L25">
        <v>6.6941041002512049</v>
      </c>
      <c r="M25">
        <v>6.6585069191598807</v>
      </c>
      <c r="N25">
        <v>6.6321160481553694</v>
      </c>
      <c r="O25">
        <v>6.6230956114871242</v>
      </c>
      <c r="P25">
        <v>6.6607329471312688</v>
      </c>
      <c r="Q25">
        <v>6.7054383126683073</v>
      </c>
    </row>
    <row r="26" spans="1:17" x14ac:dyDescent="0.25">
      <c r="A26">
        <v>4.7952899999999996</v>
      </c>
      <c r="B26">
        <v>4.9658300000000004</v>
      </c>
      <c r="C26">
        <v>4.2339700000000002</v>
      </c>
      <c r="D26">
        <v>2.4557799999999999</v>
      </c>
      <c r="E26">
        <v>2.6942699999999999</v>
      </c>
      <c r="F26">
        <v>4.0924300000000002</v>
      </c>
      <c r="G26">
        <v>2.8442500000000002</v>
      </c>
      <c r="H26">
        <v>8.9432799999999997</v>
      </c>
      <c r="L26">
        <v>6.942945739511436</v>
      </c>
      <c r="M26">
        <v>6.9028000868777877</v>
      </c>
      <c r="N26">
        <v>6.8535551990846333</v>
      </c>
      <c r="O26">
        <v>6.8524755667203952</v>
      </c>
      <c r="P26">
        <v>6.8906882930081821</v>
      </c>
      <c r="Q26">
        <v>6.9462578432563244</v>
      </c>
    </row>
    <row r="27" spans="1:17" x14ac:dyDescent="0.25">
      <c r="A27">
        <v>4.8309499999999996</v>
      </c>
      <c r="B27">
        <v>5.0015299999999998</v>
      </c>
      <c r="C27">
        <v>4.27128</v>
      </c>
      <c r="D27">
        <v>2.55321</v>
      </c>
      <c r="E27">
        <v>2.3811599999999999</v>
      </c>
      <c r="F27">
        <v>4.5186900000000003</v>
      </c>
      <c r="G27">
        <v>2.48204</v>
      </c>
      <c r="H27">
        <v>5.5861400000000003</v>
      </c>
      <c r="L27">
        <v>5.9639251306501162</v>
      </c>
      <c r="M27">
        <v>5.930102244126993</v>
      </c>
      <c r="N27">
        <v>5.8809772612466373</v>
      </c>
      <c r="O27">
        <v>5.856427831929631</v>
      </c>
      <c r="P27">
        <v>5.9037875159087498</v>
      </c>
      <c r="Q27">
        <v>5.9556195290918303</v>
      </c>
    </row>
    <row r="28" spans="1:17" x14ac:dyDescent="0.25">
      <c r="L28">
        <v>5.6485772457495873</v>
      </c>
      <c r="M28">
        <v>5.8107230275155954</v>
      </c>
      <c r="N28">
        <v>5.6468249622774751</v>
      </c>
      <c r="O28">
        <v>5.394584720624934</v>
      </c>
      <c r="P28">
        <v>5.5791888602197357</v>
      </c>
      <c r="Q28">
        <v>5.7367070596466752</v>
      </c>
    </row>
    <row r="29" spans="1:17" x14ac:dyDescent="0.25">
      <c r="L29">
        <v>6.9155985373646436</v>
      </c>
      <c r="M29">
        <v>3.8100179918341595</v>
      </c>
      <c r="N29">
        <v>3.521756733577718</v>
      </c>
      <c r="O29">
        <v>3.7345268725770335</v>
      </c>
      <c r="P29">
        <v>3.7714428668349198</v>
      </c>
      <c r="Q29">
        <v>3.4047442244168655</v>
      </c>
    </row>
    <row r="30" spans="1:17" x14ac:dyDescent="0.25">
      <c r="L30">
        <v>6.4526459063085113</v>
      </c>
      <c r="M30">
        <v>5.4043434151152905</v>
      </c>
      <c r="N30">
        <v>5.2796300029926337</v>
      </c>
      <c r="O30">
        <v>6.517709126019664</v>
      </c>
      <c r="P30">
        <v>5.9014817889153912</v>
      </c>
      <c r="Q30">
        <v>6.3264082087468871</v>
      </c>
    </row>
    <row r="31" spans="1:17" x14ac:dyDescent="0.25">
      <c r="L31">
        <v>14.911059219250657</v>
      </c>
      <c r="M31">
        <v>3.379266353899911</v>
      </c>
      <c r="N31">
        <v>3.5862102900555066</v>
      </c>
      <c r="O31">
        <v>3.5042119150673523</v>
      </c>
      <c r="P31">
        <v>3.7341639311899528</v>
      </c>
      <c r="Q31">
        <v>3.3714638838344388</v>
      </c>
    </row>
    <row r="32" spans="1:17" x14ac:dyDescent="0.25">
      <c r="L32">
        <v>14.036166806108426</v>
      </c>
      <c r="M32">
        <v>10.963969979861311</v>
      </c>
      <c r="N32">
        <v>7.2881059144677636</v>
      </c>
      <c r="O32">
        <v>7.1094354764495895</v>
      </c>
      <c r="P32">
        <v>10.455494788602785</v>
      </c>
      <c r="Q32">
        <v>8.0236446707216551</v>
      </c>
    </row>
    <row r="35" spans="1:15" x14ac:dyDescent="0.25">
      <c r="B35" t="s">
        <v>11</v>
      </c>
    </row>
    <row r="36" spans="1:15" x14ac:dyDescent="0.25">
      <c r="A36">
        <v>2326.1400000000003</v>
      </c>
      <c r="B36">
        <v>2326.1400000000003</v>
      </c>
      <c r="C36">
        <v>1463.6369999999999</v>
      </c>
      <c r="D36">
        <v>1271.373</v>
      </c>
      <c r="E36">
        <v>1080.3789999999999</v>
      </c>
      <c r="F36">
        <v>721.85699999999997</v>
      </c>
      <c r="G36">
        <v>402.33500000000004</v>
      </c>
      <c r="H36">
        <v>471.07400000000001</v>
      </c>
    </row>
    <row r="37" spans="1:15" x14ac:dyDescent="0.25">
      <c r="A37">
        <v>2213.9</v>
      </c>
      <c r="B37">
        <v>2213.9</v>
      </c>
      <c r="C37">
        <v>1401.923</v>
      </c>
      <c r="D37">
        <v>1221.4469999999999</v>
      </c>
      <c r="E37">
        <v>1041.403</v>
      </c>
      <c r="F37">
        <v>691.69399999999996</v>
      </c>
      <c r="G37">
        <v>379.12599999999998</v>
      </c>
      <c r="H37">
        <v>473.90099999999995</v>
      </c>
    </row>
    <row r="38" spans="1:15" x14ac:dyDescent="0.25">
      <c r="A38">
        <v>2161.12</v>
      </c>
      <c r="B38">
        <v>2161.12</v>
      </c>
      <c r="C38">
        <v>1385.5520000000001</v>
      </c>
      <c r="D38">
        <v>1192.325</v>
      </c>
      <c r="E38">
        <v>1006.283</v>
      </c>
      <c r="F38">
        <v>684.73500000000001</v>
      </c>
      <c r="G38">
        <v>372.68799999999999</v>
      </c>
      <c r="H38">
        <v>465.173</v>
      </c>
    </row>
    <row r="39" spans="1:15" x14ac:dyDescent="0.25">
      <c r="A39">
        <v>2154.1000000000004</v>
      </c>
      <c r="B39">
        <v>2154.1000000000004</v>
      </c>
      <c r="C39">
        <v>1342.922</v>
      </c>
      <c r="D39">
        <v>1192.377</v>
      </c>
      <c r="E39">
        <v>1018.057</v>
      </c>
      <c r="F39">
        <v>674.87100000000009</v>
      </c>
      <c r="G39">
        <v>389.63800000000003</v>
      </c>
      <c r="H39">
        <v>438.88900000000001</v>
      </c>
    </row>
    <row r="40" spans="1:15" x14ac:dyDescent="0.25">
      <c r="A40">
        <v>2247.9</v>
      </c>
      <c r="B40">
        <v>2247.9</v>
      </c>
      <c r="C40">
        <v>1414.338</v>
      </c>
      <c r="D40">
        <v>1217.3699999999999</v>
      </c>
      <c r="E40">
        <v>1050.847</v>
      </c>
      <c r="F40">
        <v>687.14</v>
      </c>
      <c r="G40">
        <v>395.49799999999999</v>
      </c>
      <c r="H40">
        <v>441.37299999999999</v>
      </c>
    </row>
    <row r="41" spans="1:15" x14ac:dyDescent="0.25">
      <c r="A41">
        <v>2323.2399999999998</v>
      </c>
      <c r="B41">
        <v>2323.2399999999998</v>
      </c>
      <c r="C41">
        <v>1468.9839999999999</v>
      </c>
      <c r="D41">
        <v>1287.5920000000001</v>
      </c>
      <c r="E41">
        <v>1081.4639999999999</v>
      </c>
      <c r="F41">
        <v>727.60699999999997</v>
      </c>
      <c r="G41">
        <v>412.93200000000002</v>
      </c>
      <c r="H41">
        <v>491.572</v>
      </c>
    </row>
    <row r="42" spans="1:15" x14ac:dyDescent="0.25">
      <c r="A42">
        <v>2.0317512766084334</v>
      </c>
      <c r="B42">
        <v>2.0317512766084334</v>
      </c>
      <c r="C42">
        <v>1.505125697142933</v>
      </c>
      <c r="D42">
        <v>3.1961693480000002</v>
      </c>
      <c r="E42">
        <v>6.7241801119913491</v>
      </c>
      <c r="F42">
        <v>5.0127392683541805</v>
      </c>
      <c r="G42">
        <v>5.4611493073985811</v>
      </c>
      <c r="H42">
        <v>4.3052800406593761</v>
      </c>
    </row>
    <row r="43" spans="1:15" x14ac:dyDescent="0.25">
      <c r="A43">
        <v>1.9530670594989821</v>
      </c>
      <c r="B43">
        <v>1.9530670594989821</v>
      </c>
      <c r="C43">
        <v>1.5272520458653835</v>
      </c>
      <c r="D43">
        <v>3.2053158879999999</v>
      </c>
      <c r="E43">
        <v>6.2385098074780645</v>
      </c>
      <c r="F43">
        <v>4.9937597706037087</v>
      </c>
      <c r="G43">
        <v>5.1125530707172127</v>
      </c>
      <c r="H43">
        <v>4.3631209046965456</v>
      </c>
    </row>
    <row r="44" spans="1:15" x14ac:dyDescent="0.25">
      <c r="A44">
        <v>1.9895766788440199</v>
      </c>
      <c r="B44">
        <v>1.9895766788440199</v>
      </c>
      <c r="C44">
        <v>1.5204748924267049</v>
      </c>
      <c r="D44">
        <v>3.2952431359999999</v>
      </c>
      <c r="E44">
        <v>6.4592349585535285</v>
      </c>
      <c r="F44">
        <v>4.87066171464412</v>
      </c>
      <c r="G44">
        <v>5.1846621643555526</v>
      </c>
      <c r="H44">
        <v>4.433114948227713</v>
      </c>
    </row>
    <row r="45" spans="1:15" x14ac:dyDescent="0.25">
      <c r="A45">
        <v>1.2531241465525274</v>
      </c>
      <c r="B45">
        <v>1.2531241465525274</v>
      </c>
      <c r="C45">
        <v>1.5244421752316484</v>
      </c>
      <c r="D45">
        <v>3.1950362220000001</v>
      </c>
      <c r="E45">
        <v>6.5420745462353151</v>
      </c>
      <c r="F45">
        <v>4.79480469785788</v>
      </c>
      <c r="G45">
        <v>5.0365568632251145</v>
      </c>
      <c r="H45">
        <v>4.2433183291499592</v>
      </c>
      <c r="M45">
        <f>M43+M44</f>
        <v>0</v>
      </c>
      <c r="O45">
        <f>SQRT(O43*O43+O44+O44)</f>
        <v>0</v>
      </c>
    </row>
    <row r="46" spans="1:15" x14ac:dyDescent="0.25">
      <c r="A46">
        <v>1.9712831657831404</v>
      </c>
      <c r="B46">
        <v>1.9712831657831404</v>
      </c>
      <c r="C46">
        <v>1.5134911506844035</v>
      </c>
      <c r="D46">
        <v>3.146302538</v>
      </c>
      <c r="E46">
        <v>6.0911084734471768</v>
      </c>
      <c r="F46">
        <v>4.9851185864530843</v>
      </c>
      <c r="G46">
        <v>5.2461685568136298</v>
      </c>
      <c r="H46">
        <v>4.1639421068261742</v>
      </c>
    </row>
    <row r="47" spans="1:15" x14ac:dyDescent="0.25">
      <c r="A47">
        <v>2.0190271024679189</v>
      </c>
      <c r="B47">
        <v>2.0190271024679189</v>
      </c>
      <c r="C47">
        <v>1.5166550264315217</v>
      </c>
      <c r="D47">
        <v>3.3517564979999999</v>
      </c>
      <c r="E47">
        <v>6.1539466552449094</v>
      </c>
      <c r="F47">
        <v>5.0059994339791931</v>
      </c>
      <c r="G47">
        <v>5.3693192207671911</v>
      </c>
      <c r="H47">
        <v>4.3189497156832006</v>
      </c>
    </row>
    <row r="48" spans="1:15" x14ac:dyDescent="0.25">
      <c r="B48" t="s">
        <v>12</v>
      </c>
    </row>
    <row r="49" spans="2:8" x14ac:dyDescent="0.25">
      <c r="B49">
        <v>2833.92</v>
      </c>
      <c r="C49">
        <v>2011.6129999999998</v>
      </c>
      <c r="D49">
        <v>1628.7359999999999</v>
      </c>
      <c r="E49">
        <v>1211.296</v>
      </c>
      <c r="F49">
        <v>889.21799999999996</v>
      </c>
      <c r="G49">
        <v>529.61199999999997</v>
      </c>
      <c r="H49">
        <v>354.262</v>
      </c>
    </row>
    <row r="50" spans="2:8" x14ac:dyDescent="0.25">
      <c r="B50">
        <v>2703.7799999999997</v>
      </c>
      <c r="C50">
        <v>1944.491</v>
      </c>
      <c r="D50">
        <v>1556.066</v>
      </c>
      <c r="E50">
        <v>1166.1579999999999</v>
      </c>
      <c r="F50">
        <v>857.19200000000001</v>
      </c>
      <c r="G50">
        <v>521.69799999999998</v>
      </c>
      <c r="H50">
        <v>359.52800000000002</v>
      </c>
    </row>
    <row r="51" spans="2:8" x14ac:dyDescent="0.25">
      <c r="B51">
        <v>2631.66</v>
      </c>
      <c r="C51">
        <v>1878.23</v>
      </c>
      <c r="D51">
        <v>1514.2289999999998</v>
      </c>
      <c r="E51">
        <v>1136.9459999999999</v>
      </c>
      <c r="F51">
        <v>830.77600000000007</v>
      </c>
      <c r="G51">
        <v>501.92599999999999</v>
      </c>
      <c r="H51">
        <v>293.40700000000004</v>
      </c>
    </row>
    <row r="52" spans="2:8" x14ac:dyDescent="0.25">
      <c r="B52">
        <v>2626.3599999999997</v>
      </c>
      <c r="C52">
        <v>1856.826</v>
      </c>
      <c r="D52">
        <v>1520.213</v>
      </c>
      <c r="E52">
        <v>1131.9960000000001</v>
      </c>
      <c r="F52">
        <v>835.50199999999995</v>
      </c>
      <c r="G52">
        <v>499.82500000000005</v>
      </c>
      <c r="H52">
        <v>364.726</v>
      </c>
    </row>
    <row r="53" spans="2:8" x14ac:dyDescent="0.25">
      <c r="B53">
        <v>2732.3900000000003</v>
      </c>
      <c r="C53">
        <v>1932.703</v>
      </c>
      <c r="D53">
        <v>1553.6179999999999</v>
      </c>
      <c r="E53">
        <v>1185.2289999999998</v>
      </c>
      <c r="F53">
        <v>857.27300000000002</v>
      </c>
      <c r="G53">
        <v>518.68599999999992</v>
      </c>
      <c r="H53">
        <v>331.5</v>
      </c>
    </row>
    <row r="54" spans="2:8" x14ac:dyDescent="0.25">
      <c r="B54">
        <v>2836.1400000000003</v>
      </c>
      <c r="C54">
        <v>2005.5339999999999</v>
      </c>
      <c r="D54">
        <v>1617.3710000000001</v>
      </c>
      <c r="E54">
        <v>1213.71</v>
      </c>
      <c r="F54">
        <v>890.99</v>
      </c>
      <c r="G54">
        <v>543.42200000000003</v>
      </c>
      <c r="H54">
        <v>332.959</v>
      </c>
    </row>
    <row r="55" spans="2:8" x14ac:dyDescent="0.25">
      <c r="B55">
        <v>2.1914060719547166</v>
      </c>
      <c r="C55">
        <v>1.8852002706609183</v>
      </c>
      <c r="D55">
        <v>3.5741147411911669</v>
      </c>
      <c r="E55">
        <v>6.7043871928834777</v>
      </c>
      <c r="F55">
        <v>2.9154941115358133</v>
      </c>
      <c r="G55">
        <v>3.9258337265987207</v>
      </c>
      <c r="H55">
        <v>3.0768748769490122</v>
      </c>
    </row>
    <row r="56" spans="2:8" x14ac:dyDescent="0.25">
      <c r="B56">
        <v>2.1619607102119129</v>
      </c>
      <c r="C56">
        <v>1.881685113136627</v>
      </c>
      <c r="D56">
        <v>3.3782352341126276</v>
      </c>
      <c r="E56">
        <v>6.660043318432697</v>
      </c>
      <c r="F56">
        <v>2.9302523956990463</v>
      </c>
      <c r="G56">
        <v>3.9478356412089903</v>
      </c>
      <c r="H56">
        <v>2.9602414297654844</v>
      </c>
    </row>
    <row r="57" spans="2:8" x14ac:dyDescent="0.25">
      <c r="B57">
        <v>2.1623272565687186</v>
      </c>
      <c r="C57">
        <v>1.8890564357106963</v>
      </c>
      <c r="D57">
        <v>3.5885849229187823</v>
      </c>
      <c r="E57">
        <v>6.4523455044270532</v>
      </c>
      <c r="F57">
        <v>2.7454181596616567</v>
      </c>
      <c r="G57">
        <v>3.9335522638068507</v>
      </c>
      <c r="H57">
        <v>2.7914841214128372</v>
      </c>
    </row>
    <row r="58" spans="2:8" x14ac:dyDescent="0.25">
      <c r="B58">
        <v>2.1452468509940763</v>
      </c>
      <c r="C58">
        <v>1.8224517034478582</v>
      </c>
      <c r="D58">
        <v>3.4663046874878152</v>
      </c>
      <c r="E58">
        <v>6.8030506695893429</v>
      </c>
      <c r="F58">
        <v>2.7740678441054754</v>
      </c>
      <c r="G58">
        <v>3.8138885566439931</v>
      </c>
      <c r="H58">
        <v>2.9698072702618261</v>
      </c>
    </row>
    <row r="59" spans="2:8" x14ac:dyDescent="0.25">
      <c r="B59">
        <v>2.1981126333743686</v>
      </c>
      <c r="C59">
        <v>1.8521115385958804</v>
      </c>
      <c r="D59">
        <v>3.4262508651439987</v>
      </c>
      <c r="E59">
        <v>6.8433867961193018</v>
      </c>
      <c r="F59">
        <v>2.7593846331745779</v>
      </c>
      <c r="G59">
        <v>3.9708887029983604</v>
      </c>
      <c r="H59">
        <v>2.9637055926660461</v>
      </c>
    </row>
    <row r="60" spans="2:8" x14ac:dyDescent="0.25">
      <c r="B60">
        <v>2.1914499960528415</v>
      </c>
      <c r="C60">
        <v>1.8976495824308555</v>
      </c>
      <c r="D60">
        <v>3.488632825405964</v>
      </c>
      <c r="E60">
        <v>6.5070377538477526</v>
      </c>
      <c r="F60">
        <v>2.9154930559684069</v>
      </c>
      <c r="G60">
        <v>3.9891554459058125</v>
      </c>
      <c r="H60">
        <v>2.9044738635594571</v>
      </c>
    </row>
    <row r="61" spans="2:8" x14ac:dyDescent="0.25">
      <c r="B61" t="s">
        <v>13</v>
      </c>
    </row>
    <row r="62" spans="2:8" x14ac:dyDescent="0.25">
      <c r="B62">
        <v>2404.96</v>
      </c>
      <c r="C62">
        <v>1598.68</v>
      </c>
      <c r="D62">
        <v>975.35</v>
      </c>
      <c r="E62">
        <v>672.75</v>
      </c>
      <c r="F62">
        <v>507.423</v>
      </c>
      <c r="G62">
        <v>346.827</v>
      </c>
      <c r="H62">
        <v>257.37400000000002</v>
      </c>
    </row>
    <row r="63" spans="2:8" x14ac:dyDescent="0.25">
      <c r="B63">
        <v>2330.1799999999998</v>
      </c>
      <c r="C63">
        <v>1581.12</v>
      </c>
      <c r="D63">
        <v>954.774</v>
      </c>
      <c r="E63">
        <v>644.49400000000003</v>
      </c>
      <c r="F63">
        <v>491.84199999999998</v>
      </c>
      <c r="G63">
        <v>344.89400000000001</v>
      </c>
      <c r="H63">
        <v>238.43899999999999</v>
      </c>
    </row>
    <row r="64" spans="2:8" x14ac:dyDescent="0.25">
      <c r="B64">
        <v>2279.84</v>
      </c>
      <c r="C64">
        <v>1513.49</v>
      </c>
      <c r="D64">
        <v>916.88800000000003</v>
      </c>
      <c r="E64">
        <v>637.49599999999998</v>
      </c>
      <c r="F64">
        <v>472.09800000000001</v>
      </c>
      <c r="G64">
        <v>321.15300000000002</v>
      </c>
      <c r="H64">
        <v>239.76</v>
      </c>
    </row>
    <row r="65" spans="2:18" x14ac:dyDescent="0.25">
      <c r="B65">
        <v>2275.3200000000002</v>
      </c>
      <c r="C65">
        <v>1503.13</v>
      </c>
      <c r="D65">
        <v>926.38900000000001</v>
      </c>
      <c r="E65">
        <v>636.97400000000005</v>
      </c>
      <c r="F65">
        <v>490.09100000000001</v>
      </c>
      <c r="G65">
        <v>323.73</v>
      </c>
      <c r="H65">
        <v>245.357</v>
      </c>
    </row>
    <row r="66" spans="2:18" x14ac:dyDescent="0.25">
      <c r="B66">
        <v>2377.61</v>
      </c>
      <c r="C66">
        <v>1530.29</v>
      </c>
      <c r="D66">
        <v>937.16600000000005</v>
      </c>
      <c r="E66">
        <v>648.41700000000003</v>
      </c>
      <c r="F66">
        <v>501.47800000000001</v>
      </c>
      <c r="G66">
        <v>326.59899999999999</v>
      </c>
      <c r="H66">
        <v>250.74600000000001</v>
      </c>
    </row>
    <row r="67" spans="2:18" x14ac:dyDescent="0.25">
      <c r="B67">
        <v>2421.96</v>
      </c>
      <c r="C67">
        <v>1598.53</v>
      </c>
      <c r="D67">
        <v>976.54100000000005</v>
      </c>
      <c r="E67">
        <v>674.12</v>
      </c>
      <c r="F67">
        <v>510.51400000000001</v>
      </c>
      <c r="G67">
        <v>343.447</v>
      </c>
      <c r="H67">
        <v>262.13600000000002</v>
      </c>
    </row>
    <row r="68" spans="2:18" x14ac:dyDescent="0.25">
      <c r="B68">
        <v>2.14452</v>
      </c>
      <c r="C68">
        <v>2.0691199999999998</v>
      </c>
      <c r="D68">
        <v>2.64751</v>
      </c>
      <c r="E68">
        <v>2.8719899999999998</v>
      </c>
      <c r="F68">
        <v>4.7197699999999996</v>
      </c>
      <c r="G68">
        <v>3.2690999999999999</v>
      </c>
      <c r="H68">
        <v>2.9665900000000001</v>
      </c>
    </row>
    <row r="69" spans="2:18" x14ac:dyDescent="0.25">
      <c r="B69">
        <v>2.0232600000000001</v>
      </c>
      <c r="C69">
        <v>1.9415100000000001</v>
      </c>
      <c r="D69">
        <v>2.5867599999999999</v>
      </c>
      <c r="E69">
        <v>2.7862399999999998</v>
      </c>
      <c r="F69">
        <v>4.3039100000000001</v>
      </c>
      <c r="G69">
        <v>3.7985699999999998</v>
      </c>
      <c r="H69">
        <v>2.63639</v>
      </c>
    </row>
    <row r="70" spans="2:18" x14ac:dyDescent="0.25">
      <c r="B70">
        <v>2.0372499999999998</v>
      </c>
      <c r="C70">
        <v>2.10331</v>
      </c>
      <c r="D70">
        <v>2.5520100000000001</v>
      </c>
      <c r="E70">
        <v>2.7986300000000002</v>
      </c>
      <c r="F70">
        <v>4.1045299999999996</v>
      </c>
      <c r="G70">
        <v>3.8321900000000002</v>
      </c>
      <c r="H70">
        <v>1.0514699999999999</v>
      </c>
    </row>
    <row r="71" spans="2:18" x14ac:dyDescent="0.25">
      <c r="B71">
        <v>1.98509</v>
      </c>
      <c r="C71">
        <v>2.0645799999999999</v>
      </c>
      <c r="D71">
        <v>2.60263</v>
      </c>
      <c r="E71">
        <v>2.8576999999999999</v>
      </c>
      <c r="F71">
        <v>3.8464100000000001</v>
      </c>
      <c r="G71">
        <v>3.1779700000000002</v>
      </c>
      <c r="H71">
        <v>0.97066699999999995</v>
      </c>
    </row>
    <row r="72" spans="2:18" x14ac:dyDescent="0.25">
      <c r="B72">
        <v>2.06325</v>
      </c>
      <c r="C72">
        <v>1.8777600000000001</v>
      </c>
      <c r="D72">
        <v>2.5552800000000002</v>
      </c>
      <c r="E72">
        <v>3.19455</v>
      </c>
      <c r="F72">
        <v>4.8511199999999999</v>
      </c>
      <c r="G72">
        <v>5.7258399999999998</v>
      </c>
      <c r="H72">
        <v>2.9632399999999999</v>
      </c>
    </row>
    <row r="73" spans="2:18" x14ac:dyDescent="0.25">
      <c r="B73">
        <v>2.0309599999999999</v>
      </c>
      <c r="C73">
        <v>1.68916</v>
      </c>
      <c r="D73">
        <v>2.69699</v>
      </c>
      <c r="E73">
        <v>2.7304300000000001</v>
      </c>
      <c r="F73">
        <v>3.8856000000000002</v>
      </c>
      <c r="G73">
        <v>0.909161</v>
      </c>
      <c r="H73">
        <v>3.0461100000000001</v>
      </c>
    </row>
    <row r="74" spans="2:18" x14ac:dyDescent="0.25">
      <c r="B74" t="s">
        <v>14</v>
      </c>
      <c r="L74">
        <v>10213.900000000001</v>
      </c>
      <c r="M74">
        <v>6693.2</v>
      </c>
      <c r="N74">
        <v>4933.7190000000001</v>
      </c>
      <c r="O74">
        <v>3681.6809999999996</v>
      </c>
      <c r="P74">
        <v>2619.1149999999998</v>
      </c>
      <c r="Q74">
        <v>1602.69</v>
      </c>
      <c r="R74">
        <v>1317.69</v>
      </c>
    </row>
    <row r="75" spans="2:18" x14ac:dyDescent="0.25">
      <c r="B75">
        <v>2648.88</v>
      </c>
      <c r="C75">
        <v>1619.27</v>
      </c>
      <c r="D75">
        <v>1058.26</v>
      </c>
      <c r="E75">
        <v>717.25599999999997</v>
      </c>
      <c r="F75">
        <v>500.61700000000002</v>
      </c>
      <c r="G75">
        <v>323.916</v>
      </c>
      <c r="H75">
        <v>234.98</v>
      </c>
      <c r="L75">
        <v>9814.4</v>
      </c>
      <c r="M75">
        <v>6513.9639999999999</v>
      </c>
      <c r="N75">
        <v>4755.6670000000004</v>
      </c>
      <c r="O75">
        <v>3545.79</v>
      </c>
      <c r="P75">
        <v>2528.73</v>
      </c>
      <c r="Q75">
        <v>1555.569</v>
      </c>
      <c r="R75">
        <v>1299.588</v>
      </c>
    </row>
    <row r="76" spans="2:18" x14ac:dyDescent="0.25">
      <c r="B76">
        <v>2566.54</v>
      </c>
      <c r="C76">
        <v>1586.43</v>
      </c>
      <c r="D76">
        <v>1023.38</v>
      </c>
      <c r="E76">
        <v>693.73500000000001</v>
      </c>
      <c r="F76">
        <v>488.00200000000001</v>
      </c>
      <c r="G76">
        <v>309.851</v>
      </c>
      <c r="H76">
        <v>227.72</v>
      </c>
      <c r="L76">
        <v>9592.74</v>
      </c>
      <c r="M76">
        <v>6298.4419999999991</v>
      </c>
      <c r="N76">
        <v>4626.8620000000001</v>
      </c>
      <c r="O76">
        <v>3460.4609999999998</v>
      </c>
      <c r="P76">
        <v>2463.1420000000003</v>
      </c>
      <c r="Q76">
        <v>1492.3589999999999</v>
      </c>
      <c r="R76">
        <v>1222.193</v>
      </c>
    </row>
    <row r="77" spans="2:18" x14ac:dyDescent="0.25">
      <c r="B77">
        <v>2520.12</v>
      </c>
      <c r="C77">
        <v>1521.17</v>
      </c>
      <c r="D77">
        <v>1003.42</v>
      </c>
      <c r="E77">
        <v>679.73599999999999</v>
      </c>
      <c r="F77">
        <v>475.53300000000002</v>
      </c>
      <c r="G77">
        <v>296.59199999999998</v>
      </c>
      <c r="H77">
        <v>223.85300000000001</v>
      </c>
      <c r="L77">
        <v>9585.85</v>
      </c>
      <c r="M77">
        <v>6238.2880000000005</v>
      </c>
      <c r="N77">
        <v>4635.4680000000008</v>
      </c>
      <c r="O77">
        <v>3465.3919999999998</v>
      </c>
      <c r="P77">
        <v>2478.33</v>
      </c>
      <c r="Q77">
        <v>1513.4969999999998</v>
      </c>
      <c r="R77">
        <v>1271.106</v>
      </c>
    </row>
    <row r="78" spans="2:18" x14ac:dyDescent="0.25">
      <c r="B78">
        <v>2530.0700000000002</v>
      </c>
      <c r="C78">
        <v>1535.41</v>
      </c>
      <c r="D78">
        <v>996.48900000000003</v>
      </c>
      <c r="E78">
        <v>678.36500000000001</v>
      </c>
      <c r="F78">
        <v>477.86599999999999</v>
      </c>
      <c r="G78">
        <v>300.30399999999997</v>
      </c>
      <c r="H78">
        <v>222.13399999999999</v>
      </c>
      <c r="L78">
        <v>9969</v>
      </c>
      <c r="M78">
        <v>6444.610999999999</v>
      </c>
      <c r="N78">
        <v>4734.0039999999999</v>
      </c>
      <c r="O78">
        <v>3580.4759999999997</v>
      </c>
      <c r="P78">
        <v>2536</v>
      </c>
      <c r="Q78">
        <v>1555.067</v>
      </c>
      <c r="R78">
        <v>1251.5640000000001</v>
      </c>
    </row>
    <row r="79" spans="2:18" x14ac:dyDescent="0.25">
      <c r="B79">
        <v>2611.1</v>
      </c>
      <c r="C79">
        <v>1567.28</v>
      </c>
      <c r="D79">
        <v>1025.8499999999999</v>
      </c>
      <c r="E79">
        <v>695.98299999999995</v>
      </c>
      <c r="F79">
        <v>490.10899999999998</v>
      </c>
      <c r="G79">
        <v>314.28399999999999</v>
      </c>
      <c r="H79">
        <v>227.94499999999999</v>
      </c>
      <c r="L79">
        <v>10274.700000000001</v>
      </c>
      <c r="M79">
        <v>6687.8680000000004</v>
      </c>
      <c r="N79">
        <v>4938.9639999999999</v>
      </c>
      <c r="O79">
        <v>3691.451</v>
      </c>
      <c r="P79">
        <v>2638.5259999999998</v>
      </c>
      <c r="Q79">
        <v>1611.5530000000001</v>
      </c>
      <c r="R79">
        <v>1322.5790000000002</v>
      </c>
    </row>
    <row r="80" spans="2:18" x14ac:dyDescent="0.25">
      <c r="B80">
        <v>2693.36</v>
      </c>
      <c r="C80">
        <v>1614.82</v>
      </c>
      <c r="D80">
        <v>1057.46</v>
      </c>
      <c r="E80">
        <v>722.15700000000004</v>
      </c>
      <c r="F80">
        <v>509.41500000000002</v>
      </c>
      <c r="G80">
        <v>311.75200000000001</v>
      </c>
      <c r="H80">
        <v>235.91200000000001</v>
      </c>
      <c r="L80">
        <v>4.2725812607251834</v>
      </c>
      <c r="M80">
        <v>3.7711835282839257</v>
      </c>
      <c r="N80">
        <v>6.5998202309225631</v>
      </c>
      <c r="O80">
        <v>10.358974416857105</v>
      </c>
      <c r="P80">
        <v>8.42744063691344</v>
      </c>
      <c r="Q80">
        <v>8.4861361361340411</v>
      </c>
      <c r="R80">
        <v>6.9045588527725652</v>
      </c>
    </row>
    <row r="81" spans="2:23" x14ac:dyDescent="0.25">
      <c r="B81">
        <v>2.17387</v>
      </c>
      <c r="C81">
        <v>2.0300699999999998</v>
      </c>
      <c r="D81">
        <v>3.6821899999999999</v>
      </c>
      <c r="E81">
        <v>2.98272</v>
      </c>
      <c r="F81">
        <v>3.8881700000000001</v>
      </c>
      <c r="G81">
        <v>4.0113799999999999</v>
      </c>
      <c r="H81">
        <v>3.2969200000000001</v>
      </c>
      <c r="L81">
        <v>4.1117955006298645</v>
      </c>
      <c r="M81">
        <v>3.5152554540317547</v>
      </c>
      <c r="N81">
        <v>6.0825647731910948</v>
      </c>
      <c r="O81">
        <v>10.002209551864029</v>
      </c>
      <c r="P81">
        <v>8.2531525346136672</v>
      </c>
      <c r="Q81">
        <v>8.0228249877895248</v>
      </c>
      <c r="R81">
        <v>6.9895285857989018</v>
      </c>
    </row>
    <row r="82" spans="2:23" x14ac:dyDescent="0.25">
      <c r="B82">
        <v>2.0796000000000001</v>
      </c>
      <c r="C82">
        <v>1.6475200000000001</v>
      </c>
      <c r="D82">
        <v>2.93594</v>
      </c>
      <c r="E82">
        <v>3.0009800000000002</v>
      </c>
      <c r="F82">
        <v>4.0083500000000001</v>
      </c>
      <c r="G82">
        <v>2.8658299999999999</v>
      </c>
      <c r="H82">
        <v>3.7554099999999999</v>
      </c>
      <c r="L82">
        <v>4.14855138621905</v>
      </c>
      <c r="M82">
        <v>3.6029949222140183</v>
      </c>
      <c r="N82">
        <v>6.5429002465309765</v>
      </c>
      <c r="O82">
        <v>9.9553534973751692</v>
      </c>
      <c r="P82">
        <v>8.0704167433224914</v>
      </c>
      <c r="Q82">
        <v>8.5988495819557169</v>
      </c>
      <c r="R82">
        <v>6.5243825477051844</v>
      </c>
    </row>
    <row r="83" spans="2:23" x14ac:dyDescent="0.25">
      <c r="B83">
        <v>2.1038100000000002</v>
      </c>
      <c r="C83">
        <v>1.6362399999999999</v>
      </c>
      <c r="D83">
        <v>3.5440399999999999</v>
      </c>
      <c r="E83">
        <v>2.8146499999999999</v>
      </c>
      <c r="F83">
        <v>4.1259899999999998</v>
      </c>
      <c r="G83">
        <v>4.1110800000000003</v>
      </c>
      <c r="H83">
        <v>3.7439399999999998</v>
      </c>
      <c r="L83">
        <v>3.7861894594133823</v>
      </c>
      <c r="M83">
        <v>3.5212657204938398</v>
      </c>
      <c r="N83">
        <v>6.0987427964861771</v>
      </c>
      <c r="O83">
        <v>10.287992190879619</v>
      </c>
      <c r="P83">
        <v>7.8211452015673508</v>
      </c>
      <c r="Q83">
        <v>9.8390433231844234</v>
      </c>
      <c r="R83">
        <v>6.3935764884756789</v>
      </c>
    </row>
    <row r="84" spans="2:23" x14ac:dyDescent="0.25">
      <c r="B84">
        <v>2.0548099999999998</v>
      </c>
      <c r="C84">
        <v>1.57847</v>
      </c>
      <c r="D84">
        <v>2.8631199999999999</v>
      </c>
      <c r="E84">
        <v>2.9319099999999998</v>
      </c>
      <c r="F84">
        <v>3.9610400000000001</v>
      </c>
      <c r="G84">
        <v>6.8406599999999997</v>
      </c>
      <c r="H84">
        <v>3.62079</v>
      </c>
      <c r="L84">
        <v>4.155718491620914</v>
      </c>
      <c r="M84">
        <v>3.4651174662195796</v>
      </c>
      <c r="N84">
        <v>6.2560060720499013</v>
      </c>
      <c r="O84">
        <v>10.102399363675937</v>
      </c>
      <c r="P84">
        <v>8.4159888932198577</v>
      </c>
      <c r="Q84">
        <v>9.3249590838673377</v>
      </c>
      <c r="R84">
        <v>6.9969176971720906</v>
      </c>
    </row>
    <row r="85" spans="2:23" x14ac:dyDescent="0.25">
      <c r="B85">
        <v>2.0725199999999999</v>
      </c>
      <c r="C85">
        <v>1.6613500000000001</v>
      </c>
      <c r="D85">
        <v>3.3120599999999998</v>
      </c>
      <c r="E85">
        <v>2.8142100000000001</v>
      </c>
      <c r="F85">
        <v>3.8509600000000002</v>
      </c>
      <c r="G85">
        <v>3.2983899999999999</v>
      </c>
      <c r="H85">
        <v>3.7488800000000002</v>
      </c>
      <c r="L85">
        <v>4.170230192555322</v>
      </c>
      <c r="M85">
        <v>3.4982251143830068</v>
      </c>
      <c r="N85">
        <v>6.3978945583750617</v>
      </c>
      <c r="O85">
        <v>9.824751052260817</v>
      </c>
      <c r="P85">
        <v>8.1177758057241274</v>
      </c>
      <c r="Q85">
        <v>7.4131712160263099</v>
      </c>
      <c r="R85">
        <v>6.882194447470952</v>
      </c>
    </row>
    <row r="86" spans="2:23" x14ac:dyDescent="0.25">
      <c r="B86">
        <v>2.0945399999999998</v>
      </c>
      <c r="C86">
        <v>1.8662799999999999</v>
      </c>
      <c r="D86">
        <v>3.2022599999999999</v>
      </c>
      <c r="E86">
        <v>2.9762200000000001</v>
      </c>
      <c r="F86">
        <v>4.1521400000000002</v>
      </c>
      <c r="G86">
        <v>3.06359</v>
      </c>
      <c r="H86">
        <v>3.3161</v>
      </c>
    </row>
    <row r="88" spans="2:23" x14ac:dyDescent="0.25">
      <c r="B88">
        <f>B75+B62+B49+B36</f>
        <v>10213.900000000001</v>
      </c>
      <c r="C88">
        <f t="shared" ref="C88:H88" si="0">C75+C62+C49+C36</f>
        <v>6693.2</v>
      </c>
      <c r="D88">
        <f t="shared" si="0"/>
        <v>4933.7190000000001</v>
      </c>
      <c r="E88">
        <f t="shared" si="0"/>
        <v>3681.6809999999996</v>
      </c>
      <c r="F88">
        <f t="shared" si="0"/>
        <v>2619.1149999999998</v>
      </c>
      <c r="G88">
        <f t="shared" si="0"/>
        <v>1602.69</v>
      </c>
      <c r="H88">
        <f t="shared" si="0"/>
        <v>1317.69</v>
      </c>
      <c r="L88">
        <v>10213.900000000001</v>
      </c>
      <c r="M88">
        <v>9814.4</v>
      </c>
      <c r="N88">
        <v>9592.74</v>
      </c>
      <c r="O88">
        <v>9585.85</v>
      </c>
      <c r="P88">
        <v>9969</v>
      </c>
      <c r="Q88">
        <v>10274.700000000001</v>
      </c>
      <c r="R88">
        <v>4.2725812607251834</v>
      </c>
      <c r="S88">
        <v>4.1117955006298645</v>
      </c>
      <c r="T88">
        <v>4.14855138621905</v>
      </c>
      <c r="U88">
        <v>3.7861894594133823</v>
      </c>
      <c r="V88">
        <v>4.155718491620914</v>
      </c>
      <c r="W88">
        <v>4.170230192555322</v>
      </c>
    </row>
    <row r="89" spans="2:23" x14ac:dyDescent="0.25">
      <c r="B89">
        <f t="shared" ref="B89:H93" si="1">B76+B63+B50+B37</f>
        <v>9814.4</v>
      </c>
      <c r="C89">
        <f t="shared" si="1"/>
        <v>6513.9639999999999</v>
      </c>
      <c r="D89">
        <f t="shared" si="1"/>
        <v>4755.6670000000004</v>
      </c>
      <c r="E89">
        <f t="shared" si="1"/>
        <v>3545.79</v>
      </c>
      <c r="F89">
        <f t="shared" si="1"/>
        <v>2528.73</v>
      </c>
      <c r="G89">
        <f t="shared" si="1"/>
        <v>1555.569</v>
      </c>
      <c r="H89">
        <f t="shared" si="1"/>
        <v>1299.588</v>
      </c>
      <c r="L89">
        <v>6693.2</v>
      </c>
      <c r="M89">
        <v>6513.9639999999999</v>
      </c>
      <c r="N89">
        <v>6298.4419999999991</v>
      </c>
      <c r="O89">
        <v>6238.2880000000005</v>
      </c>
      <c r="P89">
        <v>6444.610999999999</v>
      </c>
      <c r="Q89">
        <v>6687.8680000000004</v>
      </c>
      <c r="R89">
        <v>3.7711835282839257</v>
      </c>
      <c r="S89">
        <v>3.5152554540317547</v>
      </c>
      <c r="T89">
        <v>3.6029949222140183</v>
      </c>
      <c r="U89">
        <v>3.5212657204938398</v>
      </c>
      <c r="V89">
        <v>3.4651174662195796</v>
      </c>
      <c r="W89">
        <v>3.4982251143830068</v>
      </c>
    </row>
    <row r="90" spans="2:23" x14ac:dyDescent="0.25">
      <c r="B90">
        <f t="shared" si="1"/>
        <v>9592.74</v>
      </c>
      <c r="C90">
        <f t="shared" si="1"/>
        <v>6298.4419999999991</v>
      </c>
      <c r="D90">
        <f t="shared" si="1"/>
        <v>4626.8620000000001</v>
      </c>
      <c r="E90">
        <f t="shared" si="1"/>
        <v>3460.4609999999998</v>
      </c>
      <c r="F90">
        <f t="shared" si="1"/>
        <v>2463.1420000000003</v>
      </c>
      <c r="G90">
        <f t="shared" si="1"/>
        <v>1492.3589999999999</v>
      </c>
      <c r="H90">
        <f t="shared" si="1"/>
        <v>1222.193</v>
      </c>
      <c r="L90">
        <v>4933.7190000000001</v>
      </c>
      <c r="M90">
        <v>4755.6670000000004</v>
      </c>
      <c r="N90">
        <v>4626.8620000000001</v>
      </c>
      <c r="O90">
        <v>4635.4680000000008</v>
      </c>
      <c r="P90">
        <v>4734.0039999999999</v>
      </c>
      <c r="Q90">
        <v>4938.9639999999999</v>
      </c>
      <c r="R90">
        <v>6.5998202309225631</v>
      </c>
      <c r="S90">
        <v>6.0825647731910948</v>
      </c>
      <c r="T90">
        <v>6.5429002465309765</v>
      </c>
      <c r="U90">
        <v>6.0987427964861771</v>
      </c>
      <c r="V90">
        <v>6.2560060720499013</v>
      </c>
      <c r="W90">
        <v>6.3978945583750617</v>
      </c>
    </row>
    <row r="91" spans="2:23" x14ac:dyDescent="0.25">
      <c r="B91">
        <f t="shared" si="1"/>
        <v>9585.85</v>
      </c>
      <c r="C91">
        <f t="shared" si="1"/>
        <v>6238.2880000000005</v>
      </c>
      <c r="D91">
        <f t="shared" si="1"/>
        <v>4635.4680000000008</v>
      </c>
      <c r="E91">
        <f t="shared" si="1"/>
        <v>3465.3919999999998</v>
      </c>
      <c r="F91">
        <f t="shared" si="1"/>
        <v>2478.33</v>
      </c>
      <c r="G91">
        <f t="shared" si="1"/>
        <v>1513.4969999999998</v>
      </c>
      <c r="H91">
        <f t="shared" si="1"/>
        <v>1271.106</v>
      </c>
      <c r="L91">
        <v>3681.6809999999996</v>
      </c>
      <c r="M91">
        <v>3545.79</v>
      </c>
      <c r="N91">
        <v>3460.4609999999998</v>
      </c>
      <c r="O91">
        <v>3465.3919999999998</v>
      </c>
      <c r="P91">
        <v>3580.4759999999997</v>
      </c>
      <c r="Q91">
        <v>3691.451</v>
      </c>
      <c r="R91">
        <v>10.358974416857105</v>
      </c>
      <c r="S91">
        <v>10.002209551864029</v>
      </c>
      <c r="T91">
        <v>9.9553534973751692</v>
      </c>
      <c r="U91">
        <v>10.287992190879619</v>
      </c>
      <c r="V91">
        <v>10.102399363675937</v>
      </c>
      <c r="W91">
        <v>9.824751052260817</v>
      </c>
    </row>
    <row r="92" spans="2:23" x14ac:dyDescent="0.25">
      <c r="B92">
        <f t="shared" si="1"/>
        <v>9969</v>
      </c>
      <c r="C92">
        <f t="shared" si="1"/>
        <v>6444.610999999999</v>
      </c>
      <c r="D92">
        <f t="shared" si="1"/>
        <v>4734.0039999999999</v>
      </c>
      <c r="E92">
        <f t="shared" si="1"/>
        <v>3580.4759999999997</v>
      </c>
      <c r="F92">
        <f t="shared" si="1"/>
        <v>2536</v>
      </c>
      <c r="G92">
        <f t="shared" si="1"/>
        <v>1555.067</v>
      </c>
      <c r="H92">
        <f t="shared" si="1"/>
        <v>1251.5640000000001</v>
      </c>
      <c r="L92">
        <v>2619.1149999999998</v>
      </c>
      <c r="M92">
        <v>2528.73</v>
      </c>
      <c r="N92">
        <v>2463.1420000000003</v>
      </c>
      <c r="O92">
        <v>2478.33</v>
      </c>
      <c r="P92">
        <v>2536</v>
      </c>
      <c r="Q92">
        <v>2638.5259999999998</v>
      </c>
      <c r="R92">
        <v>8.42744063691344</v>
      </c>
      <c r="S92">
        <v>8.2531525346136672</v>
      </c>
      <c r="T92">
        <v>8.0704167433224914</v>
      </c>
      <c r="U92">
        <v>7.8211452015673508</v>
      </c>
      <c r="V92">
        <v>8.4159888932198577</v>
      </c>
      <c r="W92">
        <v>8.1177758057241274</v>
      </c>
    </row>
    <row r="93" spans="2:23" x14ac:dyDescent="0.25">
      <c r="B93">
        <f t="shared" si="1"/>
        <v>10274.700000000001</v>
      </c>
      <c r="C93">
        <f t="shared" si="1"/>
        <v>6687.8680000000004</v>
      </c>
      <c r="D93">
        <f t="shared" si="1"/>
        <v>4938.9639999999999</v>
      </c>
      <c r="E93">
        <f t="shared" si="1"/>
        <v>3691.451</v>
      </c>
      <c r="F93">
        <f t="shared" si="1"/>
        <v>2638.5259999999998</v>
      </c>
      <c r="G93">
        <f t="shared" si="1"/>
        <v>1611.5530000000001</v>
      </c>
      <c r="H93">
        <f t="shared" si="1"/>
        <v>1322.5790000000002</v>
      </c>
      <c r="L93">
        <v>1602.69</v>
      </c>
      <c r="M93">
        <v>1555.569</v>
      </c>
      <c r="N93">
        <v>1492.3589999999999</v>
      </c>
      <c r="O93">
        <v>1513.4969999999998</v>
      </c>
      <c r="P93">
        <v>1555.067</v>
      </c>
      <c r="Q93">
        <v>1611.5530000000001</v>
      </c>
      <c r="R93">
        <v>8.4861361361340411</v>
      </c>
      <c r="S93">
        <v>8.0228249877895248</v>
      </c>
      <c r="T93">
        <v>8.5988495819557169</v>
      </c>
      <c r="U93">
        <v>9.8390433231844234</v>
      </c>
      <c r="V93">
        <v>9.3249590838673377</v>
      </c>
      <c r="W93">
        <v>7.4131712160263099</v>
      </c>
    </row>
    <row r="94" spans="2:23" x14ac:dyDescent="0.25">
      <c r="B94">
        <f>SQRT(B81*B81+B68*B68+B55*B55+B42*B42)</f>
        <v>4.2725812607251834</v>
      </c>
      <c r="C94">
        <f t="shared" ref="C94:H94" si="2">SQRT(C81*C81+C68*C68+C55*C55+C42*C42)</f>
        <v>3.7711835282839257</v>
      </c>
      <c r="D94">
        <f t="shared" si="2"/>
        <v>6.5998202309225631</v>
      </c>
      <c r="E94">
        <f t="shared" si="2"/>
        <v>10.358974416857105</v>
      </c>
      <c r="F94">
        <f t="shared" si="2"/>
        <v>8.42744063691344</v>
      </c>
      <c r="G94">
        <f t="shared" si="2"/>
        <v>8.4861361361340411</v>
      </c>
      <c r="H94">
        <f t="shared" si="2"/>
        <v>6.9045588527725652</v>
      </c>
      <c r="L94">
        <v>1317.69</v>
      </c>
      <c r="M94">
        <v>1299.588</v>
      </c>
      <c r="N94">
        <v>1222.193</v>
      </c>
      <c r="O94">
        <v>1271.106</v>
      </c>
      <c r="P94">
        <v>1251.5640000000001</v>
      </c>
      <c r="Q94">
        <v>1322.5790000000002</v>
      </c>
      <c r="R94">
        <v>6.9045588527725652</v>
      </c>
      <c r="S94">
        <v>6.9895285857989018</v>
      </c>
      <c r="T94">
        <v>6.5243825477051844</v>
      </c>
      <c r="U94">
        <v>6.3935764884756789</v>
      </c>
      <c r="V94">
        <v>6.9969176971720906</v>
      </c>
      <c r="W94">
        <v>6.882194447470952</v>
      </c>
    </row>
    <row r="95" spans="2:23" x14ac:dyDescent="0.25">
      <c r="B95">
        <f t="shared" ref="B95:H99" si="3">SQRT(B82*B82+B69*B69+B56*B56+B43*B43)</f>
        <v>4.1117955006298645</v>
      </c>
      <c r="C95">
        <f t="shared" si="3"/>
        <v>3.5152554540317547</v>
      </c>
      <c r="D95">
        <f t="shared" si="3"/>
        <v>6.0825647731910948</v>
      </c>
      <c r="E95">
        <f t="shared" si="3"/>
        <v>10.002209551864029</v>
      </c>
      <c r="F95">
        <f t="shared" si="3"/>
        <v>8.2531525346136672</v>
      </c>
      <c r="G95">
        <f t="shared" si="3"/>
        <v>8.0228249877895248</v>
      </c>
      <c r="H95">
        <f t="shared" si="3"/>
        <v>6.9895285857989018</v>
      </c>
    </row>
    <row r="96" spans="2:23" x14ac:dyDescent="0.25">
      <c r="B96">
        <f t="shared" si="3"/>
        <v>4.14855138621905</v>
      </c>
      <c r="C96">
        <f t="shared" si="3"/>
        <v>3.6029949222140183</v>
      </c>
      <c r="D96">
        <f t="shared" si="3"/>
        <v>6.5429002465309765</v>
      </c>
      <c r="E96">
        <f t="shared" si="3"/>
        <v>9.9553534973751692</v>
      </c>
      <c r="F96">
        <f t="shared" si="3"/>
        <v>8.0704167433224914</v>
      </c>
      <c r="G96">
        <f t="shared" si="3"/>
        <v>8.5988495819557169</v>
      </c>
      <c r="H96">
        <f t="shared" si="3"/>
        <v>6.5243825477051844</v>
      </c>
    </row>
    <row r="97" spans="2:8" x14ac:dyDescent="0.25">
      <c r="B97">
        <f t="shared" si="3"/>
        <v>3.7861894594133823</v>
      </c>
      <c r="C97">
        <f t="shared" si="3"/>
        <v>3.5212657204938398</v>
      </c>
      <c r="D97">
        <f t="shared" si="3"/>
        <v>6.0987427964861771</v>
      </c>
      <c r="E97">
        <f t="shared" si="3"/>
        <v>10.287992190879619</v>
      </c>
      <c r="F97">
        <f t="shared" si="3"/>
        <v>7.8211452015673508</v>
      </c>
      <c r="G97">
        <f t="shared" si="3"/>
        <v>9.8390433231844234</v>
      </c>
      <c r="H97">
        <f t="shared" si="3"/>
        <v>6.3935764884756789</v>
      </c>
    </row>
    <row r="98" spans="2:8" x14ac:dyDescent="0.25">
      <c r="B98">
        <f t="shared" si="3"/>
        <v>4.155718491620914</v>
      </c>
      <c r="C98">
        <f t="shared" si="3"/>
        <v>3.4651174662195796</v>
      </c>
      <c r="D98">
        <f t="shared" si="3"/>
        <v>6.2560060720499013</v>
      </c>
      <c r="E98">
        <f t="shared" si="3"/>
        <v>10.102399363675937</v>
      </c>
      <c r="F98">
        <f t="shared" si="3"/>
        <v>8.4159888932198577</v>
      </c>
      <c r="G98">
        <f t="shared" si="3"/>
        <v>9.3249590838673377</v>
      </c>
      <c r="H98">
        <f t="shared" si="3"/>
        <v>6.9969176971720906</v>
      </c>
    </row>
    <row r="99" spans="2:8" x14ac:dyDescent="0.25">
      <c r="B99">
        <f t="shared" si="3"/>
        <v>4.170230192555322</v>
      </c>
      <c r="C99">
        <f t="shared" si="3"/>
        <v>3.4982251143830068</v>
      </c>
      <c r="D99">
        <f t="shared" si="3"/>
        <v>6.3978945583750617</v>
      </c>
      <c r="E99">
        <f t="shared" si="3"/>
        <v>9.824751052260817</v>
      </c>
      <c r="F99">
        <f t="shared" si="3"/>
        <v>8.1177758057241274</v>
      </c>
      <c r="G99">
        <f t="shared" si="3"/>
        <v>7.4131712160263099</v>
      </c>
      <c r="H99">
        <f t="shared" si="3"/>
        <v>6.882194447470952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abSelected="1" topLeftCell="A197" zoomScaleNormal="100" workbookViewId="0">
      <selection activeCell="A205" sqref="A205:P211"/>
    </sheetView>
  </sheetViews>
  <sheetFormatPr defaultRowHeight="15" x14ac:dyDescent="0.25"/>
  <cols>
    <col min="1" max="1" width="39" bestFit="1" customWidth="1"/>
  </cols>
  <sheetData>
    <row r="1" spans="1:9" x14ac:dyDescent="0.25">
      <c r="A1" t="s">
        <v>237</v>
      </c>
    </row>
    <row r="2" spans="1:9" x14ac:dyDescent="0.25">
      <c r="B2" t="s">
        <v>235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 t="s">
        <v>234</v>
      </c>
    </row>
    <row r="3" spans="1:9" x14ac:dyDescent="0.25">
      <c r="A3">
        <v>0.5</v>
      </c>
      <c r="B3">
        <v>0.7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s">
        <v>233</v>
      </c>
    </row>
    <row r="4" spans="1:9" x14ac:dyDescent="0.25">
      <c r="A4">
        <v>0.7</v>
      </c>
      <c r="B4">
        <v>0.9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233</v>
      </c>
    </row>
    <row r="5" spans="1:9" x14ac:dyDescent="0.25">
      <c r="A5">
        <v>0.9</v>
      </c>
      <c r="B5">
        <v>1.1000000000000001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233</v>
      </c>
    </row>
    <row r="6" spans="1:9" x14ac:dyDescent="0.25">
      <c r="A6">
        <v>1.1000000000000001</v>
      </c>
      <c r="B6">
        <v>1.3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233</v>
      </c>
    </row>
    <row r="7" spans="1:9" x14ac:dyDescent="0.25">
      <c r="A7">
        <v>1.3</v>
      </c>
      <c r="B7">
        <v>1.5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t="s">
        <v>233</v>
      </c>
    </row>
    <row r="8" spans="1:9" x14ac:dyDescent="0.25">
      <c r="A8">
        <v>1.5</v>
      </c>
      <c r="B8">
        <v>1.7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233</v>
      </c>
    </row>
    <row r="9" spans="1:9" x14ac:dyDescent="0.25">
      <c r="A9">
        <v>1.7</v>
      </c>
      <c r="B9">
        <v>1.9</v>
      </c>
      <c r="C9" t="s">
        <v>236</v>
      </c>
      <c r="G9" t="s">
        <v>240</v>
      </c>
    </row>
    <row r="10" spans="1:9" x14ac:dyDescent="0.25">
      <c r="A10">
        <v>1.9</v>
      </c>
      <c r="B10">
        <v>2.1</v>
      </c>
    </row>
    <row r="11" spans="1:9" x14ac:dyDescent="0.25">
      <c r="A11">
        <v>2.1</v>
      </c>
      <c r="B11">
        <v>2.2999999999999998</v>
      </c>
    </row>
    <row r="12" spans="1:9" x14ac:dyDescent="0.25">
      <c r="A12">
        <v>2.2999999999999998</v>
      </c>
      <c r="B12">
        <v>2.5</v>
      </c>
    </row>
    <row r="13" spans="1:9" x14ac:dyDescent="0.25">
      <c r="A13">
        <v>2.5</v>
      </c>
      <c r="B13">
        <v>2.7</v>
      </c>
    </row>
    <row r="14" spans="1:9" x14ac:dyDescent="0.25">
      <c r="A14">
        <v>2.7</v>
      </c>
      <c r="B14">
        <v>2.9</v>
      </c>
    </row>
    <row r="15" spans="1:9" x14ac:dyDescent="0.25">
      <c r="A15">
        <v>3</v>
      </c>
      <c r="B15">
        <v>3.5</v>
      </c>
    </row>
    <row r="16" spans="1:9" x14ac:dyDescent="0.25">
      <c r="A16">
        <v>3.5</v>
      </c>
      <c r="B16">
        <v>4</v>
      </c>
    </row>
    <row r="17" spans="1:9" x14ac:dyDescent="0.25">
      <c r="A17">
        <v>4</v>
      </c>
      <c r="B17">
        <v>4.5</v>
      </c>
    </row>
    <row r="18" spans="1:9" x14ac:dyDescent="0.25">
      <c r="A18" t="s">
        <v>238</v>
      </c>
    </row>
    <row r="19" spans="1:9" x14ac:dyDescent="0.25">
      <c r="B19" t="s">
        <v>235</v>
      </c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 t="s">
        <v>234</v>
      </c>
    </row>
    <row r="20" spans="1:9" x14ac:dyDescent="0.25">
      <c r="A20">
        <v>0.5</v>
      </c>
      <c r="B20">
        <v>0.7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t="s">
        <v>233</v>
      </c>
    </row>
    <row r="21" spans="1:9" x14ac:dyDescent="0.25">
      <c r="A21">
        <v>0.7</v>
      </c>
      <c r="B21">
        <v>0.9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233</v>
      </c>
    </row>
    <row r="22" spans="1:9" x14ac:dyDescent="0.25">
      <c r="A22">
        <v>0.9</v>
      </c>
      <c r="B22">
        <v>1.1000000000000001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233</v>
      </c>
    </row>
    <row r="23" spans="1:9" x14ac:dyDescent="0.25">
      <c r="A23">
        <v>1.1000000000000001</v>
      </c>
      <c r="B23">
        <v>1.3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233</v>
      </c>
    </row>
    <row r="24" spans="1:9" x14ac:dyDescent="0.25">
      <c r="A24">
        <v>1.3</v>
      </c>
      <c r="B24">
        <v>1.5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233</v>
      </c>
    </row>
    <row r="25" spans="1:9" x14ac:dyDescent="0.25">
      <c r="A25">
        <v>1.5</v>
      </c>
      <c r="B25">
        <v>1.7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233</v>
      </c>
    </row>
    <row r="26" spans="1:9" x14ac:dyDescent="0.25">
      <c r="A26">
        <v>1.7</v>
      </c>
      <c r="B26">
        <v>1.9</v>
      </c>
      <c r="C26" t="s">
        <v>236</v>
      </c>
      <c r="G26" t="s">
        <v>236</v>
      </c>
    </row>
    <row r="27" spans="1:9" x14ac:dyDescent="0.25">
      <c r="A27">
        <v>1.9</v>
      </c>
      <c r="B27">
        <v>2.1</v>
      </c>
    </row>
    <row r="28" spans="1:9" x14ac:dyDescent="0.25">
      <c r="A28">
        <v>2.1</v>
      </c>
      <c r="B28">
        <v>2.2999999999999998</v>
      </c>
    </row>
    <row r="29" spans="1:9" x14ac:dyDescent="0.25">
      <c r="A29">
        <v>2.2999999999999998</v>
      </c>
      <c r="B29">
        <v>2.5</v>
      </c>
    </row>
    <row r="30" spans="1:9" x14ac:dyDescent="0.25">
      <c r="A30">
        <v>2.5</v>
      </c>
      <c r="B30">
        <v>2.7</v>
      </c>
    </row>
    <row r="31" spans="1:9" x14ac:dyDescent="0.25">
      <c r="A31">
        <v>2.7</v>
      </c>
      <c r="B31">
        <v>2.9</v>
      </c>
    </row>
    <row r="32" spans="1:9" x14ac:dyDescent="0.25">
      <c r="A32">
        <v>3</v>
      </c>
      <c r="B32">
        <v>3.5</v>
      </c>
    </row>
    <row r="33" spans="1:14" x14ac:dyDescent="0.25">
      <c r="A33">
        <v>3.5</v>
      </c>
      <c r="B33">
        <v>4</v>
      </c>
    </row>
    <row r="34" spans="1:14" x14ac:dyDescent="0.25">
      <c r="A34">
        <v>4</v>
      </c>
      <c r="B34">
        <v>4.5</v>
      </c>
    </row>
    <row r="35" spans="1:14" x14ac:dyDescent="0.25">
      <c r="A35" t="s">
        <v>239</v>
      </c>
    </row>
    <row r="36" spans="1:14" x14ac:dyDescent="0.25">
      <c r="B36" t="s">
        <v>235</v>
      </c>
      <c r="C36">
        <v>0</v>
      </c>
      <c r="D36">
        <v>1</v>
      </c>
      <c r="E36">
        <v>2</v>
      </c>
      <c r="F36">
        <v>3</v>
      </c>
      <c r="G36">
        <v>4</v>
      </c>
      <c r="H36">
        <v>5</v>
      </c>
      <c r="I36" t="s">
        <v>234</v>
      </c>
    </row>
    <row r="37" spans="1:14" x14ac:dyDescent="0.25">
      <c r="A37">
        <v>0.5</v>
      </c>
      <c r="B37">
        <v>0.7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233</v>
      </c>
    </row>
    <row r="38" spans="1:14" x14ac:dyDescent="0.25">
      <c r="A38">
        <v>0.7</v>
      </c>
      <c r="B38">
        <v>0.9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t="s">
        <v>233</v>
      </c>
    </row>
    <row r="39" spans="1:14" x14ac:dyDescent="0.25">
      <c r="A39">
        <v>0.9</v>
      </c>
      <c r="B39">
        <v>1.1000000000000001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233</v>
      </c>
    </row>
    <row r="40" spans="1:14" x14ac:dyDescent="0.25">
      <c r="A40">
        <v>1.1000000000000001</v>
      </c>
      <c r="B40">
        <v>1.3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233</v>
      </c>
    </row>
    <row r="41" spans="1:14" x14ac:dyDescent="0.25">
      <c r="A41">
        <v>1.3</v>
      </c>
      <c r="B41">
        <v>1.5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t="s">
        <v>233</v>
      </c>
    </row>
    <row r="42" spans="1:14" x14ac:dyDescent="0.25">
      <c r="A42">
        <v>1.5</v>
      </c>
      <c r="B42">
        <v>1.7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233</v>
      </c>
    </row>
    <row r="43" spans="1:14" x14ac:dyDescent="0.25">
      <c r="A43">
        <v>1.7</v>
      </c>
      <c r="B43">
        <v>1.9</v>
      </c>
      <c r="C43" t="s">
        <v>236</v>
      </c>
    </row>
    <row r="44" spans="1:14" x14ac:dyDescent="0.25">
      <c r="A44">
        <v>1.9</v>
      </c>
      <c r="B44">
        <v>2.1</v>
      </c>
    </row>
    <row r="45" spans="1:14" x14ac:dyDescent="0.25">
      <c r="A45">
        <v>2.1</v>
      </c>
      <c r="B45">
        <v>2.2999999999999998</v>
      </c>
    </row>
    <row r="46" spans="1:14" x14ac:dyDescent="0.25">
      <c r="A46">
        <v>2.2999999999999998</v>
      </c>
      <c r="B46">
        <v>2.5</v>
      </c>
      <c r="N46">
        <f>6*6*2*14</f>
        <v>1008</v>
      </c>
    </row>
    <row r="47" spans="1:14" x14ac:dyDescent="0.25">
      <c r="A47">
        <v>2.5</v>
      </c>
      <c r="B47">
        <v>2.7</v>
      </c>
    </row>
    <row r="48" spans="1:14" x14ac:dyDescent="0.25">
      <c r="A48">
        <v>2.7</v>
      </c>
      <c r="B48">
        <v>2.9</v>
      </c>
    </row>
    <row r="49" spans="1:13" x14ac:dyDescent="0.25">
      <c r="A49">
        <v>3</v>
      </c>
      <c r="B49">
        <v>3.5</v>
      </c>
    </row>
    <row r="50" spans="1:13" x14ac:dyDescent="0.25">
      <c r="A50">
        <v>3.5</v>
      </c>
      <c r="B50">
        <v>4</v>
      </c>
    </row>
    <row r="51" spans="1:13" x14ac:dyDescent="0.25">
      <c r="A51">
        <v>4</v>
      </c>
      <c r="B51">
        <v>4.5</v>
      </c>
    </row>
    <row r="55" spans="1:13" x14ac:dyDescent="0.25">
      <c r="A55" t="s">
        <v>241</v>
      </c>
      <c r="B55" t="s">
        <v>242</v>
      </c>
      <c r="H55" t="s">
        <v>243</v>
      </c>
    </row>
    <row r="56" spans="1:13" x14ac:dyDescent="0.25">
      <c r="A56">
        <v>1</v>
      </c>
      <c r="B56">
        <v>2</v>
      </c>
      <c r="C56">
        <v>4</v>
      </c>
      <c r="D56">
        <v>5</v>
      </c>
      <c r="E56">
        <v>7</v>
      </c>
      <c r="F56">
        <v>10</v>
      </c>
      <c r="H56">
        <v>1</v>
      </c>
      <c r="I56">
        <v>2</v>
      </c>
      <c r="J56">
        <v>4</v>
      </c>
      <c r="K56">
        <v>5</v>
      </c>
      <c r="L56">
        <v>7</v>
      </c>
      <c r="M56">
        <v>10</v>
      </c>
    </row>
    <row r="57" spans="1:13" x14ac:dyDescent="0.25">
      <c r="A57">
        <v>0.22121499999999999</v>
      </c>
      <c r="B57">
        <v>0.44170199999999998</v>
      </c>
      <c r="C57">
        <v>0.88050799999999996</v>
      </c>
      <c r="D57">
        <v>1.09883</v>
      </c>
      <c r="E57">
        <v>1.53335</v>
      </c>
      <c r="F57">
        <v>2.1798299999999999</v>
      </c>
      <c r="H57">
        <v>2.2529499999999998</v>
      </c>
      <c r="M57">
        <v>2.2529499999999998</v>
      </c>
    </row>
    <row r="58" spans="1:13" x14ac:dyDescent="0.25">
      <c r="A58">
        <v>0.194165</v>
      </c>
      <c r="B58">
        <v>0.38769100000000001</v>
      </c>
      <c r="C58">
        <v>0.77284200000000003</v>
      </c>
      <c r="D58">
        <v>0.96447099999999997</v>
      </c>
      <c r="E58">
        <v>1.3458600000000001</v>
      </c>
      <c r="F58">
        <v>1.9132899999999999</v>
      </c>
      <c r="H58">
        <v>1.9774799999999999</v>
      </c>
      <c r="M58">
        <v>1.9774799999999999</v>
      </c>
    </row>
    <row r="59" spans="1:13" x14ac:dyDescent="0.25">
      <c r="A59">
        <v>0.140872</v>
      </c>
      <c r="B59">
        <v>0.28128700000000001</v>
      </c>
      <c r="C59">
        <v>0.56074199999999996</v>
      </c>
      <c r="D59">
        <v>0.69978700000000005</v>
      </c>
      <c r="E59">
        <v>0.97652600000000001</v>
      </c>
      <c r="F59">
        <v>1.38829</v>
      </c>
      <c r="H59">
        <v>1.43459</v>
      </c>
      <c r="M59">
        <v>1.43459</v>
      </c>
    </row>
    <row r="60" spans="1:13" x14ac:dyDescent="0.25">
      <c r="A60">
        <v>0.104652</v>
      </c>
      <c r="B60">
        <v>0.20896500000000001</v>
      </c>
      <c r="C60">
        <v>0.41658000000000001</v>
      </c>
      <c r="D60">
        <v>0.51988500000000004</v>
      </c>
      <c r="E60">
        <v>0.72549600000000003</v>
      </c>
      <c r="F60">
        <v>1.0314399999999999</v>
      </c>
      <c r="H60">
        <v>1.0655699999999999</v>
      </c>
      <c r="M60">
        <v>1.0655699999999999</v>
      </c>
    </row>
    <row r="61" spans="1:13" x14ac:dyDescent="0.25">
      <c r="A61">
        <v>8.8819200000000001E-2</v>
      </c>
      <c r="B61">
        <v>0.17735200000000001</v>
      </c>
      <c r="C61">
        <v>0.35356199999999999</v>
      </c>
      <c r="D61">
        <v>0.44124200000000002</v>
      </c>
      <c r="E61">
        <v>0.61576200000000003</v>
      </c>
      <c r="F61">
        <v>0.87545600000000001</v>
      </c>
      <c r="H61">
        <v>0.90425999999999995</v>
      </c>
      <c r="M61">
        <v>0.90425999999999995</v>
      </c>
    </row>
    <row r="62" spans="1:13" x14ac:dyDescent="0.25">
      <c r="A62">
        <v>8.50273E-2</v>
      </c>
      <c r="B62">
        <v>0.16977999999999999</v>
      </c>
      <c r="C62">
        <v>0.33846999999999999</v>
      </c>
      <c r="D62">
        <v>0.42241099999999998</v>
      </c>
      <c r="E62">
        <v>0.58948800000000001</v>
      </c>
      <c r="F62">
        <v>0.83811500000000005</v>
      </c>
      <c r="H62">
        <v>0.86559799999999998</v>
      </c>
      <c r="M62">
        <v>0.86559799999999998</v>
      </c>
    </row>
    <row r="63" spans="1:13" x14ac:dyDescent="0.25">
      <c r="A63">
        <v>7.7194899999999997E-2</v>
      </c>
      <c r="B63">
        <v>0.154142</v>
      </c>
      <c r="C63">
        <v>0.30729800000000002</v>
      </c>
      <c r="D63">
        <v>0.38350800000000002</v>
      </c>
      <c r="E63">
        <v>0.53520299999999998</v>
      </c>
      <c r="F63">
        <v>0.76094399999999995</v>
      </c>
      <c r="H63">
        <v>0.78583099999999995</v>
      </c>
      <c r="M63">
        <v>0.78583099999999995</v>
      </c>
    </row>
    <row r="64" spans="1:13" x14ac:dyDescent="0.25">
      <c r="A64">
        <v>7.5761800000000004E-2</v>
      </c>
      <c r="B64">
        <v>0.151279</v>
      </c>
      <c r="C64">
        <v>0.30158499999999999</v>
      </c>
      <c r="D64">
        <v>0.37637599999999999</v>
      </c>
      <c r="E64">
        <v>0.52524099999999996</v>
      </c>
      <c r="F64">
        <v>0.74675999999999998</v>
      </c>
      <c r="H64">
        <v>0.77131799999999995</v>
      </c>
      <c r="M64">
        <v>0.77131799999999995</v>
      </c>
    </row>
    <row r="65" spans="1:13" x14ac:dyDescent="0.25">
      <c r="A65">
        <v>7.4718900000000005E-2</v>
      </c>
      <c r="B65">
        <v>0.149197</v>
      </c>
      <c r="C65">
        <v>0.29743999999999998</v>
      </c>
      <c r="D65">
        <v>0.37120399999999998</v>
      </c>
      <c r="E65">
        <v>0.51802800000000004</v>
      </c>
      <c r="F65">
        <v>0.73651599999999995</v>
      </c>
      <c r="H65">
        <v>0.76067600000000002</v>
      </c>
      <c r="M65">
        <v>0.76067600000000002</v>
      </c>
    </row>
    <row r="66" spans="1:13" x14ac:dyDescent="0.25">
      <c r="A66">
        <v>7.6092300000000002E-2</v>
      </c>
      <c r="B66">
        <v>0.15193999999999999</v>
      </c>
      <c r="C66">
        <v>0.302902</v>
      </c>
      <c r="D66">
        <v>0.37801699999999999</v>
      </c>
      <c r="E66">
        <v>0.52753099999999997</v>
      </c>
      <c r="F66">
        <v>0.75001200000000001</v>
      </c>
      <c r="H66">
        <v>0.77471599999999996</v>
      </c>
      <c r="M66">
        <v>0.77471599999999996</v>
      </c>
    </row>
    <row r="67" spans="1:13" x14ac:dyDescent="0.25">
      <c r="A67">
        <v>7.7298199999999997E-2</v>
      </c>
      <c r="B67">
        <v>0.15434700000000001</v>
      </c>
      <c r="C67">
        <v>0.30769999999999997</v>
      </c>
      <c r="D67">
        <v>0.38400899999999999</v>
      </c>
      <c r="E67">
        <v>0.53589500000000001</v>
      </c>
      <c r="F67">
        <v>0.761911</v>
      </c>
      <c r="H67">
        <v>0.78694799999999998</v>
      </c>
      <c r="M67">
        <v>0.78694799999999998</v>
      </c>
    </row>
    <row r="68" spans="1:13" x14ac:dyDescent="0.25">
      <c r="A68">
        <v>7.8853999999999994E-2</v>
      </c>
      <c r="B68">
        <v>0.15745500000000001</v>
      </c>
      <c r="C68">
        <v>0.31389899999999998</v>
      </c>
      <c r="D68">
        <v>0.39174500000000001</v>
      </c>
      <c r="E68">
        <v>0.54669299999999998</v>
      </c>
      <c r="F68">
        <v>0.77726700000000004</v>
      </c>
      <c r="H68">
        <v>0.80278899999999997</v>
      </c>
      <c r="M68">
        <v>0.80278899999999997</v>
      </c>
    </row>
    <row r="69" spans="1:13" x14ac:dyDescent="0.25">
      <c r="A69">
        <v>7.9389299999999996E-2</v>
      </c>
      <c r="B69">
        <v>0.158527</v>
      </c>
      <c r="C69">
        <v>0.31603799999999999</v>
      </c>
      <c r="D69">
        <v>0.39441599999999999</v>
      </c>
      <c r="E69">
        <v>0.55042000000000002</v>
      </c>
      <c r="F69">
        <v>0.78256800000000004</v>
      </c>
      <c r="H69">
        <v>0.80823800000000001</v>
      </c>
      <c r="M69">
        <v>0.80823800000000001</v>
      </c>
    </row>
    <row r="70" spans="1:13" x14ac:dyDescent="0.25">
      <c r="A70">
        <v>7.3096999999999995E-2</v>
      </c>
      <c r="B70">
        <v>0.14596100000000001</v>
      </c>
      <c r="C70">
        <v>0.29099599999999998</v>
      </c>
      <c r="D70">
        <v>0.36316700000000002</v>
      </c>
      <c r="E70">
        <v>0.506826</v>
      </c>
      <c r="F70">
        <v>0.72061799999999998</v>
      </c>
      <c r="H70">
        <v>0.74404099999999995</v>
      </c>
      <c r="M70">
        <v>0.74404099999999995</v>
      </c>
    </row>
    <row r="71" spans="1:13" x14ac:dyDescent="0.25">
      <c r="A71">
        <v>8.4615200000000002E-2</v>
      </c>
      <c r="B71">
        <v>0.168962</v>
      </c>
      <c r="C71">
        <v>0.33685700000000002</v>
      </c>
      <c r="D71">
        <v>0.42040699999999998</v>
      </c>
      <c r="E71">
        <v>0.58672199999999997</v>
      </c>
      <c r="F71">
        <v>0.83423400000000003</v>
      </c>
      <c r="H71">
        <v>0.86119000000000001</v>
      </c>
      <c r="M71">
        <v>0.86119000000000001</v>
      </c>
    </row>
    <row r="128" spans="1:16" x14ac:dyDescent="0.25">
      <c r="A128" t="s">
        <v>244</v>
      </c>
      <c r="B128">
        <v>0.22287699999999999</v>
      </c>
      <c r="C128">
        <v>0.19536800000000001</v>
      </c>
      <c r="D128">
        <v>0.14196</v>
      </c>
      <c r="E128">
        <v>0.106139</v>
      </c>
      <c r="F128">
        <v>9.0691999999999995E-2</v>
      </c>
      <c r="G128">
        <v>8.6673500000000001E-2</v>
      </c>
      <c r="H128">
        <v>7.8902399999999998E-2</v>
      </c>
      <c r="I128">
        <v>7.7443600000000001E-2</v>
      </c>
      <c r="J128">
        <v>7.6119900000000004E-2</v>
      </c>
      <c r="K128">
        <v>7.74175E-2</v>
      </c>
      <c r="L128">
        <v>7.8973799999999997E-2</v>
      </c>
      <c r="M128">
        <v>8.0457000000000001E-2</v>
      </c>
      <c r="N128">
        <v>8.0982999999999999E-2</v>
      </c>
      <c r="O128">
        <v>7.5063199999999997E-2</v>
      </c>
      <c r="P128">
        <v>8.7792599999999998E-2</v>
      </c>
    </row>
    <row r="129" spans="1:16" x14ac:dyDescent="0.25">
      <c r="A129" t="s">
        <v>245</v>
      </c>
      <c r="B129">
        <v>0.44500699999999999</v>
      </c>
      <c r="C129">
        <v>0.39007900000000001</v>
      </c>
      <c r="D129">
        <v>0.28343800000000002</v>
      </c>
      <c r="E129">
        <v>0.211919</v>
      </c>
      <c r="F129">
        <v>0.18107500000000001</v>
      </c>
      <c r="G129">
        <v>0.17305200000000001</v>
      </c>
      <c r="H129">
        <v>0.15753600000000001</v>
      </c>
      <c r="I129">
        <v>0.15462100000000001</v>
      </c>
      <c r="J129">
        <v>0.151979</v>
      </c>
      <c r="K129">
        <v>0.15456800000000001</v>
      </c>
      <c r="L129">
        <v>0.15767600000000001</v>
      </c>
      <c r="M129">
        <v>0.160637</v>
      </c>
      <c r="N129">
        <v>0.16169</v>
      </c>
      <c r="O129">
        <v>0.149869</v>
      </c>
      <c r="P129">
        <v>0.175285</v>
      </c>
    </row>
    <row r="130" spans="1:16" x14ac:dyDescent="0.25">
      <c r="A130" t="s">
        <v>246</v>
      </c>
      <c r="B130">
        <v>0.88703200000000004</v>
      </c>
      <c r="C130">
        <v>0.77754100000000004</v>
      </c>
      <c r="D130">
        <v>0.56496900000000005</v>
      </c>
      <c r="E130">
        <v>0.422402</v>
      </c>
      <c r="F130">
        <v>0.36091699999999999</v>
      </c>
      <c r="G130">
        <v>0.34492899999999999</v>
      </c>
      <c r="H130">
        <v>0.313998</v>
      </c>
      <c r="I130">
        <v>0.30818099999999998</v>
      </c>
      <c r="J130">
        <v>0.30291899999999999</v>
      </c>
      <c r="K130">
        <v>0.30807899999999999</v>
      </c>
      <c r="L130">
        <v>0.31427300000000002</v>
      </c>
      <c r="M130">
        <v>0.32017800000000002</v>
      </c>
      <c r="N130">
        <v>0.32228000000000001</v>
      </c>
      <c r="O130">
        <v>0.29871300000000001</v>
      </c>
      <c r="P130">
        <v>0.34937499999999999</v>
      </c>
    </row>
    <row r="131" spans="1:16" x14ac:dyDescent="0.25">
      <c r="A131" t="s">
        <v>247</v>
      </c>
      <c r="B131">
        <v>1.10694</v>
      </c>
      <c r="C131">
        <v>0.97029799999999999</v>
      </c>
      <c r="D131">
        <v>0.70502500000000001</v>
      </c>
      <c r="E131">
        <v>0.527111</v>
      </c>
      <c r="F131">
        <v>0.45037899999999997</v>
      </c>
      <c r="G131">
        <v>0.43043100000000001</v>
      </c>
      <c r="H131">
        <v>0.39182899999999998</v>
      </c>
      <c r="I131">
        <v>0.38456699999999999</v>
      </c>
      <c r="J131">
        <v>0.37800400000000001</v>
      </c>
      <c r="K131">
        <v>0.38444099999999998</v>
      </c>
      <c r="L131">
        <v>0.39217099999999999</v>
      </c>
      <c r="M131">
        <v>0.39954000000000001</v>
      </c>
      <c r="N131">
        <v>0.40216800000000003</v>
      </c>
      <c r="O131">
        <v>0.372755</v>
      </c>
      <c r="P131">
        <v>0.435975</v>
      </c>
    </row>
    <row r="132" spans="1:16" x14ac:dyDescent="0.25">
      <c r="A132" t="s">
        <v>248</v>
      </c>
      <c r="B132">
        <v>1.54454</v>
      </c>
      <c r="C132">
        <v>1.35388</v>
      </c>
      <c r="D132">
        <v>0.98373299999999997</v>
      </c>
      <c r="E132">
        <v>0.73546999999999996</v>
      </c>
      <c r="F132">
        <v>0.62839299999999998</v>
      </c>
      <c r="G132">
        <v>0.60056799999999999</v>
      </c>
      <c r="H132">
        <v>0.54669999999999996</v>
      </c>
      <c r="I132">
        <v>0.53655600000000003</v>
      </c>
      <c r="J132">
        <v>0.52740900000000002</v>
      </c>
      <c r="K132">
        <v>0.53638699999999995</v>
      </c>
      <c r="L132">
        <v>0.54717000000000005</v>
      </c>
      <c r="M132">
        <v>0.55745900000000004</v>
      </c>
      <c r="N132">
        <v>0.56112300000000004</v>
      </c>
      <c r="O132">
        <v>0.52008399999999999</v>
      </c>
      <c r="P132">
        <v>0.608294</v>
      </c>
    </row>
    <row r="133" spans="1:16" x14ac:dyDescent="0.25">
      <c r="A133" t="s">
        <v>249</v>
      </c>
      <c r="B133">
        <v>2.1955100000000001</v>
      </c>
      <c r="C133">
        <v>1.92448</v>
      </c>
      <c r="D133">
        <v>1.39832</v>
      </c>
      <c r="E133">
        <v>1.04539</v>
      </c>
      <c r="F133">
        <v>0.89316399999999996</v>
      </c>
      <c r="G133">
        <v>0.85362899999999997</v>
      </c>
      <c r="H133">
        <v>0.77704700000000004</v>
      </c>
      <c r="I133">
        <v>0.76260399999999995</v>
      </c>
      <c r="J133">
        <v>0.74962300000000004</v>
      </c>
      <c r="K133">
        <v>0.762374</v>
      </c>
      <c r="L133">
        <v>0.77769900000000003</v>
      </c>
      <c r="M133">
        <v>0.79233200000000004</v>
      </c>
      <c r="N133">
        <v>0.79754700000000001</v>
      </c>
      <c r="O133">
        <v>0.73921800000000004</v>
      </c>
      <c r="P133">
        <v>0.86459399999999997</v>
      </c>
    </row>
    <row r="134" spans="1:16" x14ac:dyDescent="0.25">
      <c r="A134" t="s">
        <v>250</v>
      </c>
      <c r="B134">
        <v>0.223634</v>
      </c>
      <c r="C134">
        <v>0.19602900000000001</v>
      </c>
      <c r="D134">
        <v>0.14243600000000001</v>
      </c>
      <c r="E134">
        <v>0.106501</v>
      </c>
      <c r="F134">
        <v>9.1004799999999997E-2</v>
      </c>
      <c r="G134">
        <v>8.6971499999999993E-2</v>
      </c>
      <c r="H134">
        <v>7.9174099999999997E-2</v>
      </c>
      <c r="I134">
        <v>7.7712199999999995E-2</v>
      </c>
      <c r="J134">
        <v>7.6380199999999995E-2</v>
      </c>
      <c r="K134">
        <v>7.7683100000000005E-2</v>
      </c>
      <c r="L134">
        <v>7.9247700000000004E-2</v>
      </c>
      <c r="M134">
        <v>8.0732899999999996E-2</v>
      </c>
      <c r="N134">
        <v>8.1260799999999994E-2</v>
      </c>
      <c r="O134">
        <v>7.5320499999999999E-2</v>
      </c>
      <c r="P134">
        <v>8.8093299999999999E-2</v>
      </c>
    </row>
    <row r="135" spans="1:16" x14ac:dyDescent="0.25">
      <c r="A135" t="s">
        <v>251</v>
      </c>
      <c r="B135">
        <v>0.448023</v>
      </c>
      <c r="C135">
        <v>0.39272200000000002</v>
      </c>
      <c r="D135">
        <v>0.28535899999999997</v>
      </c>
      <c r="E135">
        <v>0.213367</v>
      </c>
      <c r="F135">
        <v>0.18232300000000001</v>
      </c>
      <c r="G135">
        <v>0.17424000000000001</v>
      </c>
      <c r="H135">
        <v>0.15862100000000001</v>
      </c>
      <c r="I135">
        <v>0.155694</v>
      </c>
      <c r="J135">
        <v>0.15302499999999999</v>
      </c>
      <c r="K135">
        <v>0.155635</v>
      </c>
      <c r="L135">
        <v>0.15876799999999999</v>
      </c>
      <c r="M135">
        <v>0.161742</v>
      </c>
      <c r="N135">
        <v>0.162804</v>
      </c>
      <c r="O135">
        <v>0.15090200000000001</v>
      </c>
      <c r="P135">
        <v>0.17649000000000001</v>
      </c>
    </row>
    <row r="136" spans="1:16" x14ac:dyDescent="0.25">
      <c r="A136" t="s">
        <v>252</v>
      </c>
      <c r="B136">
        <v>0.89908999999999994</v>
      </c>
      <c r="C136">
        <v>0.78811600000000004</v>
      </c>
      <c r="D136">
        <v>0.57266399999999995</v>
      </c>
      <c r="E136">
        <v>0.42819699999999999</v>
      </c>
      <c r="F136">
        <v>0.36590499999999998</v>
      </c>
      <c r="G136">
        <v>0.34967999999999999</v>
      </c>
      <c r="H136">
        <v>0.31833899999999998</v>
      </c>
      <c r="I136">
        <v>0.312471</v>
      </c>
      <c r="J136">
        <v>0.30710999999999999</v>
      </c>
      <c r="K136">
        <v>0.31235000000000002</v>
      </c>
      <c r="L136">
        <v>0.31863599999999997</v>
      </c>
      <c r="M136">
        <v>0.32460800000000001</v>
      </c>
      <c r="N136">
        <v>0.326735</v>
      </c>
      <c r="O136">
        <v>0.30284800000000001</v>
      </c>
      <c r="P136">
        <v>0.35420000000000001</v>
      </c>
    </row>
    <row r="137" spans="1:16" x14ac:dyDescent="0.25">
      <c r="A137" t="s">
        <v>253</v>
      </c>
      <c r="B137">
        <v>1.1257699999999999</v>
      </c>
      <c r="C137">
        <v>0.98682199999999998</v>
      </c>
      <c r="D137">
        <v>0.71705200000000002</v>
      </c>
      <c r="E137">
        <v>0.53616699999999995</v>
      </c>
      <c r="F137">
        <v>0.45817200000000002</v>
      </c>
      <c r="G137">
        <v>0.43785299999999999</v>
      </c>
      <c r="H137">
        <v>0.39861200000000002</v>
      </c>
      <c r="I137">
        <v>0.39126899999999998</v>
      </c>
      <c r="J137">
        <v>0.38455299999999998</v>
      </c>
      <c r="K137">
        <v>0.39111499999999999</v>
      </c>
      <c r="L137">
        <v>0.39898899999999998</v>
      </c>
      <c r="M137">
        <v>0.40646399999999999</v>
      </c>
      <c r="N137">
        <v>0.40912599999999999</v>
      </c>
      <c r="O137">
        <v>0.379216</v>
      </c>
      <c r="P137">
        <v>0.44351600000000002</v>
      </c>
    </row>
    <row r="138" spans="1:16" x14ac:dyDescent="0.25">
      <c r="A138" t="s">
        <v>254</v>
      </c>
      <c r="B138">
        <v>1.5814600000000001</v>
      </c>
      <c r="C138">
        <v>1.3862699999999999</v>
      </c>
      <c r="D138">
        <v>1.0073099999999999</v>
      </c>
      <c r="E138">
        <v>0.75322100000000003</v>
      </c>
      <c r="F138">
        <v>0.64366800000000002</v>
      </c>
      <c r="G138">
        <v>0.61511499999999997</v>
      </c>
      <c r="H138">
        <v>0.55999600000000005</v>
      </c>
      <c r="I138">
        <v>0.54969199999999996</v>
      </c>
      <c r="J138">
        <v>0.540246</v>
      </c>
      <c r="K138">
        <v>0.54947000000000001</v>
      </c>
      <c r="L138">
        <v>0.56053399999999998</v>
      </c>
      <c r="M138">
        <v>0.57103000000000004</v>
      </c>
      <c r="N138">
        <v>0.57476700000000003</v>
      </c>
      <c r="O138">
        <v>0.53274900000000003</v>
      </c>
      <c r="P138">
        <v>0.62307599999999996</v>
      </c>
    </row>
    <row r="139" spans="1:16" x14ac:dyDescent="0.25">
      <c r="A139" t="s">
        <v>255</v>
      </c>
      <c r="B139">
        <v>2.2708599999999999</v>
      </c>
      <c r="C139">
        <v>1.9905900000000001</v>
      </c>
      <c r="D139">
        <v>1.44645</v>
      </c>
      <c r="E139">
        <v>1.0816300000000001</v>
      </c>
      <c r="F139">
        <v>0.92433900000000002</v>
      </c>
      <c r="G139">
        <v>0.88331999999999999</v>
      </c>
      <c r="H139">
        <v>0.80418400000000001</v>
      </c>
      <c r="I139">
        <v>0.78941600000000001</v>
      </c>
      <c r="J139">
        <v>0.77582899999999999</v>
      </c>
      <c r="K139">
        <v>0.78908400000000001</v>
      </c>
      <c r="L139">
        <v>0.80497700000000005</v>
      </c>
      <c r="M139">
        <v>0.82003700000000002</v>
      </c>
      <c r="N139">
        <v>0.82539499999999999</v>
      </c>
      <c r="O139">
        <v>0.76505900000000004</v>
      </c>
      <c r="P139">
        <v>0.89476800000000001</v>
      </c>
    </row>
    <row r="140" spans="1:16" x14ac:dyDescent="0.25">
      <c r="A140" t="s">
        <v>256</v>
      </c>
      <c r="B140">
        <v>1.6653200000000001E-3</v>
      </c>
      <c r="C140">
        <v>1.6417700000000001E-3</v>
      </c>
      <c r="D140">
        <v>1.6639300000000001E-3</v>
      </c>
      <c r="E140">
        <v>1.6659299999999999E-3</v>
      </c>
      <c r="F140">
        <v>1.66771E-3</v>
      </c>
      <c r="G140">
        <v>1.6679399999999999E-3</v>
      </c>
      <c r="H140">
        <v>1.66332E-3</v>
      </c>
      <c r="I140">
        <v>1.66815E-3</v>
      </c>
      <c r="J140">
        <v>1.64722E-3</v>
      </c>
      <c r="K140">
        <v>1.6720299999999999E-3</v>
      </c>
      <c r="L140">
        <v>1.6592E-3</v>
      </c>
      <c r="M140">
        <v>1.65171E-3</v>
      </c>
      <c r="N140">
        <v>1.6551300000000001E-3</v>
      </c>
      <c r="O140">
        <v>1.66384E-3</v>
      </c>
      <c r="P140">
        <v>1.6877999999999999E-3</v>
      </c>
    </row>
    <row r="141" spans="1:16" x14ac:dyDescent="0.25">
      <c r="A141" t="s">
        <v>257</v>
      </c>
      <c r="B141">
        <v>3.3234599999999999E-3</v>
      </c>
      <c r="C141">
        <v>3.2783199999999999E-3</v>
      </c>
      <c r="D141">
        <v>3.3244699999999999E-3</v>
      </c>
      <c r="E141">
        <v>3.3267499999999998E-3</v>
      </c>
      <c r="F141">
        <v>3.3293799999999998E-3</v>
      </c>
      <c r="G141">
        <v>3.3296300000000001E-3</v>
      </c>
      <c r="H141">
        <v>3.3207800000000002E-3</v>
      </c>
      <c r="I141">
        <v>3.3305600000000002E-3</v>
      </c>
      <c r="J141">
        <v>3.2899399999999999E-3</v>
      </c>
      <c r="K141">
        <v>3.33921E-3</v>
      </c>
      <c r="L141">
        <v>3.31234E-3</v>
      </c>
      <c r="M141">
        <v>3.2984799999999999E-3</v>
      </c>
      <c r="N141">
        <v>3.3036200000000002E-3</v>
      </c>
      <c r="O141">
        <v>3.3226699999999998E-3</v>
      </c>
      <c r="P141">
        <v>3.3704199999999998E-3</v>
      </c>
    </row>
    <row r="142" spans="1:16" x14ac:dyDescent="0.25">
      <c r="A142" t="s">
        <v>258</v>
      </c>
      <c r="B142">
        <v>6.6233400000000001E-3</v>
      </c>
      <c r="C142">
        <v>6.5354599999999999E-3</v>
      </c>
      <c r="D142">
        <v>6.6290899999999998E-3</v>
      </c>
      <c r="E142">
        <v>6.6318100000000001E-3</v>
      </c>
      <c r="F142">
        <v>6.6362499999999998E-3</v>
      </c>
      <c r="G142">
        <v>6.6365399999999998E-3</v>
      </c>
      <c r="H142">
        <v>6.6193900000000002E-3</v>
      </c>
      <c r="I142">
        <v>6.6387099999999999E-3</v>
      </c>
      <c r="J142">
        <v>6.5591900000000003E-3</v>
      </c>
      <c r="K142">
        <v>6.6568299999999999E-3</v>
      </c>
      <c r="L142">
        <v>6.60219E-3</v>
      </c>
      <c r="M142">
        <v>6.5757400000000001E-3</v>
      </c>
      <c r="N142">
        <v>6.5842799999999996E-3</v>
      </c>
      <c r="O142">
        <v>6.6238699999999996E-3</v>
      </c>
      <c r="P142">
        <v>6.7186900000000003E-3</v>
      </c>
    </row>
    <row r="143" spans="1:16" x14ac:dyDescent="0.25">
      <c r="A143" t="s">
        <v>259</v>
      </c>
      <c r="B143">
        <v>8.2651500000000006E-3</v>
      </c>
      <c r="C143">
        <v>8.1560499999999998E-3</v>
      </c>
      <c r="D143">
        <v>8.2731699999999998E-3</v>
      </c>
      <c r="E143">
        <v>8.2761999999999992E-3</v>
      </c>
      <c r="F143">
        <v>8.2814399999999993E-3</v>
      </c>
      <c r="G143">
        <v>8.2818600000000003E-3</v>
      </c>
      <c r="H143">
        <v>8.2605500000000002E-3</v>
      </c>
      <c r="I143">
        <v>8.28454E-3</v>
      </c>
      <c r="J143">
        <v>8.1857200000000005E-3</v>
      </c>
      <c r="K143">
        <v>8.3074700000000008E-3</v>
      </c>
      <c r="L143">
        <v>8.2389899999999999E-3</v>
      </c>
      <c r="M143">
        <v>8.2063399999999995E-3</v>
      </c>
      <c r="N143">
        <v>8.21647E-3</v>
      </c>
      <c r="O143">
        <v>8.2662399999999994E-3</v>
      </c>
      <c r="P143">
        <v>8.3843300000000006E-3</v>
      </c>
    </row>
    <row r="144" spans="1:16" x14ac:dyDescent="0.25">
      <c r="A144" t="s">
        <v>260</v>
      </c>
      <c r="B144">
        <v>1.1532499999999999E-2</v>
      </c>
      <c r="C144">
        <v>1.13814E-2</v>
      </c>
      <c r="D144">
        <v>1.1545100000000001E-2</v>
      </c>
      <c r="E144">
        <v>1.1548599999999999E-2</v>
      </c>
      <c r="F144">
        <v>1.15555E-2</v>
      </c>
      <c r="G144">
        <v>1.1556E-2</v>
      </c>
      <c r="H144">
        <v>1.15266E-2</v>
      </c>
      <c r="I144">
        <v>1.1560000000000001E-2</v>
      </c>
      <c r="J144">
        <v>1.1423000000000001E-2</v>
      </c>
      <c r="K144">
        <v>1.1592099999999999E-2</v>
      </c>
      <c r="L144">
        <v>1.1496599999999999E-2</v>
      </c>
      <c r="M144">
        <v>1.14515E-2</v>
      </c>
      <c r="N144">
        <v>1.14649E-2</v>
      </c>
      <c r="O144">
        <v>1.15348E-2</v>
      </c>
      <c r="P144">
        <v>1.1698999999999999E-2</v>
      </c>
    </row>
    <row r="145" spans="1:16" x14ac:dyDescent="0.25">
      <c r="A145" t="s">
        <v>261</v>
      </c>
      <c r="B145">
        <v>1.63932E-2</v>
      </c>
      <c r="C145">
        <v>1.6180400000000001E-2</v>
      </c>
      <c r="D145">
        <v>1.6412599999999999E-2</v>
      </c>
      <c r="E145">
        <v>1.6416900000000002E-2</v>
      </c>
      <c r="F145">
        <v>1.6426300000000001E-2</v>
      </c>
      <c r="G145">
        <v>1.6426900000000001E-2</v>
      </c>
      <c r="H145">
        <v>1.6385500000000001E-2</v>
      </c>
      <c r="I145">
        <v>1.6432700000000001E-2</v>
      </c>
      <c r="J145">
        <v>1.62395E-2</v>
      </c>
      <c r="K145">
        <v>1.6478699999999999E-2</v>
      </c>
      <c r="L145">
        <v>1.6342800000000001E-2</v>
      </c>
      <c r="M145">
        <v>1.6279600000000002E-2</v>
      </c>
      <c r="N145">
        <v>1.6297900000000001E-2</v>
      </c>
      <c r="O145">
        <v>1.6397499999999999E-2</v>
      </c>
      <c r="P145">
        <v>1.6629700000000001E-2</v>
      </c>
    </row>
    <row r="146" spans="1:16" x14ac:dyDescent="0.25">
      <c r="A146" t="s">
        <v>262</v>
      </c>
      <c r="B146">
        <v>1.6676799999999999E-3</v>
      </c>
      <c r="C146">
        <v>1.6476100000000001E-3</v>
      </c>
      <c r="D146">
        <v>1.6738E-3</v>
      </c>
      <c r="E146">
        <v>1.67234E-3</v>
      </c>
      <c r="F146">
        <v>1.67224E-3</v>
      </c>
      <c r="G146">
        <v>1.6722799999999999E-3</v>
      </c>
      <c r="H146">
        <v>1.6683799999999999E-3</v>
      </c>
      <c r="I146">
        <v>1.6732800000000001E-3</v>
      </c>
      <c r="J146">
        <v>1.6544400000000001E-3</v>
      </c>
      <c r="K146">
        <v>1.67906E-3</v>
      </c>
      <c r="L146">
        <v>1.6635300000000001E-3</v>
      </c>
      <c r="M146">
        <v>1.65821E-3</v>
      </c>
      <c r="N146">
        <v>1.65825E-3</v>
      </c>
      <c r="O146">
        <v>1.67049E-3</v>
      </c>
      <c r="P146">
        <v>1.69443E-3</v>
      </c>
    </row>
    <row r="147" spans="1:16" x14ac:dyDescent="0.25">
      <c r="A147" t="s">
        <v>263</v>
      </c>
      <c r="B147">
        <v>3.3425299999999998E-3</v>
      </c>
      <c r="C147">
        <v>3.3004499999999999E-3</v>
      </c>
      <c r="D147">
        <v>3.3510800000000002E-3</v>
      </c>
      <c r="E147">
        <v>3.3498E-3</v>
      </c>
      <c r="F147">
        <v>3.3506199999999999E-3</v>
      </c>
      <c r="G147">
        <v>3.3506899999999999E-3</v>
      </c>
      <c r="H147">
        <v>3.3425400000000002E-3</v>
      </c>
      <c r="I147">
        <v>3.3523799999999999E-3</v>
      </c>
      <c r="J147">
        <v>3.3135600000000001E-3</v>
      </c>
      <c r="K147">
        <v>3.3630800000000001E-3</v>
      </c>
      <c r="L147">
        <v>3.33322E-3</v>
      </c>
      <c r="M147">
        <v>3.3213600000000002E-3</v>
      </c>
      <c r="N147">
        <v>3.32314E-3</v>
      </c>
      <c r="O147">
        <v>3.3459800000000001E-3</v>
      </c>
      <c r="P147">
        <v>3.3941499999999999E-3</v>
      </c>
    </row>
    <row r="148" spans="1:16" x14ac:dyDescent="0.25">
      <c r="A148" t="s">
        <v>264</v>
      </c>
      <c r="B148">
        <v>6.7090800000000001E-3</v>
      </c>
      <c r="C148">
        <v>6.6224500000000002E-3</v>
      </c>
      <c r="D148">
        <v>6.7224600000000004E-3</v>
      </c>
      <c r="E148">
        <v>6.7217600000000002E-3</v>
      </c>
      <c r="F148">
        <v>6.7243499999999996E-3</v>
      </c>
      <c r="G148">
        <v>6.7245400000000002E-3</v>
      </c>
      <c r="H148">
        <v>6.7077500000000002E-3</v>
      </c>
      <c r="I148">
        <v>6.7275800000000004E-3</v>
      </c>
      <c r="J148">
        <v>6.6482099999999999E-3</v>
      </c>
      <c r="K148">
        <v>6.7481399999999997E-3</v>
      </c>
      <c r="L148">
        <v>6.6893400000000002E-3</v>
      </c>
      <c r="M148">
        <v>6.6644499999999997E-3</v>
      </c>
      <c r="N148">
        <v>6.6696400000000001E-3</v>
      </c>
      <c r="O148">
        <v>6.71391E-3</v>
      </c>
      <c r="P148">
        <v>6.8110200000000001E-3</v>
      </c>
    </row>
    <row r="149" spans="1:16" x14ac:dyDescent="0.25">
      <c r="A149" t="s">
        <v>265</v>
      </c>
      <c r="B149">
        <v>8.4008499999999996E-3</v>
      </c>
      <c r="C149">
        <v>8.2917500000000005E-3</v>
      </c>
      <c r="D149">
        <v>8.4166499999999995E-3</v>
      </c>
      <c r="E149">
        <v>8.4162600000000001E-3</v>
      </c>
      <c r="F149">
        <v>8.4197999999999999E-3</v>
      </c>
      <c r="G149">
        <v>8.4200000000000004E-3</v>
      </c>
      <c r="H149">
        <v>8.3987999999999997E-3</v>
      </c>
      <c r="I149">
        <v>8.4236599999999995E-3</v>
      </c>
      <c r="J149">
        <v>8.3238300000000008E-3</v>
      </c>
      <c r="K149">
        <v>8.44928E-3</v>
      </c>
      <c r="L149">
        <v>8.3758700000000005E-3</v>
      </c>
      <c r="M149">
        <v>8.3442900000000007E-3</v>
      </c>
      <c r="N149">
        <v>8.3513500000000004E-3</v>
      </c>
      <c r="O149">
        <v>8.4063599999999999E-3</v>
      </c>
      <c r="P149">
        <v>8.5281699999999998E-3</v>
      </c>
    </row>
    <row r="150" spans="1:16" x14ac:dyDescent="0.25">
      <c r="A150" t="s">
        <v>266</v>
      </c>
      <c r="B150">
        <v>1.1801499999999999E-2</v>
      </c>
      <c r="C150">
        <v>1.1646999999999999E-2</v>
      </c>
      <c r="D150">
        <v>1.1822300000000001E-2</v>
      </c>
      <c r="E150">
        <v>1.18225E-2</v>
      </c>
      <c r="F150">
        <v>1.1827799999999999E-2</v>
      </c>
      <c r="G150">
        <v>1.1828200000000001E-2</v>
      </c>
      <c r="H150">
        <v>1.1797999999999999E-2</v>
      </c>
      <c r="I150">
        <v>1.1833099999999999E-2</v>
      </c>
      <c r="J150">
        <v>1.16919E-2</v>
      </c>
      <c r="K150">
        <v>1.1868800000000001E-2</v>
      </c>
      <c r="L150">
        <v>1.1765899999999999E-2</v>
      </c>
      <c r="M150">
        <v>1.1721000000000001E-2</v>
      </c>
      <c r="N150">
        <v>1.1731500000000001E-2</v>
      </c>
      <c r="O150">
        <v>1.18084E-2</v>
      </c>
      <c r="P150">
        <v>1.19801E-2</v>
      </c>
    </row>
    <row r="151" spans="1:16" x14ac:dyDescent="0.25">
      <c r="A151" t="s">
        <v>267</v>
      </c>
      <c r="B151">
        <v>1.6945700000000001E-2</v>
      </c>
      <c r="C151">
        <v>1.6722000000000001E-2</v>
      </c>
      <c r="D151">
        <v>1.6974E-2</v>
      </c>
      <c r="E151">
        <v>1.6975000000000001E-2</v>
      </c>
      <c r="F151">
        <v>1.6983100000000001E-2</v>
      </c>
      <c r="G151">
        <v>1.6983700000000001E-2</v>
      </c>
      <c r="H151">
        <v>1.69401E-2</v>
      </c>
      <c r="I151">
        <v>1.6990700000000001E-2</v>
      </c>
      <c r="J151">
        <v>1.6786499999999999E-2</v>
      </c>
      <c r="K151">
        <v>1.7041799999999999E-2</v>
      </c>
      <c r="L151">
        <v>1.68939E-2</v>
      </c>
      <c r="M151">
        <v>1.68285E-2</v>
      </c>
      <c r="N151">
        <v>1.6844499999999998E-2</v>
      </c>
      <c r="O151">
        <v>1.69547E-2</v>
      </c>
      <c r="P151">
        <v>1.7202700000000001E-2</v>
      </c>
    </row>
    <row r="152" spans="1:16" x14ac:dyDescent="0.25">
      <c r="A152" t="s">
        <v>268</v>
      </c>
      <c r="B152">
        <v>0.22121499999999999</v>
      </c>
      <c r="C152">
        <v>0.194165</v>
      </c>
      <c r="D152">
        <v>0.140872</v>
      </c>
      <c r="E152">
        <v>0.104652</v>
      </c>
      <c r="F152">
        <v>8.8819200000000001E-2</v>
      </c>
      <c r="G152">
        <v>8.50273E-2</v>
      </c>
      <c r="H152">
        <v>7.7194899999999997E-2</v>
      </c>
      <c r="I152">
        <v>7.5761800000000004E-2</v>
      </c>
      <c r="J152">
        <v>7.4718900000000005E-2</v>
      </c>
      <c r="K152">
        <v>7.6092300000000002E-2</v>
      </c>
      <c r="L152">
        <v>7.7298199999999997E-2</v>
      </c>
      <c r="M152">
        <v>7.8853999999999994E-2</v>
      </c>
      <c r="N152">
        <v>7.9389299999999996E-2</v>
      </c>
      <c r="O152">
        <v>7.3096999999999995E-2</v>
      </c>
      <c r="P152">
        <v>8.4615200000000002E-2</v>
      </c>
    </row>
    <row r="153" spans="1:16" x14ac:dyDescent="0.25">
      <c r="A153" t="s">
        <v>269</v>
      </c>
      <c r="B153">
        <v>0.44170199999999998</v>
      </c>
      <c r="C153">
        <v>0.38769100000000001</v>
      </c>
      <c r="D153">
        <v>0.28128700000000001</v>
      </c>
      <c r="E153">
        <v>0.20896500000000001</v>
      </c>
      <c r="F153">
        <v>0.17735200000000001</v>
      </c>
      <c r="G153">
        <v>0.16977999999999999</v>
      </c>
      <c r="H153">
        <v>0.154142</v>
      </c>
      <c r="I153">
        <v>0.151279</v>
      </c>
      <c r="J153">
        <v>0.149197</v>
      </c>
      <c r="K153">
        <v>0.15193999999999999</v>
      </c>
      <c r="L153">
        <v>0.15434700000000001</v>
      </c>
      <c r="M153">
        <v>0.15745500000000001</v>
      </c>
      <c r="N153">
        <v>0.158527</v>
      </c>
      <c r="O153">
        <v>0.14596100000000001</v>
      </c>
      <c r="P153">
        <v>0.168962</v>
      </c>
    </row>
    <row r="154" spans="1:16" x14ac:dyDescent="0.25">
      <c r="A154" t="s">
        <v>270</v>
      </c>
      <c r="B154">
        <v>0.88050799999999996</v>
      </c>
      <c r="C154">
        <v>0.77284200000000003</v>
      </c>
      <c r="D154">
        <v>0.56074199999999996</v>
      </c>
      <c r="E154">
        <v>0.41658000000000001</v>
      </c>
      <c r="F154">
        <v>0.35356199999999999</v>
      </c>
      <c r="G154">
        <v>0.33846999999999999</v>
      </c>
      <c r="H154">
        <v>0.30729800000000002</v>
      </c>
      <c r="I154">
        <v>0.30158499999999999</v>
      </c>
      <c r="J154">
        <v>0.29743999999999998</v>
      </c>
      <c r="K154">
        <v>0.302902</v>
      </c>
      <c r="L154">
        <v>0.30769999999999997</v>
      </c>
      <c r="M154">
        <v>0.31389899999999998</v>
      </c>
      <c r="N154">
        <v>0.31603799999999999</v>
      </c>
      <c r="O154">
        <v>0.29099599999999998</v>
      </c>
      <c r="P154">
        <v>0.33685700000000002</v>
      </c>
    </row>
    <row r="155" spans="1:16" x14ac:dyDescent="0.25">
      <c r="A155" t="s">
        <v>271</v>
      </c>
      <c r="B155">
        <v>1.09883</v>
      </c>
      <c r="C155">
        <v>0.96447099999999997</v>
      </c>
      <c r="D155">
        <v>0.69978700000000005</v>
      </c>
      <c r="E155">
        <v>0.51988500000000004</v>
      </c>
      <c r="F155">
        <v>0.44124200000000002</v>
      </c>
      <c r="G155">
        <v>0.42241099999999998</v>
      </c>
      <c r="H155">
        <v>0.38350800000000002</v>
      </c>
      <c r="I155">
        <v>0.37637599999999999</v>
      </c>
      <c r="J155">
        <v>0.37120399999999998</v>
      </c>
      <c r="K155">
        <v>0.37801699999999999</v>
      </c>
      <c r="L155">
        <v>0.38400899999999999</v>
      </c>
      <c r="M155">
        <v>0.39174500000000001</v>
      </c>
      <c r="N155">
        <v>0.39441599999999999</v>
      </c>
      <c r="O155">
        <v>0.36316700000000002</v>
      </c>
      <c r="P155">
        <v>0.42040699999999998</v>
      </c>
    </row>
    <row r="156" spans="1:16" x14ac:dyDescent="0.25">
      <c r="A156" t="s">
        <v>272</v>
      </c>
      <c r="B156">
        <v>1.53335</v>
      </c>
      <c r="C156">
        <v>1.3458600000000001</v>
      </c>
      <c r="D156">
        <v>0.97652600000000001</v>
      </c>
      <c r="E156">
        <v>0.72549600000000003</v>
      </c>
      <c r="F156">
        <v>0.61576200000000003</v>
      </c>
      <c r="G156">
        <v>0.58948800000000001</v>
      </c>
      <c r="H156">
        <v>0.53520299999999998</v>
      </c>
      <c r="I156">
        <v>0.52524099999999996</v>
      </c>
      <c r="J156">
        <v>0.51802800000000004</v>
      </c>
      <c r="K156">
        <v>0.52753099999999997</v>
      </c>
      <c r="L156">
        <v>0.53589500000000001</v>
      </c>
      <c r="M156">
        <v>0.54669299999999998</v>
      </c>
      <c r="N156">
        <v>0.55042000000000002</v>
      </c>
      <c r="O156">
        <v>0.506826</v>
      </c>
      <c r="P156">
        <v>0.58672199999999997</v>
      </c>
    </row>
    <row r="157" spans="1:16" x14ac:dyDescent="0.25">
      <c r="A157" t="s">
        <v>273</v>
      </c>
      <c r="B157">
        <v>2.1798299999999999</v>
      </c>
      <c r="C157">
        <v>1.9132899999999999</v>
      </c>
      <c r="D157">
        <v>1.38829</v>
      </c>
      <c r="E157">
        <v>1.0314399999999999</v>
      </c>
      <c r="F157">
        <v>0.87545600000000001</v>
      </c>
      <c r="G157">
        <v>0.83811500000000005</v>
      </c>
      <c r="H157">
        <v>0.76094399999999995</v>
      </c>
      <c r="I157">
        <v>0.74675999999999998</v>
      </c>
      <c r="J157">
        <v>0.73651599999999995</v>
      </c>
      <c r="K157">
        <v>0.75001200000000001</v>
      </c>
      <c r="L157">
        <v>0.761911</v>
      </c>
      <c r="M157">
        <v>0.77726700000000004</v>
      </c>
      <c r="N157">
        <v>0.78256800000000004</v>
      </c>
      <c r="O157">
        <v>0.72061799999999998</v>
      </c>
      <c r="P157">
        <v>0.83423400000000003</v>
      </c>
    </row>
    <row r="158" spans="1:16" x14ac:dyDescent="0.25">
      <c r="A158" t="s">
        <v>274</v>
      </c>
      <c r="B158">
        <v>0.221943</v>
      </c>
      <c r="C158">
        <v>0.19480700000000001</v>
      </c>
      <c r="D158">
        <v>0.14133899999999999</v>
      </c>
      <c r="E158">
        <v>0.104994</v>
      </c>
      <c r="F158">
        <v>8.9106000000000005E-2</v>
      </c>
      <c r="G158">
        <v>8.5300799999999996E-2</v>
      </c>
      <c r="H158">
        <v>7.7443100000000001E-2</v>
      </c>
      <c r="I158">
        <v>7.6006900000000002E-2</v>
      </c>
      <c r="J158">
        <v>7.4962200000000007E-2</v>
      </c>
      <c r="K158">
        <v>7.6340699999999997E-2</v>
      </c>
      <c r="L158">
        <v>7.7547199999999997E-2</v>
      </c>
      <c r="M158">
        <v>7.9110100000000003E-2</v>
      </c>
      <c r="N158">
        <v>7.9646700000000001E-2</v>
      </c>
      <c r="O158">
        <v>7.33322E-2</v>
      </c>
      <c r="P158">
        <v>8.4885600000000005E-2</v>
      </c>
    </row>
    <row r="159" spans="1:16" x14ac:dyDescent="0.25">
      <c r="A159" t="s">
        <v>275</v>
      </c>
      <c r="B159">
        <v>0.44462299999999999</v>
      </c>
      <c r="C159">
        <v>0.39025799999999999</v>
      </c>
      <c r="D159">
        <v>0.283142</v>
      </c>
      <c r="E159">
        <v>0.21033099999999999</v>
      </c>
      <c r="F159">
        <v>0.178503</v>
      </c>
      <c r="G159">
        <v>0.170878</v>
      </c>
      <c r="H159">
        <v>0.155137</v>
      </c>
      <c r="I159">
        <v>0.15226100000000001</v>
      </c>
      <c r="J159">
        <v>0.15016499999999999</v>
      </c>
      <c r="K159">
        <v>0.15292900000000001</v>
      </c>
      <c r="L159">
        <v>0.15534700000000001</v>
      </c>
      <c r="M159">
        <v>0.15847700000000001</v>
      </c>
      <c r="N159">
        <v>0.159553</v>
      </c>
      <c r="O159">
        <v>0.146899</v>
      </c>
      <c r="P159">
        <v>0.170042</v>
      </c>
    </row>
    <row r="160" spans="1:16" x14ac:dyDescent="0.25">
      <c r="A160" t="s">
        <v>276</v>
      </c>
      <c r="B160">
        <v>0.89220200000000005</v>
      </c>
      <c r="C160">
        <v>0.78310999999999997</v>
      </c>
      <c r="D160">
        <v>0.56815199999999999</v>
      </c>
      <c r="E160">
        <v>0.42204000000000003</v>
      </c>
      <c r="F160">
        <v>0.35816799999999999</v>
      </c>
      <c r="G160">
        <v>0.342866</v>
      </c>
      <c r="H160">
        <v>0.311278</v>
      </c>
      <c r="I160">
        <v>0.30551299999999998</v>
      </c>
      <c r="J160">
        <v>0.30130600000000002</v>
      </c>
      <c r="K160">
        <v>0.30685400000000002</v>
      </c>
      <c r="L160">
        <v>0.31170599999999998</v>
      </c>
      <c r="M160">
        <v>0.31798399999999999</v>
      </c>
      <c r="N160">
        <v>0.32014300000000001</v>
      </c>
      <c r="O160">
        <v>0.294742</v>
      </c>
      <c r="P160">
        <v>0.341171</v>
      </c>
    </row>
    <row r="161" spans="1:16" x14ac:dyDescent="0.25">
      <c r="A161" t="s">
        <v>277</v>
      </c>
      <c r="B161">
        <v>1.11711</v>
      </c>
      <c r="C161">
        <v>0.98051500000000003</v>
      </c>
      <c r="D161">
        <v>0.71136299999999997</v>
      </c>
      <c r="E161">
        <v>0.528416</v>
      </c>
      <c r="F161">
        <v>0.44844099999999998</v>
      </c>
      <c r="G161">
        <v>0.42927999999999999</v>
      </c>
      <c r="H161">
        <v>0.38972800000000002</v>
      </c>
      <c r="I161">
        <v>0.38251400000000002</v>
      </c>
      <c r="J161">
        <v>0.37724400000000002</v>
      </c>
      <c r="K161">
        <v>0.38419399999999998</v>
      </c>
      <c r="L161">
        <v>0.39026699999999998</v>
      </c>
      <c r="M161">
        <v>0.39812599999999998</v>
      </c>
      <c r="N161">
        <v>0.400835</v>
      </c>
      <c r="O161">
        <v>0.36902000000000001</v>
      </c>
      <c r="P161">
        <v>0.42714600000000003</v>
      </c>
    </row>
    <row r="162" spans="1:16" x14ac:dyDescent="0.25">
      <c r="A162" t="s">
        <v>278</v>
      </c>
      <c r="B162">
        <v>1.56917</v>
      </c>
      <c r="C162">
        <v>1.3773</v>
      </c>
      <c r="D162">
        <v>0.99921300000000002</v>
      </c>
      <c r="E162">
        <v>0.74221700000000002</v>
      </c>
      <c r="F162">
        <v>0.62987300000000002</v>
      </c>
      <c r="G162">
        <v>0.60295200000000004</v>
      </c>
      <c r="H162">
        <v>0.54739599999999999</v>
      </c>
      <c r="I162">
        <v>0.537273</v>
      </c>
      <c r="J162">
        <v>0.52986699999999998</v>
      </c>
      <c r="K162">
        <v>0.539636</v>
      </c>
      <c r="L162">
        <v>0.54816100000000001</v>
      </c>
      <c r="M162">
        <v>0.559199</v>
      </c>
      <c r="N162">
        <v>0.56299699999999997</v>
      </c>
      <c r="O162">
        <v>0.51829800000000004</v>
      </c>
      <c r="P162">
        <v>0.59992599999999996</v>
      </c>
    </row>
    <row r="163" spans="1:16" x14ac:dyDescent="0.25">
      <c r="A163" t="s">
        <v>279</v>
      </c>
      <c r="B163">
        <v>2.2529499999999998</v>
      </c>
      <c r="C163">
        <v>1.9774799999999999</v>
      </c>
      <c r="D163">
        <v>1.43459</v>
      </c>
      <c r="E163">
        <v>1.0655699999999999</v>
      </c>
      <c r="F163">
        <v>0.90425999999999995</v>
      </c>
      <c r="G163">
        <v>0.86559799999999998</v>
      </c>
      <c r="H163">
        <v>0.78583099999999995</v>
      </c>
      <c r="I163">
        <v>0.77131799999999995</v>
      </c>
      <c r="J163">
        <v>0.76067600000000002</v>
      </c>
      <c r="K163">
        <v>0.77471599999999996</v>
      </c>
      <c r="L163">
        <v>0.78694799999999998</v>
      </c>
      <c r="M163">
        <v>0.80278899999999997</v>
      </c>
      <c r="N163">
        <v>0.80823800000000001</v>
      </c>
      <c r="O163">
        <v>0.74404099999999995</v>
      </c>
      <c r="P163">
        <v>0.86119000000000001</v>
      </c>
    </row>
    <row r="164" spans="1:16" x14ac:dyDescent="0.25">
      <c r="A164" t="s">
        <v>280</v>
      </c>
      <c r="B164">
        <v>0.22095699999999999</v>
      </c>
      <c r="C164">
        <v>0.19409299999999999</v>
      </c>
      <c r="D164">
        <v>0.14039499999999999</v>
      </c>
      <c r="E164">
        <v>0.104545</v>
      </c>
      <c r="F164">
        <v>8.9071700000000004E-2</v>
      </c>
      <c r="G164">
        <v>8.5301500000000002E-2</v>
      </c>
      <c r="H164">
        <v>7.7678300000000006E-2</v>
      </c>
      <c r="I164">
        <v>7.5539800000000004E-2</v>
      </c>
      <c r="J164">
        <v>7.4664900000000006E-2</v>
      </c>
      <c r="K164">
        <v>7.5366699999999995E-2</v>
      </c>
      <c r="L164">
        <v>7.7441499999999996E-2</v>
      </c>
      <c r="M164">
        <v>7.89662E-2</v>
      </c>
      <c r="N164">
        <v>7.9878000000000005E-2</v>
      </c>
      <c r="O164">
        <v>7.41309E-2</v>
      </c>
      <c r="P164">
        <v>8.7996000000000005E-2</v>
      </c>
    </row>
    <row r="165" spans="1:16" x14ac:dyDescent="0.25">
      <c r="A165" t="s">
        <v>281</v>
      </c>
      <c r="B165">
        <v>0.441187</v>
      </c>
      <c r="C165">
        <v>0.38754899999999998</v>
      </c>
      <c r="D165">
        <v>0.280335</v>
      </c>
      <c r="E165">
        <v>0.20875099999999999</v>
      </c>
      <c r="F165">
        <v>0.17785500000000001</v>
      </c>
      <c r="G165">
        <v>0.17032600000000001</v>
      </c>
      <c r="H165">
        <v>0.15510599999999999</v>
      </c>
      <c r="I165">
        <v>0.150837</v>
      </c>
      <c r="J165">
        <v>0.149091</v>
      </c>
      <c r="K165">
        <v>0.15049299999999999</v>
      </c>
      <c r="L165">
        <v>0.15463299999999999</v>
      </c>
      <c r="M165">
        <v>0.15767900000000001</v>
      </c>
      <c r="N165">
        <v>0.159501</v>
      </c>
      <c r="O165">
        <v>0.14802199999999999</v>
      </c>
      <c r="P165">
        <v>0.175702</v>
      </c>
    </row>
    <row r="166" spans="1:16" x14ac:dyDescent="0.25">
      <c r="A166" t="s">
        <v>282</v>
      </c>
      <c r="B166">
        <v>0.87948300000000001</v>
      </c>
      <c r="C166">
        <v>0.77255799999999997</v>
      </c>
      <c r="D166">
        <v>0.55885300000000004</v>
      </c>
      <c r="E166">
        <v>0.41615400000000002</v>
      </c>
      <c r="F166">
        <v>0.35456199999999999</v>
      </c>
      <c r="G166">
        <v>0.339557</v>
      </c>
      <c r="H166">
        <v>0.30921199999999999</v>
      </c>
      <c r="I166">
        <v>0.300707</v>
      </c>
      <c r="J166">
        <v>0.29722700000000002</v>
      </c>
      <c r="K166">
        <v>0.30002800000000002</v>
      </c>
      <c r="L166">
        <v>0.30826900000000002</v>
      </c>
      <c r="M166">
        <v>0.31434299999999998</v>
      </c>
      <c r="N166">
        <v>0.31797500000000001</v>
      </c>
      <c r="O166">
        <v>0.29509099999999999</v>
      </c>
      <c r="P166">
        <v>0.35025000000000001</v>
      </c>
    </row>
    <row r="167" spans="1:16" x14ac:dyDescent="0.25">
      <c r="A167" t="s">
        <v>283</v>
      </c>
      <c r="B167">
        <v>1.0975600000000001</v>
      </c>
      <c r="C167">
        <v>0.96411800000000003</v>
      </c>
      <c r="D167">
        <v>0.697434</v>
      </c>
      <c r="E167">
        <v>0.51935299999999995</v>
      </c>
      <c r="F167">
        <v>0.44248799999999999</v>
      </c>
      <c r="G167">
        <v>0.423765</v>
      </c>
      <c r="H167">
        <v>0.38589499999999999</v>
      </c>
      <c r="I167">
        <v>0.375282</v>
      </c>
      <c r="J167">
        <v>0.37093999999999999</v>
      </c>
      <c r="K167">
        <v>0.37443599999999999</v>
      </c>
      <c r="L167">
        <v>0.384718</v>
      </c>
      <c r="M167">
        <v>0.39229900000000001</v>
      </c>
      <c r="N167">
        <v>0.39682800000000001</v>
      </c>
      <c r="O167">
        <v>0.36826999999999999</v>
      </c>
      <c r="P167">
        <v>0.43709399999999998</v>
      </c>
    </row>
    <row r="168" spans="1:16" x14ac:dyDescent="0.25">
      <c r="A168" t="s">
        <v>284</v>
      </c>
      <c r="B168">
        <v>1.5315700000000001</v>
      </c>
      <c r="C168">
        <v>1.3453599999999999</v>
      </c>
      <c r="D168">
        <v>0.97325399999999995</v>
      </c>
      <c r="E168">
        <v>0.72475699999999998</v>
      </c>
      <c r="F168">
        <v>0.61749600000000004</v>
      </c>
      <c r="G168">
        <v>0.59137099999999998</v>
      </c>
      <c r="H168">
        <v>0.53852199999999995</v>
      </c>
      <c r="I168">
        <v>0.52371800000000002</v>
      </c>
      <c r="J168">
        <v>0.51766000000000001</v>
      </c>
      <c r="K168">
        <v>0.52254800000000001</v>
      </c>
      <c r="L168">
        <v>0.53688100000000005</v>
      </c>
      <c r="M168">
        <v>0.54746399999999995</v>
      </c>
      <c r="N168">
        <v>0.55377600000000005</v>
      </c>
      <c r="O168">
        <v>0.51392499999999997</v>
      </c>
      <c r="P168">
        <v>0.60992999999999997</v>
      </c>
    </row>
    <row r="169" spans="1:16" x14ac:dyDescent="0.25">
      <c r="A169" t="s">
        <v>285</v>
      </c>
      <c r="B169">
        <v>2.1773199999999999</v>
      </c>
      <c r="C169">
        <v>1.9126000000000001</v>
      </c>
      <c r="D169">
        <v>1.38365</v>
      </c>
      <c r="E169">
        <v>1.0304</v>
      </c>
      <c r="F169">
        <v>0.87790999999999997</v>
      </c>
      <c r="G169">
        <v>0.84077999999999997</v>
      </c>
      <c r="H169">
        <v>0.76564100000000002</v>
      </c>
      <c r="I169">
        <v>0.74460599999999999</v>
      </c>
      <c r="J169">
        <v>0.73599499999999995</v>
      </c>
      <c r="K169">
        <v>0.74296200000000001</v>
      </c>
      <c r="L169">
        <v>0.76330600000000004</v>
      </c>
      <c r="M169">
        <v>0.77835699999999997</v>
      </c>
      <c r="N169">
        <v>0.78731700000000004</v>
      </c>
      <c r="O169">
        <v>0.73066200000000003</v>
      </c>
      <c r="P169">
        <v>0.86707500000000004</v>
      </c>
    </row>
    <row r="170" spans="1:16" x14ac:dyDescent="0.25">
      <c r="A170" t="s">
        <v>286</v>
      </c>
      <c r="B170">
        <v>0.22168299999999999</v>
      </c>
      <c r="C170">
        <v>0.19473399999999999</v>
      </c>
      <c r="D170">
        <v>0.14085900000000001</v>
      </c>
      <c r="E170">
        <v>0.10488599999999999</v>
      </c>
      <c r="F170">
        <v>8.9360200000000001E-2</v>
      </c>
      <c r="G170">
        <v>8.5576799999999995E-2</v>
      </c>
      <c r="H170">
        <v>7.7929700000000005E-2</v>
      </c>
      <c r="I170">
        <v>7.5783299999999998E-2</v>
      </c>
      <c r="J170">
        <v>7.4908000000000002E-2</v>
      </c>
      <c r="K170">
        <v>7.5610399999999994E-2</v>
      </c>
      <c r="L170">
        <v>7.76916E-2</v>
      </c>
      <c r="M170">
        <v>7.9223100000000005E-2</v>
      </c>
      <c r="N170">
        <v>8.0138399999999999E-2</v>
      </c>
      <c r="O170">
        <v>7.43727E-2</v>
      </c>
      <c r="P170">
        <v>8.8288400000000003E-2</v>
      </c>
    </row>
    <row r="171" spans="1:16" x14ac:dyDescent="0.25">
      <c r="A171" t="s">
        <v>287</v>
      </c>
      <c r="B171">
        <v>0.44410100000000002</v>
      </c>
      <c r="C171">
        <v>0.39011400000000002</v>
      </c>
      <c r="D171">
        <v>0.28217900000000001</v>
      </c>
      <c r="E171">
        <v>0.210114</v>
      </c>
      <c r="F171">
        <v>0.179012</v>
      </c>
      <c r="G171">
        <v>0.171431</v>
      </c>
      <c r="H171">
        <v>0.156113</v>
      </c>
      <c r="I171">
        <v>0.151813</v>
      </c>
      <c r="J171">
        <v>0.150057</v>
      </c>
      <c r="K171">
        <v>0.15146399999999999</v>
      </c>
      <c r="L171">
        <v>0.155637</v>
      </c>
      <c r="M171">
        <v>0.15870300000000001</v>
      </c>
      <c r="N171">
        <v>0.16053999999999999</v>
      </c>
      <c r="O171">
        <v>0.14898600000000001</v>
      </c>
      <c r="P171">
        <v>0.176869</v>
      </c>
    </row>
    <row r="172" spans="1:16" x14ac:dyDescent="0.25">
      <c r="A172" t="s">
        <v>288</v>
      </c>
      <c r="B172">
        <v>0.89115</v>
      </c>
      <c r="C172">
        <v>0.78281900000000004</v>
      </c>
      <c r="D172">
        <v>0.56621299999999997</v>
      </c>
      <c r="E172">
        <v>0.42160300000000001</v>
      </c>
      <c r="F172">
        <v>0.35919400000000001</v>
      </c>
      <c r="G172">
        <v>0.34398000000000001</v>
      </c>
      <c r="H172">
        <v>0.31324299999999999</v>
      </c>
      <c r="I172">
        <v>0.30461199999999999</v>
      </c>
      <c r="J172">
        <v>0.30108800000000002</v>
      </c>
      <c r="K172">
        <v>0.30390499999999998</v>
      </c>
      <c r="L172">
        <v>0.31228899999999998</v>
      </c>
      <c r="M172">
        <v>0.31844</v>
      </c>
      <c r="N172">
        <v>0.322131</v>
      </c>
      <c r="O172">
        <v>0.29894399999999999</v>
      </c>
      <c r="P172">
        <v>0.35491600000000001</v>
      </c>
    </row>
    <row r="173" spans="1:16" x14ac:dyDescent="0.25">
      <c r="A173" t="s">
        <v>289</v>
      </c>
      <c r="B173">
        <v>1.1157900000000001</v>
      </c>
      <c r="C173">
        <v>0.98014999999999997</v>
      </c>
      <c r="D173">
        <v>0.70893200000000001</v>
      </c>
      <c r="E173">
        <v>0.52786699999999998</v>
      </c>
      <c r="F173">
        <v>0.44972800000000002</v>
      </c>
      <c r="G173">
        <v>0.43067800000000001</v>
      </c>
      <c r="H173">
        <v>0.39219300000000001</v>
      </c>
      <c r="I173">
        <v>0.381384</v>
      </c>
      <c r="J173">
        <v>0.37697199999999997</v>
      </c>
      <c r="K173">
        <v>0.380496</v>
      </c>
      <c r="L173">
        <v>0.39099800000000001</v>
      </c>
      <c r="M173">
        <v>0.398698</v>
      </c>
      <c r="N173">
        <v>0.40332600000000002</v>
      </c>
      <c r="O173">
        <v>0.37429000000000001</v>
      </c>
      <c r="P173">
        <v>0.444384</v>
      </c>
    </row>
    <row r="174" spans="1:16" x14ac:dyDescent="0.25">
      <c r="A174" t="s">
        <v>290</v>
      </c>
      <c r="B174">
        <v>1.56731</v>
      </c>
      <c r="C174">
        <v>1.37679</v>
      </c>
      <c r="D174">
        <v>0.99578699999999998</v>
      </c>
      <c r="E174">
        <v>0.74144399999999999</v>
      </c>
      <c r="F174">
        <v>0.631687</v>
      </c>
      <c r="G174">
        <v>0.60492199999999996</v>
      </c>
      <c r="H174">
        <v>0.55086800000000002</v>
      </c>
      <c r="I174">
        <v>0.53568000000000005</v>
      </c>
      <c r="J174">
        <v>0.52948200000000001</v>
      </c>
      <c r="K174">
        <v>0.53442400000000001</v>
      </c>
      <c r="L174">
        <v>0.54919300000000004</v>
      </c>
      <c r="M174">
        <v>0.56000499999999998</v>
      </c>
      <c r="N174">
        <v>0.56650900000000004</v>
      </c>
      <c r="O174">
        <v>0.52572399999999997</v>
      </c>
      <c r="P174">
        <v>0.62421700000000002</v>
      </c>
    </row>
    <row r="175" spans="1:16" x14ac:dyDescent="0.25">
      <c r="A175" t="s">
        <v>291</v>
      </c>
      <c r="B175">
        <v>2.25027</v>
      </c>
      <c r="C175">
        <v>1.9767399999999999</v>
      </c>
      <c r="D175">
        <v>1.42964</v>
      </c>
      <c r="E175">
        <v>1.06446</v>
      </c>
      <c r="F175">
        <v>0.90687700000000004</v>
      </c>
      <c r="G175">
        <v>0.86843999999999999</v>
      </c>
      <c r="H175">
        <v>0.79084100000000002</v>
      </c>
      <c r="I175">
        <v>0.76902099999999995</v>
      </c>
      <c r="J175">
        <v>0.76012000000000002</v>
      </c>
      <c r="K175">
        <v>0.76719599999999999</v>
      </c>
      <c r="L175">
        <v>0.78843399999999997</v>
      </c>
      <c r="M175">
        <v>0.803952</v>
      </c>
      <c r="N175">
        <v>0.81330400000000003</v>
      </c>
      <c r="O175">
        <v>0.75475300000000001</v>
      </c>
      <c r="P175">
        <v>0.89623399999999998</v>
      </c>
    </row>
    <row r="176" spans="1:16" x14ac:dyDescent="0.25">
      <c r="A176" t="s">
        <v>292</v>
      </c>
      <c r="B176">
        <v>1.66281E-3</v>
      </c>
      <c r="C176">
        <v>1.66917E-3</v>
      </c>
      <c r="D176">
        <v>1.6595399999999999E-3</v>
      </c>
      <c r="E176">
        <v>1.6636800000000001E-3</v>
      </c>
      <c r="F176">
        <v>1.65935E-3</v>
      </c>
      <c r="G176">
        <v>1.67161E-3</v>
      </c>
      <c r="H176">
        <v>1.6631199999999999E-3</v>
      </c>
      <c r="I176">
        <v>1.64741E-3</v>
      </c>
      <c r="J176">
        <v>1.67318E-3</v>
      </c>
      <c r="K176">
        <v>1.6542099999999999E-3</v>
      </c>
      <c r="L176">
        <v>1.6516300000000001E-3</v>
      </c>
      <c r="M176">
        <v>1.66789E-3</v>
      </c>
      <c r="N176">
        <v>1.6599099999999999E-3</v>
      </c>
      <c r="O176">
        <v>1.66326E-3</v>
      </c>
      <c r="P176">
        <v>1.62561E-3</v>
      </c>
    </row>
    <row r="177" spans="1:16" x14ac:dyDescent="0.25">
      <c r="A177" t="s">
        <v>293</v>
      </c>
      <c r="B177">
        <v>3.3185200000000002E-3</v>
      </c>
      <c r="C177">
        <v>3.333E-3</v>
      </c>
      <c r="D177">
        <v>3.3157799999999999E-3</v>
      </c>
      <c r="E177">
        <v>3.3222500000000001E-3</v>
      </c>
      <c r="F177">
        <v>3.31255E-3</v>
      </c>
      <c r="G177">
        <v>3.3369900000000002E-3</v>
      </c>
      <c r="H177">
        <v>3.3204799999999998E-3</v>
      </c>
      <c r="I177">
        <v>3.2890900000000002E-3</v>
      </c>
      <c r="J177">
        <v>3.3415799999999998E-3</v>
      </c>
      <c r="K177">
        <v>3.3037600000000002E-3</v>
      </c>
      <c r="L177">
        <v>3.2973099999999999E-3</v>
      </c>
      <c r="M177">
        <v>3.3306299999999998E-3</v>
      </c>
      <c r="N177">
        <v>3.31307E-3</v>
      </c>
      <c r="O177">
        <v>3.32161E-3</v>
      </c>
      <c r="P177">
        <v>3.2462699999999999E-3</v>
      </c>
    </row>
    <row r="178" spans="1:16" x14ac:dyDescent="0.25">
      <c r="A178" t="s">
        <v>294</v>
      </c>
      <c r="B178">
        <v>6.6135200000000003E-3</v>
      </c>
      <c r="C178">
        <v>6.6440700000000002E-3</v>
      </c>
      <c r="D178">
        <v>6.6117099999999998E-3</v>
      </c>
      <c r="E178">
        <v>6.6228800000000003E-3</v>
      </c>
      <c r="F178">
        <v>6.6028199999999997E-3</v>
      </c>
      <c r="G178">
        <v>6.65125E-3</v>
      </c>
      <c r="H178">
        <v>6.6187900000000003E-3</v>
      </c>
      <c r="I178">
        <v>6.55647E-3</v>
      </c>
      <c r="J178">
        <v>6.66178E-3</v>
      </c>
      <c r="K178">
        <v>6.5865200000000002E-3</v>
      </c>
      <c r="L178">
        <v>6.5724299999999998E-3</v>
      </c>
      <c r="M178">
        <v>6.63972E-3</v>
      </c>
      <c r="N178">
        <v>6.6030799999999999E-3</v>
      </c>
      <c r="O178">
        <v>6.62175E-3</v>
      </c>
      <c r="P178">
        <v>6.4719499999999998E-3</v>
      </c>
    </row>
    <row r="179" spans="1:16" x14ac:dyDescent="0.25">
      <c r="A179" t="s">
        <v>295</v>
      </c>
      <c r="B179">
        <v>8.2528900000000006E-3</v>
      </c>
      <c r="C179">
        <v>8.2913099999999997E-3</v>
      </c>
      <c r="D179">
        <v>8.2515899999999996E-3</v>
      </c>
      <c r="E179">
        <v>8.2650099999999997E-3</v>
      </c>
      <c r="F179">
        <v>8.2397700000000004E-3</v>
      </c>
      <c r="G179">
        <v>8.3001299999999993E-3</v>
      </c>
      <c r="H179">
        <v>8.2597399999999998E-3</v>
      </c>
      <c r="I179">
        <v>8.1820599999999997E-3</v>
      </c>
      <c r="J179">
        <v>8.3136800000000004E-3</v>
      </c>
      <c r="K179">
        <v>8.2197299999999997E-3</v>
      </c>
      <c r="L179">
        <v>8.20187E-3</v>
      </c>
      <c r="M179">
        <v>8.2859800000000001E-3</v>
      </c>
      <c r="N179">
        <v>8.2399299999999995E-3</v>
      </c>
      <c r="O179">
        <v>8.2636399999999992E-3</v>
      </c>
      <c r="P179">
        <v>8.0769799999999992E-3</v>
      </c>
    </row>
    <row r="180" spans="1:16" x14ac:dyDescent="0.25">
      <c r="A180" t="s">
        <v>296</v>
      </c>
      <c r="B180">
        <v>1.15154E-2</v>
      </c>
      <c r="C180">
        <v>1.1569599999999999E-2</v>
      </c>
      <c r="D180">
        <v>1.15151E-2</v>
      </c>
      <c r="E180">
        <v>1.1533099999999999E-2</v>
      </c>
      <c r="F180">
        <v>1.1497500000000001E-2</v>
      </c>
      <c r="G180">
        <v>1.15814E-2</v>
      </c>
      <c r="H180">
        <v>1.1525499999999999E-2</v>
      </c>
      <c r="I180">
        <v>1.1417399999999999E-2</v>
      </c>
      <c r="J180">
        <v>1.1600900000000001E-2</v>
      </c>
      <c r="K180">
        <v>1.14702E-2</v>
      </c>
      <c r="L180">
        <v>1.14448E-2</v>
      </c>
      <c r="M180">
        <v>1.15622E-2</v>
      </c>
      <c r="N180">
        <v>1.14976E-2</v>
      </c>
      <c r="O180">
        <v>1.1531100000000001E-2</v>
      </c>
      <c r="P180">
        <v>1.12715E-2</v>
      </c>
    </row>
    <row r="181" spans="1:16" x14ac:dyDescent="0.25">
      <c r="A181" t="s">
        <v>297</v>
      </c>
      <c r="B181">
        <v>1.6369100000000001E-2</v>
      </c>
      <c r="C181">
        <v>1.6446499999999999E-2</v>
      </c>
      <c r="D181">
        <v>1.6370099999999999E-2</v>
      </c>
      <c r="E181">
        <v>1.6395E-2</v>
      </c>
      <c r="F181">
        <v>1.6344299999999999E-2</v>
      </c>
      <c r="G181">
        <v>1.6462899999999999E-2</v>
      </c>
      <c r="H181">
        <v>1.63839E-2</v>
      </c>
      <c r="I181">
        <v>1.6231200000000001E-2</v>
      </c>
      <c r="J181">
        <v>1.6491100000000002E-2</v>
      </c>
      <c r="K181">
        <v>1.63062E-2</v>
      </c>
      <c r="L181">
        <v>1.6269700000000002E-2</v>
      </c>
      <c r="M181">
        <v>1.6436300000000001E-2</v>
      </c>
      <c r="N181">
        <v>1.63441E-2</v>
      </c>
      <c r="O181">
        <v>1.6392299999999999E-2</v>
      </c>
      <c r="P181">
        <v>1.6025000000000001E-2</v>
      </c>
    </row>
    <row r="182" spans="1:16" x14ac:dyDescent="0.25">
      <c r="A182" t="s">
        <v>298</v>
      </c>
      <c r="B182">
        <v>1.6651700000000001E-3</v>
      </c>
      <c r="C182">
        <v>1.6752099999999999E-3</v>
      </c>
      <c r="D182">
        <v>1.6694100000000001E-3</v>
      </c>
      <c r="E182">
        <v>1.6700199999999999E-3</v>
      </c>
      <c r="F182">
        <v>1.66376E-3</v>
      </c>
      <c r="G182">
        <v>1.67596E-3</v>
      </c>
      <c r="H182">
        <v>1.66818E-3</v>
      </c>
      <c r="I182">
        <v>1.6523499999999999E-3</v>
      </c>
      <c r="J182">
        <v>1.6806E-3</v>
      </c>
      <c r="K182">
        <v>1.66124E-3</v>
      </c>
      <c r="L182">
        <v>1.6559700000000001E-3</v>
      </c>
      <c r="M182">
        <v>1.6744799999999999E-3</v>
      </c>
      <c r="N182">
        <v>1.6630200000000001E-3</v>
      </c>
      <c r="O182">
        <v>1.67E-3</v>
      </c>
      <c r="P182">
        <v>1.6317899999999999E-3</v>
      </c>
    </row>
    <row r="183" spans="1:16" x14ac:dyDescent="0.25">
      <c r="A183" t="s">
        <v>299</v>
      </c>
      <c r="B183">
        <v>3.3375100000000001E-3</v>
      </c>
      <c r="C183">
        <v>3.3557600000000002E-3</v>
      </c>
      <c r="D183">
        <v>3.34221E-3</v>
      </c>
      <c r="E183">
        <v>3.3452999999999998E-3</v>
      </c>
      <c r="F183">
        <v>3.3335600000000002E-3</v>
      </c>
      <c r="G183">
        <v>3.3581499999999999E-3</v>
      </c>
      <c r="H183">
        <v>3.3422299999999999E-3</v>
      </c>
      <c r="I183">
        <v>3.3104200000000001E-3</v>
      </c>
      <c r="J183">
        <v>3.3658799999999999E-3</v>
      </c>
      <c r="K183">
        <v>3.32723E-3</v>
      </c>
      <c r="L183">
        <v>3.3179899999999998E-3</v>
      </c>
      <c r="M183">
        <v>3.3540200000000001E-3</v>
      </c>
      <c r="N183">
        <v>3.3326900000000001E-3</v>
      </c>
      <c r="O183">
        <v>3.3449199999999999E-3</v>
      </c>
      <c r="P183">
        <v>3.2684200000000002E-3</v>
      </c>
    </row>
    <row r="184" spans="1:16" x14ac:dyDescent="0.25">
      <c r="A184" t="s">
        <v>300</v>
      </c>
      <c r="B184">
        <v>6.6989700000000003E-3</v>
      </c>
      <c r="C184">
        <v>6.7339499999999998E-3</v>
      </c>
      <c r="D184">
        <v>6.70472E-3</v>
      </c>
      <c r="E184">
        <v>6.7126199999999999E-3</v>
      </c>
      <c r="F184">
        <v>6.6899899999999998E-3</v>
      </c>
      <c r="G184">
        <v>6.7395800000000002E-3</v>
      </c>
      <c r="H184">
        <v>6.7070400000000001E-3</v>
      </c>
      <c r="I184">
        <v>6.6430600000000001E-3</v>
      </c>
      <c r="J184">
        <v>6.75363E-3</v>
      </c>
      <c r="K184">
        <v>6.6758499999999997E-3</v>
      </c>
      <c r="L184">
        <v>6.6587800000000004E-3</v>
      </c>
      <c r="M184">
        <v>6.7300800000000003E-3</v>
      </c>
      <c r="N184">
        <v>6.6889499999999999E-3</v>
      </c>
      <c r="O184">
        <v>6.7117000000000001E-3</v>
      </c>
      <c r="P184">
        <v>6.5577600000000002E-3</v>
      </c>
    </row>
    <row r="185" spans="1:16" x14ac:dyDescent="0.25">
      <c r="A185" t="s">
        <v>301</v>
      </c>
      <c r="B185">
        <v>8.3881600000000004E-3</v>
      </c>
      <c r="C185">
        <v>8.4315899999999992E-3</v>
      </c>
      <c r="D185">
        <v>8.3944299999999996E-3</v>
      </c>
      <c r="E185">
        <v>8.4047400000000008E-3</v>
      </c>
      <c r="F185">
        <v>8.3767400000000006E-3</v>
      </c>
      <c r="G185">
        <v>8.4389300000000007E-3</v>
      </c>
      <c r="H185">
        <v>8.3979899999999993E-3</v>
      </c>
      <c r="I185">
        <v>8.3177200000000007E-3</v>
      </c>
      <c r="J185">
        <v>8.4560899999999994E-3</v>
      </c>
      <c r="K185">
        <v>8.3585699999999992E-3</v>
      </c>
      <c r="L185">
        <v>8.3374399999999998E-3</v>
      </c>
      <c r="M185">
        <v>8.4266099999999993E-3</v>
      </c>
      <c r="N185">
        <v>8.3755400000000008E-3</v>
      </c>
      <c r="O185">
        <v>8.4036600000000003E-3</v>
      </c>
      <c r="P185">
        <v>8.2104699999999992E-3</v>
      </c>
    </row>
    <row r="186" spans="1:16" x14ac:dyDescent="0.25">
      <c r="A186" t="s">
        <v>302</v>
      </c>
      <c r="B186">
        <v>1.17836E-2</v>
      </c>
      <c r="C186">
        <v>1.18441E-2</v>
      </c>
      <c r="D186">
        <v>1.17909E-2</v>
      </c>
      <c r="E186">
        <v>1.1806199999999999E-2</v>
      </c>
      <c r="F186">
        <v>1.1767100000000001E-2</v>
      </c>
      <c r="G186">
        <v>1.18548E-2</v>
      </c>
      <c r="H186">
        <v>1.1796900000000001E-2</v>
      </c>
      <c r="I186">
        <v>1.1683799999999999E-2</v>
      </c>
      <c r="J186">
        <v>1.18783E-2</v>
      </c>
      <c r="K186">
        <v>1.1741E-2</v>
      </c>
      <c r="L186">
        <v>1.17117E-2</v>
      </c>
      <c r="M186">
        <v>1.1837E-2</v>
      </c>
      <c r="N186">
        <v>1.17657E-2</v>
      </c>
      <c r="O186">
        <v>1.1804500000000001E-2</v>
      </c>
      <c r="P186">
        <v>1.15324E-2</v>
      </c>
    </row>
    <row r="187" spans="1:16" x14ac:dyDescent="0.25">
      <c r="A187" t="s">
        <v>303</v>
      </c>
      <c r="B187">
        <v>1.6919900000000002E-2</v>
      </c>
      <c r="C187">
        <v>1.7006400000000001E-2</v>
      </c>
      <c r="D187">
        <v>1.6928700000000001E-2</v>
      </c>
      <c r="E187">
        <v>1.6951600000000001E-2</v>
      </c>
      <c r="F187">
        <v>1.6895500000000001E-2</v>
      </c>
      <c r="G187">
        <v>1.7022099999999998E-2</v>
      </c>
      <c r="H187">
        <v>1.6938399999999999E-2</v>
      </c>
      <c r="I187">
        <v>1.67753E-2</v>
      </c>
      <c r="J187">
        <v>1.7055500000000001E-2</v>
      </c>
      <c r="K187">
        <v>1.6857400000000002E-2</v>
      </c>
      <c r="L187">
        <v>1.6815699999999999E-2</v>
      </c>
      <c r="M187">
        <v>1.6996000000000001E-2</v>
      </c>
      <c r="N187">
        <v>1.68939E-2</v>
      </c>
      <c r="O187">
        <v>1.6949100000000002E-2</v>
      </c>
      <c r="P187">
        <v>1.6556600000000001E-2</v>
      </c>
    </row>
    <row r="188" spans="1:16" x14ac:dyDescent="0.25">
      <c r="A188" t="s">
        <v>304</v>
      </c>
      <c r="B188">
        <v>0.22259699999999999</v>
      </c>
      <c r="C188">
        <v>0.196185</v>
      </c>
      <c r="D188">
        <v>0.142628</v>
      </c>
      <c r="E188">
        <v>0.106373</v>
      </c>
      <c r="F188">
        <v>9.0506100000000006E-2</v>
      </c>
      <c r="G188">
        <v>8.6974399999999993E-2</v>
      </c>
      <c r="H188">
        <v>7.9278799999999996E-2</v>
      </c>
      <c r="I188">
        <v>7.7155299999999996E-2</v>
      </c>
      <c r="J188">
        <v>7.6572500000000002E-2</v>
      </c>
      <c r="K188">
        <v>7.7356099999999997E-2</v>
      </c>
      <c r="L188">
        <v>7.9057199999999994E-2</v>
      </c>
      <c r="M188">
        <v>8.0670099999999995E-2</v>
      </c>
      <c r="N188">
        <v>8.1582199999999994E-2</v>
      </c>
      <c r="O188">
        <v>7.5477600000000006E-2</v>
      </c>
      <c r="P188">
        <v>8.8118199999999994E-2</v>
      </c>
    </row>
    <row r="189" spans="1:16" x14ac:dyDescent="0.25">
      <c r="A189" t="s">
        <v>305</v>
      </c>
      <c r="B189">
        <v>0.44444899999999998</v>
      </c>
      <c r="C189">
        <v>0.391708</v>
      </c>
      <c r="D189">
        <v>0.284771</v>
      </c>
      <c r="E189">
        <v>0.21238399999999999</v>
      </c>
      <c r="F189">
        <v>0.180704</v>
      </c>
      <c r="G189">
        <v>0.173651</v>
      </c>
      <c r="H189">
        <v>0.15828500000000001</v>
      </c>
      <c r="I189">
        <v>0.15404699999999999</v>
      </c>
      <c r="J189">
        <v>0.15287999999999999</v>
      </c>
      <c r="K189">
        <v>0.154446</v>
      </c>
      <c r="L189">
        <v>0.15784300000000001</v>
      </c>
      <c r="M189">
        <v>0.16106200000000001</v>
      </c>
      <c r="N189">
        <v>0.162884</v>
      </c>
      <c r="O189">
        <v>0.150695</v>
      </c>
      <c r="P189">
        <v>0.17593300000000001</v>
      </c>
    </row>
    <row r="190" spans="1:16" x14ac:dyDescent="0.25">
      <c r="A190" t="s">
        <v>306</v>
      </c>
      <c r="B190">
        <v>0.88592400000000004</v>
      </c>
      <c r="C190">
        <v>0.780775</v>
      </c>
      <c r="D190">
        <v>0.56761700000000004</v>
      </c>
      <c r="E190">
        <v>0.42332599999999998</v>
      </c>
      <c r="F190">
        <v>0.36017900000000003</v>
      </c>
      <c r="G190">
        <v>0.34611999999999998</v>
      </c>
      <c r="H190">
        <v>0.31548599999999999</v>
      </c>
      <c r="I190">
        <v>0.30703999999999998</v>
      </c>
      <c r="J190">
        <v>0.30470999999999998</v>
      </c>
      <c r="K190">
        <v>0.30783500000000003</v>
      </c>
      <c r="L190">
        <v>0.31460500000000002</v>
      </c>
      <c r="M190">
        <v>0.32102199999999997</v>
      </c>
      <c r="N190">
        <v>0.324652</v>
      </c>
      <c r="O190">
        <v>0.30035400000000001</v>
      </c>
      <c r="P190">
        <v>0.35066199999999997</v>
      </c>
    </row>
    <row r="191" spans="1:16" x14ac:dyDescent="0.25">
      <c r="A191" t="s">
        <v>307</v>
      </c>
      <c r="B191">
        <v>1.10555</v>
      </c>
      <c r="C191">
        <v>0.97432799999999997</v>
      </c>
      <c r="D191">
        <v>0.70832499999999998</v>
      </c>
      <c r="E191">
        <v>0.52826200000000001</v>
      </c>
      <c r="F191">
        <v>0.44946000000000003</v>
      </c>
      <c r="G191">
        <v>0.43191499999999999</v>
      </c>
      <c r="H191">
        <v>0.39368300000000001</v>
      </c>
      <c r="I191">
        <v>0.38314500000000001</v>
      </c>
      <c r="J191">
        <v>0.38023499999999999</v>
      </c>
      <c r="K191">
        <v>0.38413700000000001</v>
      </c>
      <c r="L191">
        <v>0.39258399999999999</v>
      </c>
      <c r="M191">
        <v>0.40059099999999997</v>
      </c>
      <c r="N191">
        <v>0.40512300000000001</v>
      </c>
      <c r="O191">
        <v>0.37479899999999999</v>
      </c>
      <c r="P191">
        <v>0.437579</v>
      </c>
    </row>
    <row r="192" spans="1:16" x14ac:dyDescent="0.25">
      <c r="A192" t="s">
        <v>308</v>
      </c>
      <c r="B192">
        <v>1.5426200000000001</v>
      </c>
      <c r="C192">
        <v>1.3594900000000001</v>
      </c>
      <c r="D192">
        <v>0.98832100000000001</v>
      </c>
      <c r="E192">
        <v>0.73707100000000003</v>
      </c>
      <c r="F192">
        <v>0.62711600000000001</v>
      </c>
      <c r="G192">
        <v>0.60263100000000003</v>
      </c>
      <c r="H192">
        <v>0.54927800000000004</v>
      </c>
      <c r="I192">
        <v>0.53457900000000003</v>
      </c>
      <c r="J192">
        <v>0.53051199999999998</v>
      </c>
      <c r="K192">
        <v>0.53596500000000002</v>
      </c>
      <c r="L192">
        <v>0.54774500000000004</v>
      </c>
      <c r="M192">
        <v>0.55891999999999997</v>
      </c>
      <c r="N192">
        <v>0.56523199999999996</v>
      </c>
      <c r="O192">
        <v>0.522926</v>
      </c>
      <c r="P192">
        <v>0.61052399999999996</v>
      </c>
    </row>
    <row r="193" spans="1:16" x14ac:dyDescent="0.25">
      <c r="A193" t="s">
        <v>309</v>
      </c>
      <c r="B193">
        <v>2.19279</v>
      </c>
      <c r="C193">
        <v>1.93241</v>
      </c>
      <c r="D193">
        <v>1.4048099999999999</v>
      </c>
      <c r="E193">
        <v>1.04766</v>
      </c>
      <c r="F193">
        <v>0.89135699999999995</v>
      </c>
      <c r="G193">
        <v>0.85654600000000003</v>
      </c>
      <c r="H193">
        <v>0.78069299999999997</v>
      </c>
      <c r="I193">
        <v>0.75980800000000004</v>
      </c>
      <c r="J193">
        <v>0.75400900000000004</v>
      </c>
      <c r="K193">
        <v>0.76177700000000004</v>
      </c>
      <c r="L193">
        <v>0.77851099999999995</v>
      </c>
      <c r="M193">
        <v>0.79439800000000005</v>
      </c>
      <c r="N193">
        <v>0.80335599999999996</v>
      </c>
      <c r="O193">
        <v>0.74323600000000001</v>
      </c>
      <c r="P193">
        <v>0.86774700000000005</v>
      </c>
    </row>
    <row r="194" spans="1:16" x14ac:dyDescent="0.25">
      <c r="A194" t="s">
        <v>310</v>
      </c>
      <c r="B194">
        <v>0.22335099999999999</v>
      </c>
      <c r="C194">
        <v>0.196851</v>
      </c>
      <c r="D194">
        <v>0.14310999999999999</v>
      </c>
      <c r="E194">
        <v>0.106736</v>
      </c>
      <c r="F194">
        <v>9.0817599999999998E-2</v>
      </c>
      <c r="G194">
        <v>8.7274500000000005E-2</v>
      </c>
      <c r="H194">
        <v>7.9553200000000004E-2</v>
      </c>
      <c r="I194">
        <v>7.7421799999999999E-2</v>
      </c>
      <c r="J194">
        <v>7.6835899999999999E-2</v>
      </c>
      <c r="K194">
        <v>7.7621200000000001E-2</v>
      </c>
      <c r="L194">
        <v>7.9331700000000005E-2</v>
      </c>
      <c r="M194">
        <v>8.0947400000000003E-2</v>
      </c>
      <c r="N194">
        <v>8.1864000000000006E-2</v>
      </c>
      <c r="O194">
        <v>7.5737700000000005E-2</v>
      </c>
      <c r="P194">
        <v>8.8421100000000002E-2</v>
      </c>
    </row>
    <row r="195" spans="1:16" x14ac:dyDescent="0.25">
      <c r="A195" t="s">
        <v>311</v>
      </c>
      <c r="B195">
        <v>0.44745800000000002</v>
      </c>
      <c r="C195">
        <v>0.39437299999999997</v>
      </c>
      <c r="D195">
        <v>0.28671000000000002</v>
      </c>
      <c r="E195">
        <v>0.213838</v>
      </c>
      <c r="F195">
        <v>0.181946</v>
      </c>
      <c r="G195">
        <v>0.174848</v>
      </c>
      <c r="H195">
        <v>0.15938099999999999</v>
      </c>
      <c r="I195">
        <v>0.155111</v>
      </c>
      <c r="J195">
        <v>0.15393899999999999</v>
      </c>
      <c r="K195">
        <v>0.15551100000000001</v>
      </c>
      <c r="L195">
        <v>0.158938</v>
      </c>
      <c r="M195">
        <v>0.16217300000000001</v>
      </c>
      <c r="N195">
        <v>0.16401499999999999</v>
      </c>
      <c r="O195">
        <v>0.15173900000000001</v>
      </c>
      <c r="P195">
        <v>0.177147</v>
      </c>
    </row>
    <row r="196" spans="1:16" x14ac:dyDescent="0.25">
      <c r="A196" t="s">
        <v>312</v>
      </c>
      <c r="B196">
        <v>0.89795100000000005</v>
      </c>
      <c r="C196">
        <v>0.79143799999999997</v>
      </c>
      <c r="D196">
        <v>0.57538599999999995</v>
      </c>
      <c r="E196">
        <v>0.429147</v>
      </c>
      <c r="F196">
        <v>0.36514600000000003</v>
      </c>
      <c r="G196">
        <v>0.35090399999999999</v>
      </c>
      <c r="H196">
        <v>0.31986900000000001</v>
      </c>
      <c r="I196">
        <v>0.31129699999999999</v>
      </c>
      <c r="J196">
        <v>0.30895099999999998</v>
      </c>
      <c r="K196">
        <v>0.31209900000000002</v>
      </c>
      <c r="L196">
        <v>0.31897799999999998</v>
      </c>
      <c r="M196">
        <v>0.32547500000000001</v>
      </c>
      <c r="N196">
        <v>0.32917299999999999</v>
      </c>
      <c r="O196">
        <v>0.304535</v>
      </c>
      <c r="P196">
        <v>0.35552299999999998</v>
      </c>
    </row>
    <row r="197" spans="1:16" x14ac:dyDescent="0.25">
      <c r="A197" t="s">
        <v>313</v>
      </c>
      <c r="B197">
        <v>1.1243399999999999</v>
      </c>
      <c r="C197">
        <v>0.99099099999999996</v>
      </c>
      <c r="D197">
        <v>0.72046500000000002</v>
      </c>
      <c r="E197">
        <v>0.53735699999999997</v>
      </c>
      <c r="F197">
        <v>0.45722099999999999</v>
      </c>
      <c r="G197">
        <v>0.439388</v>
      </c>
      <c r="H197">
        <v>0.40053100000000003</v>
      </c>
      <c r="I197">
        <v>0.389797</v>
      </c>
      <c r="J197">
        <v>0.38686199999999998</v>
      </c>
      <c r="K197">
        <v>0.39080100000000001</v>
      </c>
      <c r="L197">
        <v>0.39941700000000002</v>
      </c>
      <c r="M197">
        <v>0.40755200000000003</v>
      </c>
      <c r="N197">
        <v>0.41218500000000002</v>
      </c>
      <c r="O197">
        <v>0.38133099999999998</v>
      </c>
      <c r="P197">
        <v>0.44517499999999999</v>
      </c>
    </row>
    <row r="198" spans="1:16" x14ac:dyDescent="0.25">
      <c r="A198" t="s">
        <v>314</v>
      </c>
      <c r="B198">
        <v>1.57945</v>
      </c>
      <c r="C198">
        <v>1.39215</v>
      </c>
      <c r="D198">
        <v>1.0121199999999999</v>
      </c>
      <c r="E198">
        <v>0.75490100000000004</v>
      </c>
      <c r="F198">
        <v>0.64232699999999998</v>
      </c>
      <c r="G198">
        <v>0.61727900000000002</v>
      </c>
      <c r="H198">
        <v>0.56270100000000001</v>
      </c>
      <c r="I198">
        <v>0.54761700000000002</v>
      </c>
      <c r="J198">
        <v>0.54350200000000004</v>
      </c>
      <c r="K198">
        <v>0.54902799999999996</v>
      </c>
      <c r="L198">
        <v>0.561137</v>
      </c>
      <c r="M198">
        <v>0.57256399999999996</v>
      </c>
      <c r="N198">
        <v>0.57907900000000001</v>
      </c>
      <c r="O198">
        <v>0.53573000000000004</v>
      </c>
      <c r="P198">
        <v>0.625417</v>
      </c>
    </row>
    <row r="199" spans="1:16" x14ac:dyDescent="0.25">
      <c r="A199" t="s">
        <v>315</v>
      </c>
      <c r="B199">
        <v>2.26796</v>
      </c>
      <c r="C199">
        <v>1.99908</v>
      </c>
      <c r="D199">
        <v>1.45339</v>
      </c>
      <c r="E199">
        <v>1.08405</v>
      </c>
      <c r="F199">
        <v>0.922404</v>
      </c>
      <c r="G199">
        <v>0.88644400000000001</v>
      </c>
      <c r="H199">
        <v>0.80808999999999997</v>
      </c>
      <c r="I199">
        <v>0.78642000000000001</v>
      </c>
      <c r="J199">
        <v>0.780528</v>
      </c>
      <c r="K199">
        <v>0.78844400000000003</v>
      </c>
      <c r="L199">
        <v>0.80584699999999998</v>
      </c>
      <c r="M199">
        <v>0.82225000000000004</v>
      </c>
      <c r="N199">
        <v>0.83162000000000003</v>
      </c>
      <c r="O199">
        <v>0.76936300000000002</v>
      </c>
      <c r="P199">
        <v>0.89814499999999997</v>
      </c>
    </row>
    <row r="205" spans="1:16" x14ac:dyDescent="0.25">
      <c r="A205" t="s">
        <v>316</v>
      </c>
      <c r="B205" t="s">
        <v>317</v>
      </c>
      <c r="C205" t="s">
        <v>318</v>
      </c>
      <c r="D205" t="s">
        <v>319</v>
      </c>
      <c r="E205" t="s">
        <v>320</v>
      </c>
      <c r="F205" t="s">
        <v>321</v>
      </c>
      <c r="G205" t="s">
        <v>322</v>
      </c>
      <c r="H205" t="s">
        <v>323</v>
      </c>
      <c r="I205" t="s">
        <v>324</v>
      </c>
      <c r="J205" t="s">
        <v>325</v>
      </c>
      <c r="K205" t="s">
        <v>326</v>
      </c>
      <c r="L205" t="s">
        <v>327</v>
      </c>
      <c r="M205" t="s">
        <v>328</v>
      </c>
      <c r="N205" t="s">
        <v>329</v>
      </c>
      <c r="O205" t="s">
        <v>330</v>
      </c>
      <c r="P205" t="s">
        <v>331</v>
      </c>
    </row>
    <row r="206" spans="1:16" x14ac:dyDescent="0.25">
      <c r="A206" t="s">
        <v>334</v>
      </c>
      <c r="B206" s="3">
        <v>0.23400000000000001</v>
      </c>
      <c r="C206" s="3">
        <v>0.23400000000000001</v>
      </c>
      <c r="D206" s="3">
        <v>0.23400000000000001</v>
      </c>
      <c r="E206" s="3">
        <v>0.23400000000000001</v>
      </c>
      <c r="F206" s="3">
        <v>0.23400000000000001</v>
      </c>
      <c r="G206" s="3">
        <v>0.23400000000000001</v>
      </c>
      <c r="H206" s="3">
        <v>0.23400000000000001</v>
      </c>
      <c r="I206" s="3">
        <v>0.23400000000000001</v>
      </c>
      <c r="J206" s="3">
        <v>0.23400000000000001</v>
      </c>
      <c r="K206" s="3">
        <v>0.23400000000000001</v>
      </c>
      <c r="L206" s="3">
        <v>0.23400000000000001</v>
      </c>
      <c r="M206" s="3">
        <v>0.23400000000000001</v>
      </c>
      <c r="N206" s="3">
        <v>0.23400000000000001</v>
      </c>
      <c r="O206" s="3">
        <v>0.23400000000000001</v>
      </c>
      <c r="P206" s="3">
        <v>0.23400000000000001</v>
      </c>
    </row>
    <row r="207" spans="1:16" x14ac:dyDescent="0.25">
      <c r="A207" t="s">
        <v>332</v>
      </c>
      <c r="B207" t="s">
        <v>335</v>
      </c>
      <c r="C207" t="s">
        <v>335</v>
      </c>
      <c r="D207" t="s">
        <v>335</v>
      </c>
      <c r="E207" t="s">
        <v>335</v>
      </c>
      <c r="F207" t="s">
        <v>335</v>
      </c>
      <c r="G207" t="s">
        <v>335</v>
      </c>
      <c r="H207" t="s">
        <v>335</v>
      </c>
      <c r="I207" t="s">
        <v>335</v>
      </c>
      <c r="J207" t="s">
        <v>335</v>
      </c>
      <c r="K207" t="s">
        <v>335</v>
      </c>
      <c r="L207" t="s">
        <v>335</v>
      </c>
      <c r="M207" t="s">
        <v>335</v>
      </c>
      <c r="N207" t="s">
        <v>335</v>
      </c>
      <c r="O207" t="s">
        <v>335</v>
      </c>
      <c r="P207" t="s">
        <v>335</v>
      </c>
    </row>
    <row r="208" spans="1:16" x14ac:dyDescent="0.25">
      <c r="A208" t="s">
        <v>333</v>
      </c>
      <c r="B208" s="2">
        <v>0.05</v>
      </c>
      <c r="C208" s="2">
        <v>0.05</v>
      </c>
      <c r="D208" s="2">
        <v>0.05</v>
      </c>
      <c r="E208" s="2">
        <v>0.05</v>
      </c>
      <c r="F208" s="2">
        <v>0.05</v>
      </c>
      <c r="G208" s="2">
        <v>0.05</v>
      </c>
      <c r="H208" s="2">
        <v>0.05</v>
      </c>
      <c r="I208" s="2">
        <v>0.05</v>
      </c>
      <c r="J208" s="2">
        <v>0.05</v>
      </c>
      <c r="K208" s="2">
        <v>0.05</v>
      </c>
      <c r="L208" s="2">
        <v>0.05</v>
      </c>
      <c r="M208" s="2">
        <v>0.05</v>
      </c>
      <c r="N208" s="2">
        <v>0.05</v>
      </c>
      <c r="O208" s="2">
        <v>0.05</v>
      </c>
      <c r="P208" s="2">
        <v>0.05</v>
      </c>
    </row>
    <row r="209" spans="1:16" x14ac:dyDescent="0.25">
      <c r="A209" t="s">
        <v>336</v>
      </c>
      <c r="B209" s="2">
        <v>0.22</v>
      </c>
      <c r="C209" s="2">
        <v>0.2</v>
      </c>
      <c r="D209" s="2">
        <v>0.14000000000000001</v>
      </c>
      <c r="E209" s="2">
        <v>0.11</v>
      </c>
      <c r="F209" s="2">
        <v>0.09</v>
      </c>
      <c r="G209" s="2">
        <v>0.17</v>
      </c>
      <c r="H209" s="2">
        <v>0.16</v>
      </c>
      <c r="I209" s="2">
        <v>0.15</v>
      </c>
      <c r="J209" s="2">
        <v>7.0000000000000007E-2</v>
      </c>
      <c r="K209" s="2">
        <v>7.0000000000000007E-2</v>
      </c>
      <c r="L209" s="2">
        <v>0.08</v>
      </c>
      <c r="M209" s="2">
        <v>0.08</v>
      </c>
      <c r="N209" s="2">
        <v>0.4</v>
      </c>
      <c r="O209" s="2">
        <v>0.4</v>
      </c>
      <c r="P209" s="2">
        <v>0.9</v>
      </c>
    </row>
    <row r="210" spans="1:16" x14ac:dyDescent="0.25">
      <c r="A210" t="s">
        <v>337</v>
      </c>
      <c r="B210" s="2">
        <v>0.22</v>
      </c>
      <c r="C210" s="2">
        <v>0.2</v>
      </c>
      <c r="D210" s="2">
        <v>0.14000000000000001</v>
      </c>
      <c r="E210" s="2">
        <v>0.11</v>
      </c>
      <c r="F210" s="2">
        <v>0.09</v>
      </c>
      <c r="G210" s="2">
        <v>0.17</v>
      </c>
      <c r="H210" s="2">
        <v>0.16</v>
      </c>
      <c r="I210" s="2">
        <v>0.15</v>
      </c>
      <c r="J210" s="2">
        <v>0.35</v>
      </c>
      <c r="K210" s="2">
        <v>0.35</v>
      </c>
      <c r="L210" s="2">
        <v>0.35</v>
      </c>
      <c r="M210" s="2">
        <v>0.35</v>
      </c>
      <c r="N210" s="2">
        <v>0.55000000000000004</v>
      </c>
      <c r="O210" s="2">
        <v>7.0000000000000007E-2</v>
      </c>
      <c r="P210" s="2">
        <v>0.9</v>
      </c>
    </row>
    <row r="211" spans="1:16" x14ac:dyDescent="0.25">
      <c r="A211" t="s">
        <v>338</v>
      </c>
      <c r="B211" s="2">
        <v>0.22</v>
      </c>
      <c r="C211" s="2">
        <v>0.2</v>
      </c>
      <c r="D211" s="2">
        <v>0.14000000000000001</v>
      </c>
      <c r="E211" s="2">
        <v>0.1</v>
      </c>
      <c r="F211" s="2">
        <v>0.09</v>
      </c>
      <c r="G211" s="2">
        <v>0.08</v>
      </c>
      <c r="H211" s="2">
        <v>0.08</v>
      </c>
      <c r="I211" s="2">
        <v>7.0000000000000007E-2</v>
      </c>
      <c r="J211" s="2">
        <v>0.15</v>
      </c>
      <c r="K211" s="2">
        <v>0.15</v>
      </c>
      <c r="L211" s="2">
        <v>0.16</v>
      </c>
      <c r="M211" s="2">
        <v>0.16</v>
      </c>
      <c r="N211" s="2">
        <v>0.55000000000000004</v>
      </c>
      <c r="O211" s="2">
        <v>7.0000000000000007E-2</v>
      </c>
      <c r="P211" s="2">
        <v>0.9</v>
      </c>
    </row>
    <row r="215" spans="1:16" x14ac:dyDescent="0.25">
      <c r="A215" t="s">
        <v>336</v>
      </c>
      <c r="B215" s="2">
        <v>0.01</v>
      </c>
      <c r="C215" s="2">
        <v>0.01</v>
      </c>
      <c r="D215" s="2">
        <v>0.01</v>
      </c>
      <c r="E215" s="2">
        <v>0.01</v>
      </c>
      <c r="F215" s="2">
        <v>0.01</v>
      </c>
      <c r="G215" s="2">
        <v>0.02</v>
      </c>
      <c r="H215" s="2">
        <v>0.02</v>
      </c>
      <c r="I215" s="2">
        <v>0.02</v>
      </c>
      <c r="J215" s="2" t="s">
        <v>339</v>
      </c>
      <c r="K215" s="2" t="s">
        <v>339</v>
      </c>
      <c r="L215" s="2" t="s">
        <v>339</v>
      </c>
      <c r="M215" s="2" t="s">
        <v>339</v>
      </c>
      <c r="N215" s="2">
        <v>7.0000000000000007E-2</v>
      </c>
      <c r="O215" s="2">
        <v>7.0000000000000007E-2</v>
      </c>
      <c r="P215" s="2" t="s">
        <v>340</v>
      </c>
    </row>
    <row r="216" spans="1:16" x14ac:dyDescent="0.25">
      <c r="A216" t="s">
        <v>337</v>
      </c>
      <c r="B216" s="2">
        <v>0.01</v>
      </c>
      <c r="C216" s="2">
        <v>0.01</v>
      </c>
      <c r="D216" s="2">
        <v>0.01</v>
      </c>
      <c r="E216" s="2">
        <v>0.01</v>
      </c>
      <c r="F216" s="2">
        <v>0.01</v>
      </c>
      <c r="G216" s="2">
        <v>0.02</v>
      </c>
      <c r="H216" s="2">
        <v>0.02</v>
      </c>
      <c r="I216" s="2">
        <v>0.02</v>
      </c>
      <c r="J216" s="2">
        <v>0.05</v>
      </c>
      <c r="K216" s="2">
        <v>0.05</v>
      </c>
      <c r="L216" s="2">
        <v>0.05</v>
      </c>
      <c r="M216" s="2">
        <v>0.05</v>
      </c>
      <c r="N216" s="2">
        <v>7.0000000000000007E-2</v>
      </c>
      <c r="O216" s="2">
        <v>7.0000000000000007E-2</v>
      </c>
      <c r="P216" s="2" t="s">
        <v>340</v>
      </c>
    </row>
    <row r="217" spans="1:16" x14ac:dyDescent="0.25">
      <c r="A217" t="s">
        <v>338</v>
      </c>
      <c r="B217" s="2" t="s">
        <v>339</v>
      </c>
      <c r="C217" s="2" t="s">
        <v>339</v>
      </c>
      <c r="D217" s="2" t="s">
        <v>339</v>
      </c>
      <c r="E217" s="2" t="s">
        <v>339</v>
      </c>
      <c r="F217" s="2" t="s">
        <v>339</v>
      </c>
      <c r="G217" s="2" t="s">
        <v>339</v>
      </c>
      <c r="H217" s="2" t="s">
        <v>339</v>
      </c>
      <c r="I217" s="2" t="s">
        <v>339</v>
      </c>
      <c r="J217" s="2">
        <v>0.02</v>
      </c>
      <c r="K217" s="2">
        <v>0.02</v>
      </c>
      <c r="L217" s="2">
        <v>0.02</v>
      </c>
      <c r="M217" s="2">
        <v>0.02</v>
      </c>
      <c r="N217" s="2">
        <v>7.0000000000000007E-2</v>
      </c>
      <c r="O217" s="2">
        <v>7.0000000000000007E-2</v>
      </c>
      <c r="P217" s="2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EP RESOLUTION</vt:lpstr>
      <vt:lpstr>cent</vt:lpstr>
      <vt:lpstr>allt</vt:lpstr>
      <vt:lpstr>gaus syst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2016-09-06T21:54:59Z</dcterms:created>
  <dcterms:modified xsi:type="dcterms:W3CDTF">2016-09-11T09:02:56Z</dcterms:modified>
</cp:coreProperties>
</file>