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o\Box\Project_FlickerBloodFlow\EEG\CABI Recordings\"/>
    </mc:Choice>
  </mc:AlternateContent>
  <xr:revisionPtr revIDLastSave="0" documentId="13_ncr:1_{7C8C4E37-396A-49C6-9D04-FE4FF0CB4282}" xr6:coauthVersionLast="45" xr6:coauthVersionMax="45" xr10:uidLastSave="{00000000-0000-0000-0000-000000000000}"/>
  <bookViews>
    <workbookView xWindow="-22597" yWindow="-98" windowWidth="22695" windowHeight="15196" xr2:uid="{D92854E3-8131-4154-9625-62266718B6E2}"/>
  </bookViews>
  <sheets>
    <sheet name="RecordingFiles" sheetId="1" r:id="rId1"/>
    <sheet name="Sheet2" sheetId="4" r:id="rId2"/>
    <sheet name="ConditionList" sheetId="2" r:id="rId3"/>
    <sheet name="CondOfInt" sheetId="5" r:id="rId4"/>
    <sheet name="Sheet1" sheetId="3" r:id="rId5"/>
  </sheets>
  <definedNames>
    <definedName name="ExternalData_1" localSheetId="1" hidden="1">Sheet2!$A$1:$C$8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2" i="1" l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E66" i="1"/>
  <c r="F66" i="1"/>
  <c r="K66" i="1"/>
  <c r="E67" i="1"/>
  <c r="F67" i="1"/>
  <c r="K67" i="1"/>
  <c r="E68" i="1"/>
  <c r="F68" i="1"/>
  <c r="K68" i="1"/>
  <c r="E69" i="1"/>
  <c r="F69" i="1"/>
  <c r="K69" i="1"/>
  <c r="E70" i="1"/>
  <c r="F70" i="1"/>
  <c r="K70" i="1"/>
  <c r="E71" i="1"/>
  <c r="F71" i="1"/>
  <c r="K71" i="1"/>
  <c r="E72" i="1"/>
  <c r="F72" i="1"/>
  <c r="K72" i="1"/>
  <c r="E73" i="1"/>
  <c r="F73" i="1"/>
  <c r="K73" i="1"/>
  <c r="E74" i="1"/>
  <c r="F74" i="1"/>
  <c r="K74" i="1"/>
  <c r="E75" i="1"/>
  <c r="F75" i="1"/>
  <c r="K75" i="1"/>
  <c r="E76" i="1"/>
  <c r="F76" i="1"/>
  <c r="K76" i="1"/>
  <c r="E77" i="1"/>
  <c r="F77" i="1"/>
  <c r="K77" i="1"/>
  <c r="E78" i="1"/>
  <c r="F78" i="1"/>
  <c r="K78" i="1"/>
  <c r="E79" i="1"/>
  <c r="F79" i="1"/>
  <c r="K79" i="1"/>
  <c r="E80" i="1"/>
  <c r="F80" i="1"/>
  <c r="K80" i="1"/>
  <c r="T20" i="1" l="1"/>
  <c r="T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" i="1"/>
  <c r="F49" i="1"/>
  <c r="G22" i="1"/>
  <c r="G23" i="1"/>
  <c r="G24" i="1"/>
  <c r="G25" i="1"/>
  <c r="G26" i="1"/>
  <c r="G27" i="1"/>
  <c r="G28" i="1"/>
  <c r="G29" i="1"/>
  <c r="G30" i="1"/>
  <c r="G31" i="1"/>
  <c r="G32" i="1"/>
  <c r="G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K34" i="1" l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33" i="1"/>
  <c r="K22" i="1"/>
  <c r="K23" i="1"/>
  <c r="K24" i="1"/>
  <c r="K25" i="1"/>
  <c r="K26" i="1"/>
  <c r="K27" i="1"/>
  <c r="K28" i="1"/>
  <c r="K29" i="1"/>
  <c r="K30" i="1"/>
  <c r="K31" i="1"/>
  <c r="K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MKA</author>
    <author>tc={44AE68AB-DDE7-4EAD-A361-223AF725F15C}</author>
  </authors>
  <commentList>
    <comment ref="O26" authorId="0" shapeId="0" xr:uid="{C5E6F40C-1DB9-4C7D-A22C-C648066A27FA}">
      <text>
        <r>
          <rPr>
            <b/>
            <sz val="9"/>
            <color indexed="81"/>
            <rFont val="Tahoma"/>
            <family val="2"/>
          </rPr>
          <t>MKA: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0" shapeId="0" xr:uid="{7BF4BE7B-A0B7-4BD8-AAA4-3EB2410B87C3}">
      <text>
        <r>
          <rPr>
            <b/>
            <sz val="9"/>
            <color indexed="81"/>
            <rFont val="Tahoma"/>
            <family val="2"/>
          </rPr>
          <t>MKA:</t>
        </r>
        <r>
          <rPr>
            <sz val="9"/>
            <color indexed="81"/>
            <rFont val="Tahoma"/>
            <family val="2"/>
          </rPr>
          <t xml:space="preserve">
badchan: 6
</t>
        </r>
      </text>
    </comment>
    <comment ref="O28" authorId="0" shapeId="0" xr:uid="{46F97FBF-34D7-4A33-B0E0-6899B2A9E932}">
      <text>
        <r>
          <rPr>
            <b/>
            <sz val="9"/>
            <color indexed="81"/>
            <rFont val="Tahoma"/>
            <family val="2"/>
          </rPr>
          <t>MKA:</t>
        </r>
        <r>
          <rPr>
            <sz val="9"/>
            <color indexed="81"/>
            <rFont val="Tahoma"/>
            <family val="2"/>
          </rPr>
          <t xml:space="preserve">
bad_channels 2 4 6
</t>
        </r>
      </text>
    </comment>
    <comment ref="O29" authorId="1" shapeId="0" xr:uid="{44AE68AB-DDE7-4EAD-A361-223AF725F15C}">
      <text>
        <t>[Threaded comment]
Your version of Excel allows you to read this threaded comment; however, any edits to it will get removed if the file is opened in a newer version of Excel. Learn more: https://go.microsoft.com/fwlink/?linkid=870924
Comment:
    bad channels: 2 3 4 6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5F533B-EC73-43A2-82B0-9137CCD842A1}" keepAlive="1" name="Query - Index of C:\Users\mattokaren3\Box\Project_FlickerBloodFlow\EEG\CABI Recordings\r" description="Connection to the 'Index of C:\Users\mattokaren3\Box\Project_FlickerBloodFlow\EEG\CABI Recordings\r' query in the workbook." type="5" refreshedVersion="6" background="1" saveData="1">
    <dbPr connection="Provider=Microsoft.Mashup.OleDb.1;Data Source=$Workbook$;Location=Index of C:\Users\mattokaren3\Box\Project_FlickerBloodFlow\EEG\CABI Recordings\r;Extended Properties=&quot;&quot;" command="SELECT * FROM [Index of C:\Users\mattokaren3\Box\Project_FlickerBloodFlow\EEG\CABI Recordings\r]"/>
  </connection>
</connections>
</file>

<file path=xl/sharedStrings.xml><?xml version="1.0" encoding="utf-8"?>
<sst xmlns="http://schemas.openxmlformats.org/spreadsheetml/2006/main" count="461" uniqueCount="330">
  <si>
    <t>Subject ID</t>
  </si>
  <si>
    <t>Session #</t>
  </si>
  <si>
    <t>Recording #</t>
  </si>
  <si>
    <t>Filename</t>
  </si>
  <si>
    <t>Condition</t>
  </si>
  <si>
    <t>Code</t>
  </si>
  <si>
    <t>Baseline</t>
  </si>
  <si>
    <t>Occluded</t>
  </si>
  <si>
    <t>7k</t>
  </si>
  <si>
    <t>8k</t>
  </si>
  <si>
    <t>10k</t>
  </si>
  <si>
    <t>Octave 4186</t>
  </si>
  <si>
    <t>Octave 349</t>
  </si>
  <si>
    <t>Octave 1397</t>
  </si>
  <si>
    <t>Three Octave</t>
  </si>
  <si>
    <t>Five Octave</t>
  </si>
  <si>
    <t>Eyes Closed</t>
  </si>
  <si>
    <t>LED Only</t>
  </si>
  <si>
    <t>PostBaseline</t>
  </si>
  <si>
    <t>Random</t>
  </si>
  <si>
    <t>Bl</t>
  </si>
  <si>
    <t>Oc</t>
  </si>
  <si>
    <t>1Oc4186</t>
  </si>
  <si>
    <t>1Oc349</t>
  </si>
  <si>
    <t>1Oc1397</t>
  </si>
  <si>
    <t>3Oc</t>
  </si>
  <si>
    <t>5Oc</t>
  </si>
  <si>
    <t>EC</t>
  </si>
  <si>
    <t>VL</t>
  </si>
  <si>
    <t>PB</t>
  </si>
  <si>
    <t>R</t>
  </si>
  <si>
    <t>Notes</t>
  </si>
  <si>
    <t>S001_01_01.bdf</t>
  </si>
  <si>
    <t>Name</t>
  </si>
  <si>
    <t>Size</t>
  </si>
  <si>
    <t>Date Modified</t>
  </si>
  <si>
    <t>BBAudioOnly.bdf</t>
  </si>
  <si>
    <t>7.9 MB</t>
  </si>
  <si>
    <t>BBAV.bdf</t>
  </si>
  <si>
    <t>10.5 MB</t>
  </si>
  <si>
    <t>BBLEDOnly.bdf</t>
  </si>
  <si>
    <t>14.8 MB</t>
  </si>
  <si>
    <t>BBpostbaseline.bdf</t>
  </si>
  <si>
    <t>13.5 MB</t>
  </si>
  <si>
    <t>BBrandomAV.bdf</t>
  </si>
  <si>
    <t>12.0 MB</t>
  </si>
  <si>
    <t>9.7 MB</t>
  </si>
  <si>
    <t>S001_01_02.bdf</t>
  </si>
  <si>
    <t>7.6 MB</t>
  </si>
  <si>
    <t>Date</t>
  </si>
  <si>
    <t>both AV occluded</t>
  </si>
  <si>
    <t>7K</t>
  </si>
  <si>
    <t>ConditionCode</t>
  </si>
  <si>
    <t>Audio Only</t>
  </si>
  <si>
    <t>OriginalFileDesc</t>
  </si>
  <si>
    <t>prebaseline</t>
  </si>
  <si>
    <t>baseline before flicker</t>
  </si>
  <si>
    <t>randomAV</t>
  </si>
  <si>
    <t>postbaseline</t>
  </si>
  <si>
    <t>AV</t>
  </si>
  <si>
    <t>7k Audio + 40Hz LED</t>
  </si>
  <si>
    <t>S001_01_03.bdf</t>
  </si>
  <si>
    <t>S001_01_04.bdf</t>
  </si>
  <si>
    <t>S001_01_05.bdf</t>
  </si>
  <si>
    <t>S001_01_06.bdf</t>
  </si>
  <si>
    <t>S001_01_07.bdf</t>
  </si>
  <si>
    <t>BaselineWbluetooth</t>
  </si>
  <si>
    <t>Occluded19V</t>
  </si>
  <si>
    <t>max brightness of LEDs measured with lux meter between eyes</t>
  </si>
  <si>
    <t>corresponding voltage of LEDs</t>
  </si>
  <si>
    <t>distance of screen center to point b/w subjects heights</t>
  </si>
  <si>
    <t>height of screen center</t>
  </si>
  <si>
    <t>ambient decibel reading of EEG recording Room</t>
  </si>
  <si>
    <t>For each partcipant record the following:</t>
  </si>
  <si>
    <t>volume of audio - see pc number</t>
  </si>
  <si>
    <t>type of headphones used</t>
  </si>
  <si>
    <t>partcipants vision, corrected, use of glasses</t>
  </si>
  <si>
    <t>room tempurature</t>
  </si>
  <si>
    <t>distance from the chairs front legs to the base of LED screen</t>
  </si>
  <si>
    <t>any channels to ignore</t>
  </si>
  <si>
    <t>Volume set at 6 on Windows PC</t>
  </si>
  <si>
    <t>7K40hzV6</t>
  </si>
  <si>
    <t>10k40hzV6</t>
  </si>
  <si>
    <t>8k40hzV6</t>
  </si>
  <si>
    <t>LEDeyesclosed40Hz179V</t>
  </si>
  <si>
    <t>LEDeyesopen40Hz179V</t>
  </si>
  <si>
    <t>Both40Hz179V</t>
  </si>
  <si>
    <t>Post</t>
  </si>
  <si>
    <t>random</t>
  </si>
  <si>
    <t>C:\Users\mattokaren3\Box\Project_FlickerBloodFlow\EEG\CABI Recordings\rawdata\Experiment01\S002\S002_01_09.bdf</t>
  </si>
  <si>
    <t>C:\Users\mattokaren3\Box\Project_FlickerBloodFlow\EEG\CABI Recordings\rawdata\Experiment01\S002\S002_01_10.bdf</t>
  </si>
  <si>
    <t>C:\Users\mattokaren3\Box\Project_FlickerBloodFlow\EEG\CABI Recordings\rawdata\Experiment01\S002\S002_01_11.bdf</t>
  </si>
  <si>
    <t>C:\Users\mattokaren3\Box\Project_FlickerBloodFlow\EEG\CABI Recordings\rawdata\Experiment01\S002\S002_01_01.bdf</t>
  </si>
  <si>
    <t>C:\Users\mattokaren3\Box\Project_FlickerBloodFlow\EEG\CABI Recordings\rawdata\Experiment01\S002\S002_01_02.bdf</t>
  </si>
  <si>
    <t>C:\Users\mattokaren3\Box\Project_FlickerBloodFlow\EEG\CABI Recordings\rawdata\Experiment01\S002\S002_01_03.bdf</t>
  </si>
  <si>
    <t>C:\Users\mattokaren3\Box\Project_FlickerBloodFlow\EEG\CABI Recordings\rawdata\Experiment01\S002\S002_01_04.bdf</t>
  </si>
  <si>
    <t>C:\Users\mattokaren3\Box\Project_FlickerBloodFlow\EEG\CABI Recordings\rawdata\Experiment01\S002\S002_01_05.bdf</t>
  </si>
  <si>
    <t>C:\Users\mattokaren3\Box\Project_FlickerBloodFlow\EEG\CABI Recordings\rawdata\Experiment01\S002\S002_01_06.bdf</t>
  </si>
  <si>
    <t>C:\Users\mattokaren3\Box\Project_FlickerBloodFlow\EEG\CABI Recordings\rawdata\Experiment01\S002\S002_01_07.bdf</t>
  </si>
  <si>
    <t>C:\Users\mattokaren3\Box\Project_FlickerBloodFlow\EEG\CABI Recordings\rawdata\Experiment01\S002\S002_01_08.bdf</t>
  </si>
  <si>
    <t>7.3 MB2/12/20, 4:07:28 PMS002_01_02.bdf10.9 MB2/12/20, 4:24:54 PMS002_01_03.bdf11.7 MB2/12/20, 4:34:30 PMS002_01_04.bdf15.0 MB2/12/20, 4:42:18 PMS002_01_05.bdf12.5 MB2/12/20, 4:47:07 PMS002_01_06.bdf10.6 MB2/12/20, 5:04:54 PMS002_01_07.bdf8.8 MB2/12/20, 5:08:49 PMS002_01_08.bdf134 kB2/12/20, 5:11:33 PMS002_01_09.bdf9.6 MB2/12/20, 5:19:31 PMS002_01_10.bdf10.9 MB2/12/20, 5:24:03 PMS002_01_11.bdf11.9 MB2/12/20, 5:45:59 PM</t>
  </si>
  <si>
    <t>2/12/20, 4:07:28 PM</t>
  </si>
  <si>
    <t>2/12/20, 4:24:54 PM</t>
  </si>
  <si>
    <t>2/12/20, 4:34:30 PM</t>
  </si>
  <si>
    <t>2/12/20, 4:42:18 PM</t>
  </si>
  <si>
    <t>S002_01_01.bdf</t>
  </si>
  <si>
    <t>S002_01_11.bdf</t>
  </si>
  <si>
    <t>2/12/20, 5:45:59 PM</t>
  </si>
  <si>
    <t>Poor Channels</t>
  </si>
  <si>
    <t>S002_01_02.bdf</t>
  </si>
  <si>
    <t>S002_01_03.bdf</t>
  </si>
  <si>
    <t>S002_01_04.bdf</t>
  </si>
  <si>
    <t>S002_01_05.bdf</t>
  </si>
  <si>
    <t>S002_01_06.bdf</t>
  </si>
  <si>
    <t>S002_01_07.bdf</t>
  </si>
  <si>
    <t>S002_01_08.bdf</t>
  </si>
  <si>
    <t>S002_01_09.bdf</t>
  </si>
  <si>
    <t>S002_01_10.bdf</t>
  </si>
  <si>
    <t>error 1 sec long file</t>
  </si>
  <si>
    <t>Ra</t>
  </si>
  <si>
    <t>BL</t>
  </si>
  <si>
    <t>BK</t>
  </si>
  <si>
    <t>Entrainment</t>
  </si>
  <si>
    <t>Average</t>
  </si>
  <si>
    <t>Common</t>
  </si>
  <si>
    <t>Blindfolded, LEDs on at 19V</t>
  </si>
  <si>
    <t>Bipolar</t>
  </si>
  <si>
    <t>LLBaseline</t>
  </si>
  <si>
    <t>LLAudioOccluded</t>
  </si>
  <si>
    <t>LLAudioOnly</t>
  </si>
  <si>
    <t>LLfiveOctaveOnly</t>
  </si>
  <si>
    <t>LL8k40</t>
  </si>
  <si>
    <t>LLlowOctave</t>
  </si>
  <si>
    <t>LL10k</t>
  </si>
  <si>
    <t>LLhighOctave</t>
  </si>
  <si>
    <t>LLthreeOctave</t>
  </si>
  <si>
    <t>LLpostBaseline</t>
  </si>
  <si>
    <t>LLRandomAudio</t>
  </si>
  <si>
    <t>S003_01_01</t>
  </si>
  <si>
    <t>S003_01_02</t>
  </si>
  <si>
    <t>S003_01_03</t>
  </si>
  <si>
    <t>S003_01_04</t>
  </si>
  <si>
    <t>S003_01_05</t>
  </si>
  <si>
    <t>S003_01_06</t>
  </si>
  <si>
    <t>S003_01_07</t>
  </si>
  <si>
    <t>S003_01_08</t>
  </si>
  <si>
    <t>S003_01_09</t>
  </si>
  <si>
    <t>S003_01_10</t>
  </si>
  <si>
    <t>S003_01_11</t>
  </si>
  <si>
    <t>'24-Feb-2020 16:20:16'</t>
  </si>
  <si>
    <t>'24-Feb-2020 16:24:10'</t>
  </si>
  <si>
    <t>'24-Feb-2020 16:32:28'</t>
  </si>
  <si>
    <t>'24-Feb-2020 16:36:34'</t>
  </si>
  <si>
    <t>'24-Feb-2020 16:41:06'</t>
  </si>
  <si>
    <t>'24-Feb-2020 16:46:16'</t>
  </si>
  <si>
    <t>'24-Feb-2020 16:51:36'</t>
  </si>
  <si>
    <t>'24-Feb-2020 16:56:32'</t>
  </si>
  <si>
    <t>'24-Feb-2020 16:59:24'</t>
  </si>
  <si>
    <t>'24-Feb-2020 17:03:42'</t>
  </si>
  <si>
    <t>'24-Feb-2020 17:21:34'</t>
  </si>
  <si>
    <t>Size (bytes)</t>
  </si>
  <si>
    <t>folder</t>
  </si>
  <si>
    <t>'C:\Users\matto\Box\Project_FlickerBloodFlow\EEG\CABI Recordings\rawdata\Experiment01\S003'</t>
  </si>
  <si>
    <t>S004_02_01</t>
  </si>
  <si>
    <t>S004_02_02</t>
  </si>
  <si>
    <t>S004_02_03</t>
  </si>
  <si>
    <t>S004_02_04</t>
  </si>
  <si>
    <t>S004_02_05</t>
  </si>
  <si>
    <t>S004_02_06</t>
  </si>
  <si>
    <t>S004_02_07</t>
  </si>
  <si>
    <t>S004_02_08</t>
  </si>
  <si>
    <t>S004_02_09</t>
  </si>
  <si>
    <t>S004_02_10</t>
  </si>
  <si>
    <t>S004_02_11</t>
  </si>
  <si>
    <t>S004_02_12</t>
  </si>
  <si>
    <t>S004_02_13</t>
  </si>
  <si>
    <t>S004_02_14</t>
  </si>
  <si>
    <t>S004_02_15</t>
  </si>
  <si>
    <t>S004_02_16</t>
  </si>
  <si>
    <t>S005_02_01</t>
  </si>
  <si>
    <t>S005_02_02</t>
  </si>
  <si>
    <t>S005_02_03</t>
  </si>
  <si>
    <t>S005_02_04</t>
  </si>
  <si>
    <t>S005_02_05</t>
  </si>
  <si>
    <t>S005_02_06</t>
  </si>
  <si>
    <t>S005_02_07</t>
  </si>
  <si>
    <t>S005_02_08</t>
  </si>
  <si>
    <t>S005_02_09</t>
  </si>
  <si>
    <t>S005_02_10</t>
  </si>
  <si>
    <t>S005_02_11</t>
  </si>
  <si>
    <t>S005_02_12</t>
  </si>
  <si>
    <t>S005_02_13</t>
  </si>
  <si>
    <t>S005_02_14</t>
  </si>
  <si>
    <t>S005_02_15</t>
  </si>
  <si>
    <t>S005_02_16</t>
  </si>
  <si>
    <t>S005_02_17</t>
  </si>
  <si>
    <t>S006_01_01</t>
  </si>
  <si>
    <t>S006_01_02</t>
  </si>
  <si>
    <t>S006_01_03</t>
  </si>
  <si>
    <t>S006_01_04</t>
  </si>
  <si>
    <t>S006_01_05</t>
  </si>
  <si>
    <t>S006_01_06</t>
  </si>
  <si>
    <t>S006_01_07</t>
  </si>
  <si>
    <t>S006_01_08</t>
  </si>
  <si>
    <t>S006_01_09</t>
  </si>
  <si>
    <t>S006_01_10</t>
  </si>
  <si>
    <t>S006_01_11</t>
  </si>
  <si>
    <t>S006_01_12</t>
  </si>
  <si>
    <t>S006_01_13</t>
  </si>
  <si>
    <t>S006_01_14</t>
  </si>
  <si>
    <t>S006_01_15</t>
  </si>
  <si>
    <t>'MG2Baseline.bdf'</t>
  </si>
  <si>
    <t>'MG2OccludedLEDAv.bdf'</t>
  </si>
  <si>
    <t>'MG2EyesClosed.bdf'</t>
  </si>
  <si>
    <t>'MG2AudioOnly7k40Hz.bdf'</t>
  </si>
  <si>
    <t>'MG2AudioOnly8k40Hz.bdf'</t>
  </si>
  <si>
    <t>'MG2LowOctave.bdf'</t>
  </si>
  <si>
    <t>'MG2MidOctave.bdf'</t>
  </si>
  <si>
    <t>'MG2HighOctave.bdf'</t>
  </si>
  <si>
    <t>'MG2ThreeOctave.bdf'</t>
  </si>
  <si>
    <t>'MG2FiveOctave.bdf'</t>
  </si>
  <si>
    <t>'MG2AudioOnly10k40Hz.bdf'</t>
  </si>
  <si>
    <t>'MG2LEDOnly.bdf'</t>
  </si>
  <si>
    <t>'MG2LEDMidAv.bdf'</t>
  </si>
  <si>
    <t>'MG2LED8k.bdf'</t>
  </si>
  <si>
    <t>'MG2PostBaseline.bdf'</t>
  </si>
  <si>
    <t>'MG2RandomThreeOctave.bdf'</t>
  </si>
  <si>
    <t>'04-Mar-2020 15:37:32'</t>
  </si>
  <si>
    <t>'04-Mar-2020 15:45:56'</t>
  </si>
  <si>
    <t>'04-Mar-2020 15:49:30'</t>
  </si>
  <si>
    <t>'04-Mar-2020 16:00:48'</t>
  </si>
  <si>
    <t>'04-Mar-2020 16:06:04'</t>
  </si>
  <si>
    <t>'04-Mar-2020 16:11:52'</t>
  </si>
  <si>
    <t>'04-Mar-2020 16:15:56'</t>
  </si>
  <si>
    <t>'04-Mar-2020 16:19:44'</t>
  </si>
  <si>
    <t>'04-Mar-2020 16:23:18'</t>
  </si>
  <si>
    <t>'04-Mar-2020 16:27:18'</t>
  </si>
  <si>
    <t>'04-Mar-2020 16:30:47'</t>
  </si>
  <si>
    <t>'04-Mar-2020 16:37:21'</t>
  </si>
  <si>
    <t>'04-Mar-2020 16:40:40'</t>
  </si>
  <si>
    <t>'04-Mar-2020 16:45:41'</t>
  </si>
  <si>
    <t>'04-Mar-2020 16:48:45'</t>
  </si>
  <si>
    <t>'04-Mar-2020 16:58:00'</t>
  </si>
  <si>
    <t>'C:\Users\matto\Box\Project_FlickerBloodFlow\EEG\CABI Recordings\rawdata\Experiment01\S004'</t>
  </si>
  <si>
    <t>'TF2Baseline.bdf'</t>
  </si>
  <si>
    <t>'TF2Occluded.bdf'</t>
  </si>
  <si>
    <t>'TF2LEDOnly.bdf'</t>
  </si>
  <si>
    <t>'TF2AudioOnly7k40Hz.bdf'</t>
  </si>
  <si>
    <t>'TF2AudioOnly7k40Hzredo.bdf'</t>
  </si>
  <si>
    <t>'TF2AudioOnly8k.bdf'</t>
  </si>
  <si>
    <t>'TF2AudioOnly10k40hz.bdf'</t>
  </si>
  <si>
    <t>'TF2AudioonlyHighOctave.bdf'</t>
  </si>
  <si>
    <t>'TF2AudioonlyMidrangeOctave.bdf'</t>
  </si>
  <si>
    <t>'TF2AudioonlyFiveOctave.bdf'</t>
  </si>
  <si>
    <t>'TF2AudioonlyThreeOctave7kmax.bdf'</t>
  </si>
  <si>
    <t>'TF2AudioonlyOneOctave7kMax.bdf'</t>
  </si>
  <si>
    <t>'TF2AudioonlyLowOctve40Hz.bdf'</t>
  </si>
  <si>
    <t>'TF2LED8k40Hz.bdf'</t>
  </si>
  <si>
    <t>'TF2PostBaseline.bdf'</t>
  </si>
  <si>
    <t>'TF2Random.bdf'</t>
  </si>
  <si>
    <t>'TF2EyesClosedLEDOnly.bdf'</t>
  </si>
  <si>
    <t>'C:\Users\matto\Box\Project_FlickerBloodFlow\EEG\CABI Recordings\rawdata\Experiment01\S005'</t>
  </si>
  <si>
    <t>'02-Mar-2020 15:26:35'</t>
  </si>
  <si>
    <t>'02-Mar-2020 15:30:52'</t>
  </si>
  <si>
    <t>'02-Mar-2020 15:33:51'</t>
  </si>
  <si>
    <t>'02-Mar-2020 15:37:23'</t>
  </si>
  <si>
    <t>'02-Mar-2020 15:45:18'</t>
  </si>
  <si>
    <t>'02-Mar-2020 15:47:57'</t>
  </si>
  <si>
    <t>'02-Mar-2020 15:51:09'</t>
  </si>
  <si>
    <t>'02-Mar-2020 15:57:11'</t>
  </si>
  <si>
    <t>'02-Mar-2020 16:01:38'</t>
  </si>
  <si>
    <t>'02-Mar-2020 16:06:54'</t>
  </si>
  <si>
    <t>'02-Mar-2020 16:11:38'</t>
  </si>
  <si>
    <t>'02-Mar-2020 16:16:24'</t>
  </si>
  <si>
    <t>'02-Mar-2020 16:19:31'</t>
  </si>
  <si>
    <t>'02-Mar-2020 16:28:46'</t>
  </si>
  <si>
    <t>'02-Mar-2020 16:34:11'</t>
  </si>
  <si>
    <t>'02-Mar-2020 16:39:15'</t>
  </si>
  <si>
    <t>'02-Mar-2020 16:42:58'</t>
  </si>
  <si>
    <t>'C:\Users\matto\Box\Project_FlickerBloodFlow\EEG\CABI Recordings\rawdata\Experiment01\S006'</t>
  </si>
  <si>
    <t>'11-Mar-2020 15:52:11'</t>
  </si>
  <si>
    <t>'11-Mar-2020 15:43:23'</t>
  </si>
  <si>
    <t>'11-Mar-2020 15:47:45'</t>
  </si>
  <si>
    <t>'11-Mar-2020 15:21:48'</t>
  </si>
  <si>
    <t>'11-Mar-2020 15:36:45'</t>
  </si>
  <si>
    <t>'11-Mar-2020 15:56:11'</t>
  </si>
  <si>
    <t>'11-Mar-2020 16:03:44'</t>
  </si>
  <si>
    <t>'11-Mar-2020 16:14:57'</t>
  </si>
  <si>
    <t>'11-Mar-2020 16:20:49'</t>
  </si>
  <si>
    <t>'11-Mar-2020 16:10:25'</t>
  </si>
  <si>
    <t>'11-Mar-2020 16:06:55'</t>
  </si>
  <si>
    <t>'11-Mar-2020 15:32:01'</t>
  </si>
  <si>
    <t>'11-Mar-2020 16:24:06'</t>
  </si>
  <si>
    <t>'11-Mar-2020 16:29:10'</t>
  </si>
  <si>
    <t>'11-Mar-2020 16:00:28'</t>
  </si>
  <si>
    <t>'SPAudioOnly10k40Hz.bdf'</t>
  </si>
  <si>
    <t>'SPAudioOnly7k40Hz.bdf'</t>
  </si>
  <si>
    <t>'SPAudioOnly8k40Hz.bdf'</t>
  </si>
  <si>
    <t>'SPBaseline.bdf'</t>
  </si>
  <si>
    <t>'SPEyesClosed.bdf'</t>
  </si>
  <si>
    <t>'SPFiveOctave.bdf'</t>
  </si>
  <si>
    <t>'SPHighOctave.bdf'</t>
  </si>
  <si>
    <t>'SPLEDOnly.bdf'</t>
  </si>
  <si>
    <t>'SPLEDThreeOctave.bdf'</t>
  </si>
  <si>
    <t>'SPLowOctave.bdf'</t>
  </si>
  <si>
    <t>'SPMidOctave.bdf'</t>
  </si>
  <si>
    <t>'SPOccluded.bdf'</t>
  </si>
  <si>
    <t>'SPPostBaseline.bdf'</t>
  </si>
  <si>
    <t>'SPRandomThreeOctave.bdf'</t>
  </si>
  <si>
    <t>'SPThreeOctaveMid.bdf'</t>
  </si>
  <si>
    <t>RunFigure3</t>
  </si>
  <si>
    <t>5O</t>
  </si>
  <si>
    <t>8K</t>
  </si>
  <si>
    <t>LO</t>
  </si>
  <si>
    <t>HO</t>
  </si>
  <si>
    <t>3O</t>
  </si>
  <si>
    <t>Lo</t>
  </si>
  <si>
    <t>MO</t>
  </si>
  <si>
    <t>Ho</t>
  </si>
  <si>
    <t>VM</t>
  </si>
  <si>
    <t>V8</t>
  </si>
  <si>
    <t>7O</t>
  </si>
  <si>
    <t>Mo</t>
  </si>
  <si>
    <t>Pb</t>
  </si>
  <si>
    <t>3M</t>
  </si>
  <si>
    <t>runCleaning</t>
  </si>
  <si>
    <t>run</t>
  </si>
  <si>
    <t>NoICA</t>
  </si>
  <si>
    <t>ICA</t>
  </si>
  <si>
    <t>XK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</si>
</sst>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0" borderId="0" xfId="0" applyFont="1"/>
    <xf numFmtId="14" fontId="0" fillId="0" borderId="0" xfId="0" applyNumberFormat="1"/>
    <xf numFmtId="0" fontId="2" fillId="2" borderId="0" xfId="1"/>
    <xf numFmtId="14" fontId="2" fillId="2" borderId="0" xfId="1" applyNumberFormat="1"/>
    <xf numFmtId="0" fontId="3" fillId="3" borderId="0" xfId="2"/>
    <xf numFmtId="0" fontId="2" fillId="2" borderId="0" xfId="1" applyAlignment="1">
      <alignment horizontal="center" vertical="center"/>
    </xf>
    <xf numFmtId="0" fontId="4" fillId="0" borderId="0" xfId="0" applyFont="1"/>
    <xf numFmtId="14" fontId="4" fillId="0" borderId="0" xfId="0" applyNumberFormat="1" applyFont="1"/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center" vertical="center"/>
    </xf>
    <xf numFmtId="49" fontId="2" fillId="2" borderId="0" xfId="1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1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27" formatCode="m/d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 Attok" id="{0E4B9121-9450-417B-BED6-C780DF4FB029}" userId="537212ed8f4659f1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22B850A-CFDB-4ED9-B826-33F9A37AE414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Size" tableColumnId="2"/>
      <queryTableField id="3" name="Date Modifie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F509D-3C58-4F81-91DD-E5ACB4C4440A}" name="Index_of_C_\Users\mattokaren3\Box\Project_FlickerBloodFlow\EEG\CABI_Recordings\r" displayName="Index_of_C_\Users\mattokaren3\Box\Project_FlickerBloodFlow\EEG\CABI_Recordings\r" ref="A1:C8" tableType="queryTable" totalsRowShown="0">
  <autoFilter ref="A1:C8" xr:uid="{35B30FD5-C517-44C3-841D-1ABA061F4850}"/>
  <tableColumns count="3">
    <tableColumn id="1" xr3:uid="{4A1A69F4-2ABE-4AAE-9004-5BBCFE67609D}" uniqueName="1" name="Name" queryTableFieldId="1" dataDxfId="9"/>
    <tableColumn id="2" xr3:uid="{EDAD6305-9E45-48EA-8EBF-15FFF8B02AA6}" uniqueName="2" name="Size" queryTableFieldId="2" dataDxfId="8"/>
    <tableColumn id="3" xr3:uid="{8632CE11-D4BA-436C-BAD9-5D59939029E9}" uniqueName="3" name="Date Modified" queryTableFieldId="3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9" dT="2020-05-21T15:35:47.62" personId="{0E4B9121-9450-417B-BED6-C780DF4FB029}" id="{44AE68AB-DDE7-4EAD-A361-223AF725F15C}">
    <text>bad channels: 2 3 4 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1D72C-E0F6-40BC-9F6D-6CD440C21F2F}">
  <dimension ref="A1:V126"/>
  <sheetViews>
    <sheetView tabSelected="1" workbookViewId="0">
      <pane xSplit="1" topLeftCell="F1" activePane="topRight" state="frozen"/>
      <selection pane="topRight" activeCell="M19" sqref="M19"/>
    </sheetView>
  </sheetViews>
  <sheetFormatPr defaultRowHeight="14.25" x14ac:dyDescent="0.45"/>
  <cols>
    <col min="1" max="1" width="14.73046875" bestFit="1" customWidth="1"/>
    <col min="2" max="2" width="37" customWidth="1"/>
    <col min="3" max="3" width="35.3984375" customWidth="1"/>
    <col min="4" max="4" width="11.265625" bestFit="1" customWidth="1"/>
    <col min="5" max="5" width="9.86328125" bestFit="1" customWidth="1"/>
    <col min="6" max="6" width="9.1328125" bestFit="1" customWidth="1"/>
    <col min="7" max="7" width="11.265625" bestFit="1" customWidth="1"/>
    <col min="8" max="8" width="13.86328125" style="11" customWidth="1"/>
    <col min="9" max="9" width="9.73046875" bestFit="1" customWidth="1"/>
    <col min="10" max="10" width="9.73046875" hidden="1" customWidth="1"/>
    <col min="11" max="11" width="22.86328125" bestFit="1" customWidth="1"/>
    <col min="12" max="12" width="29.3984375" bestFit="1" customWidth="1"/>
    <col min="13" max="13" width="13.86328125" bestFit="1" customWidth="1"/>
    <col min="19" max="19" width="9.06640625" customWidth="1"/>
    <col min="20" max="20" width="10" customWidth="1"/>
  </cols>
  <sheetData>
    <row r="1" spans="1:22" x14ac:dyDescent="0.45">
      <c r="N1" t="s">
        <v>122</v>
      </c>
    </row>
    <row r="2" spans="1:22" x14ac:dyDescent="0.45">
      <c r="N2" t="s">
        <v>327</v>
      </c>
      <c r="O2" t="s">
        <v>327</v>
      </c>
      <c r="P2" t="s">
        <v>327</v>
      </c>
      <c r="Q2" t="s">
        <v>328</v>
      </c>
      <c r="R2" t="s">
        <v>328</v>
      </c>
      <c r="S2" t="s">
        <v>328</v>
      </c>
    </row>
    <row r="3" spans="1:22" x14ac:dyDescent="0.45">
      <c r="A3" t="s">
        <v>3</v>
      </c>
      <c r="B3" t="s">
        <v>161</v>
      </c>
      <c r="C3" t="s">
        <v>49</v>
      </c>
      <c r="D3" t="s">
        <v>160</v>
      </c>
      <c r="E3" t="s">
        <v>0</v>
      </c>
      <c r="F3" t="s">
        <v>1</v>
      </c>
      <c r="G3" t="s">
        <v>2</v>
      </c>
      <c r="H3" s="11" t="s">
        <v>52</v>
      </c>
      <c r="I3" t="s">
        <v>4</v>
      </c>
      <c r="K3" t="s">
        <v>54</v>
      </c>
      <c r="L3" t="s">
        <v>31</v>
      </c>
      <c r="M3" t="s">
        <v>108</v>
      </c>
      <c r="N3" t="s">
        <v>123</v>
      </c>
      <c r="O3" t="s">
        <v>124</v>
      </c>
      <c r="P3" t="s">
        <v>126</v>
      </c>
      <c r="Q3" t="s">
        <v>123</v>
      </c>
      <c r="R3" t="s">
        <v>124</v>
      </c>
      <c r="S3" t="s">
        <v>126</v>
      </c>
      <c r="T3" t="s">
        <v>310</v>
      </c>
      <c r="U3" t="s">
        <v>325</v>
      </c>
      <c r="V3" t="s">
        <v>326</v>
      </c>
    </row>
    <row r="4" spans="1:22" x14ac:dyDescent="0.45">
      <c r="A4" t="s">
        <v>32</v>
      </c>
      <c r="C4" s="4">
        <v>43867</v>
      </c>
      <c r="E4" t="str">
        <f t="shared" ref="E4:E32" si="0">LEFT(A4,(FIND("_",A4,1)-1))</f>
        <v>S001</v>
      </c>
      <c r="F4" t="str">
        <f t="shared" ref="F4:F32" si="1">MID(A4,6,2)</f>
        <v>01</v>
      </c>
      <c r="G4" t="str">
        <f>MID(A4,9,2)</f>
        <v>01</v>
      </c>
      <c r="H4" s="14" t="s">
        <v>20</v>
      </c>
      <c r="K4" t="s">
        <v>55</v>
      </c>
      <c r="L4" t="s">
        <v>56</v>
      </c>
      <c r="T4" s="13">
        <v>0</v>
      </c>
    </row>
    <row r="5" spans="1:22" x14ac:dyDescent="0.45">
      <c r="A5" t="s">
        <v>47</v>
      </c>
      <c r="C5" s="4">
        <v>43867</v>
      </c>
      <c r="E5" t="str">
        <f t="shared" si="0"/>
        <v>S001</v>
      </c>
      <c r="F5" t="str">
        <f t="shared" si="1"/>
        <v>01</v>
      </c>
      <c r="G5" t="str">
        <f t="shared" ref="G5:G21" si="2">MID(A5,9,2)</f>
        <v>02</v>
      </c>
      <c r="H5" s="14" t="s">
        <v>21</v>
      </c>
      <c r="L5" t="s">
        <v>50</v>
      </c>
      <c r="T5" s="13">
        <v>0</v>
      </c>
    </row>
    <row r="6" spans="1:22" x14ac:dyDescent="0.45">
      <c r="A6" s="7" t="s">
        <v>61</v>
      </c>
      <c r="B6" s="7"/>
      <c r="C6" s="4">
        <v>43867</v>
      </c>
      <c r="E6" t="str">
        <f t="shared" si="0"/>
        <v>S001</v>
      </c>
      <c r="F6" t="str">
        <f t="shared" si="1"/>
        <v>01</v>
      </c>
      <c r="G6" t="str">
        <f t="shared" si="2"/>
        <v>03</v>
      </c>
      <c r="H6" s="14" t="s">
        <v>51</v>
      </c>
      <c r="K6" t="s">
        <v>53</v>
      </c>
      <c r="N6">
        <v>3</v>
      </c>
      <c r="O6">
        <v>0</v>
      </c>
      <c r="T6" s="13">
        <v>0</v>
      </c>
    </row>
    <row r="7" spans="1:22" x14ac:dyDescent="0.45">
      <c r="A7" s="7" t="s">
        <v>62</v>
      </c>
      <c r="B7" s="7"/>
      <c r="C7" s="4">
        <v>43867</v>
      </c>
      <c r="E7" t="str">
        <f t="shared" si="0"/>
        <v>S001</v>
      </c>
      <c r="F7" t="str">
        <f t="shared" si="1"/>
        <v>01</v>
      </c>
      <c r="G7" t="str">
        <f t="shared" si="2"/>
        <v>04</v>
      </c>
      <c r="H7" s="14" t="s">
        <v>28</v>
      </c>
      <c r="K7" t="s">
        <v>17</v>
      </c>
      <c r="N7">
        <v>37</v>
      </c>
      <c r="O7">
        <v>6</v>
      </c>
      <c r="T7" s="13">
        <v>0</v>
      </c>
    </row>
    <row r="8" spans="1:22" x14ac:dyDescent="0.45">
      <c r="A8" s="7" t="s">
        <v>63</v>
      </c>
      <c r="B8" s="7"/>
      <c r="C8" s="4">
        <v>43867</v>
      </c>
      <c r="E8" t="str">
        <f t="shared" si="0"/>
        <v>S001</v>
      </c>
      <c r="F8" t="str">
        <f t="shared" si="1"/>
        <v>01</v>
      </c>
      <c r="G8" t="str">
        <f t="shared" si="2"/>
        <v>05</v>
      </c>
      <c r="H8" s="14" t="s">
        <v>59</v>
      </c>
      <c r="K8" t="s">
        <v>59</v>
      </c>
      <c r="L8" t="s">
        <v>60</v>
      </c>
      <c r="N8">
        <v>40</v>
      </c>
      <c r="O8">
        <v>6</v>
      </c>
      <c r="T8" s="13">
        <v>0</v>
      </c>
    </row>
    <row r="9" spans="1:22" x14ac:dyDescent="0.45">
      <c r="A9" t="s">
        <v>64</v>
      </c>
      <c r="C9" s="4">
        <v>43867</v>
      </c>
      <c r="E9" t="str">
        <f t="shared" si="0"/>
        <v>S001</v>
      </c>
      <c r="F9" t="str">
        <f t="shared" si="1"/>
        <v>01</v>
      </c>
      <c r="G9" t="str">
        <f t="shared" si="2"/>
        <v>06</v>
      </c>
      <c r="H9" s="14" t="s">
        <v>119</v>
      </c>
      <c r="K9" t="s">
        <v>57</v>
      </c>
      <c r="T9" s="13">
        <v>0</v>
      </c>
    </row>
    <row r="10" spans="1:22" x14ac:dyDescent="0.45">
      <c r="A10" t="s">
        <v>65</v>
      </c>
      <c r="C10" s="4">
        <v>43867</v>
      </c>
      <c r="E10" t="str">
        <f t="shared" si="0"/>
        <v>S001</v>
      </c>
      <c r="F10" t="str">
        <f t="shared" si="1"/>
        <v>01</v>
      </c>
      <c r="G10" t="str">
        <f t="shared" si="2"/>
        <v>07</v>
      </c>
      <c r="H10" s="14" t="s">
        <v>29</v>
      </c>
      <c r="K10" t="s">
        <v>58</v>
      </c>
      <c r="T10" s="13">
        <v>0</v>
      </c>
    </row>
    <row r="11" spans="1:22" x14ac:dyDescent="0.45">
      <c r="A11" t="s">
        <v>105</v>
      </c>
      <c r="C11" s="2" t="s">
        <v>101</v>
      </c>
      <c r="E11" t="str">
        <f t="shared" si="0"/>
        <v>S002</v>
      </c>
      <c r="F11" t="str">
        <f t="shared" si="1"/>
        <v>01</v>
      </c>
      <c r="G11" t="str">
        <f t="shared" si="2"/>
        <v>01</v>
      </c>
      <c r="H11" s="14" t="s">
        <v>121</v>
      </c>
      <c r="K11" t="s">
        <v>6</v>
      </c>
      <c r="T11" s="13">
        <v>0</v>
      </c>
    </row>
    <row r="12" spans="1:22" x14ac:dyDescent="0.45">
      <c r="A12" t="s">
        <v>109</v>
      </c>
      <c r="C12" t="s">
        <v>102</v>
      </c>
      <c r="E12" t="str">
        <f t="shared" si="0"/>
        <v>S002</v>
      </c>
      <c r="F12" t="str">
        <f t="shared" si="1"/>
        <v>01</v>
      </c>
      <c r="G12" t="str">
        <f t="shared" si="2"/>
        <v>02</v>
      </c>
      <c r="H12" s="14" t="s">
        <v>120</v>
      </c>
      <c r="K12" t="s">
        <v>66</v>
      </c>
      <c r="T12" s="13">
        <v>0</v>
      </c>
    </row>
    <row r="13" spans="1:22" x14ac:dyDescent="0.45">
      <c r="A13" t="s">
        <v>110</v>
      </c>
      <c r="C13" t="s">
        <v>103</v>
      </c>
      <c r="E13" t="str">
        <f t="shared" si="0"/>
        <v>S002</v>
      </c>
      <c r="F13" t="str">
        <f t="shared" si="1"/>
        <v>01</v>
      </c>
      <c r="G13" t="str">
        <f t="shared" si="2"/>
        <v>03</v>
      </c>
      <c r="H13" s="14" t="s">
        <v>21</v>
      </c>
      <c r="K13" t="s">
        <v>67</v>
      </c>
      <c r="L13" t="s">
        <v>125</v>
      </c>
      <c r="T13" s="13">
        <v>0</v>
      </c>
    </row>
    <row r="14" spans="1:22" x14ac:dyDescent="0.45">
      <c r="A14" s="7" t="s">
        <v>111</v>
      </c>
      <c r="B14" s="7"/>
      <c r="C14" t="s">
        <v>104</v>
      </c>
      <c r="E14" t="str">
        <f t="shared" si="0"/>
        <v>S002</v>
      </c>
      <c r="F14" t="str">
        <f t="shared" si="1"/>
        <v>01</v>
      </c>
      <c r="G14" t="str">
        <f t="shared" si="2"/>
        <v>04</v>
      </c>
      <c r="H14" s="14" t="s">
        <v>51</v>
      </c>
      <c r="K14" t="s">
        <v>81</v>
      </c>
      <c r="L14" t="s">
        <v>80</v>
      </c>
      <c r="N14">
        <v>11</v>
      </c>
      <c r="O14">
        <v>4</v>
      </c>
      <c r="T14" s="13">
        <v>0</v>
      </c>
    </row>
    <row r="15" spans="1:22" x14ac:dyDescent="0.45">
      <c r="A15" s="7" t="s">
        <v>112</v>
      </c>
      <c r="B15" s="7"/>
      <c r="C15">
        <v>43873</v>
      </c>
      <c r="E15" t="str">
        <f t="shared" si="0"/>
        <v>S002</v>
      </c>
      <c r="F15" t="str">
        <f t="shared" si="1"/>
        <v>01</v>
      </c>
      <c r="G15" t="str">
        <f t="shared" si="2"/>
        <v>05</v>
      </c>
      <c r="H15" s="14" t="s">
        <v>329</v>
      </c>
      <c r="K15" t="s">
        <v>82</v>
      </c>
      <c r="N15">
        <v>23</v>
      </c>
      <c r="O15">
        <v>12</v>
      </c>
      <c r="T15" s="13">
        <v>0</v>
      </c>
    </row>
    <row r="16" spans="1:22" x14ac:dyDescent="0.45">
      <c r="A16" s="7" t="s">
        <v>113</v>
      </c>
      <c r="B16" s="7"/>
      <c r="C16">
        <v>43873</v>
      </c>
      <c r="E16" t="str">
        <f t="shared" si="0"/>
        <v>S002</v>
      </c>
      <c r="F16" t="str">
        <f t="shared" si="1"/>
        <v>01</v>
      </c>
      <c r="G16" t="str">
        <f t="shared" si="2"/>
        <v>06</v>
      </c>
      <c r="H16" s="14" t="s">
        <v>9</v>
      </c>
      <c r="K16" t="s">
        <v>83</v>
      </c>
      <c r="N16">
        <v>27</v>
      </c>
      <c r="O16">
        <v>13</v>
      </c>
      <c r="T16" s="13">
        <v>0</v>
      </c>
    </row>
    <row r="17" spans="1:20" x14ac:dyDescent="0.45">
      <c r="A17" s="7" t="s">
        <v>114</v>
      </c>
      <c r="B17" s="7"/>
      <c r="C17">
        <v>43873</v>
      </c>
      <c r="E17" t="str">
        <f t="shared" si="0"/>
        <v>S002</v>
      </c>
      <c r="F17" t="str">
        <f t="shared" si="1"/>
        <v>01</v>
      </c>
      <c r="G17" t="str">
        <f t="shared" si="2"/>
        <v>07</v>
      </c>
      <c r="H17" s="14" t="s">
        <v>27</v>
      </c>
      <c r="K17" t="s">
        <v>84</v>
      </c>
      <c r="N17">
        <v>13</v>
      </c>
      <c r="O17">
        <v>4</v>
      </c>
      <c r="T17" s="13">
        <v>0</v>
      </c>
    </row>
    <row r="18" spans="1:20" s="5" customFormat="1" x14ac:dyDescent="0.45">
      <c r="A18" s="5" t="s">
        <v>115</v>
      </c>
      <c r="C18" s="6">
        <v>43873</v>
      </c>
      <c r="E18" t="str">
        <f t="shared" si="0"/>
        <v>S002</v>
      </c>
      <c r="F18" t="str">
        <f t="shared" si="1"/>
        <v>01</v>
      </c>
      <c r="G18" t="str">
        <f t="shared" si="2"/>
        <v>08</v>
      </c>
      <c r="H18" s="15"/>
      <c r="K18" s="5" t="s">
        <v>85</v>
      </c>
      <c r="L18" s="5" t="s">
        <v>118</v>
      </c>
      <c r="N18" s="8"/>
      <c r="T18" s="13">
        <v>0</v>
      </c>
    </row>
    <row r="19" spans="1:20" x14ac:dyDescent="0.45">
      <c r="A19" s="7" t="s">
        <v>116</v>
      </c>
      <c r="B19" s="7"/>
      <c r="C19">
        <v>43873</v>
      </c>
      <c r="E19" t="str">
        <f t="shared" si="0"/>
        <v>S002</v>
      </c>
      <c r="F19" t="str">
        <f t="shared" si="1"/>
        <v>01</v>
      </c>
      <c r="G19" t="str">
        <f t="shared" si="2"/>
        <v>09</v>
      </c>
      <c r="H19" s="14" t="s">
        <v>59</v>
      </c>
      <c r="K19" t="s">
        <v>86</v>
      </c>
      <c r="N19">
        <v>22</v>
      </c>
      <c r="O19">
        <v>16</v>
      </c>
      <c r="T19" s="13">
        <v>0</v>
      </c>
    </row>
    <row r="20" spans="1:20" x14ac:dyDescent="0.45">
      <c r="A20" t="s">
        <v>117</v>
      </c>
      <c r="C20" s="4">
        <v>43873</v>
      </c>
      <c r="E20" t="str">
        <f t="shared" si="0"/>
        <v>S002</v>
      </c>
      <c r="F20" t="str">
        <f t="shared" si="1"/>
        <v>01</v>
      </c>
      <c r="G20" t="str">
        <f t="shared" si="2"/>
        <v>10</v>
      </c>
      <c r="H20" s="14" t="s">
        <v>29</v>
      </c>
      <c r="K20" t="s">
        <v>87</v>
      </c>
      <c r="T20" s="13">
        <f>IF(OR(H20="Bl",H20="7K",H20="8K",H20="10K",H20="AV",H20="VL"),1,0)</f>
        <v>0</v>
      </c>
    </row>
    <row r="21" spans="1:20" x14ac:dyDescent="0.45">
      <c r="A21" t="s">
        <v>106</v>
      </c>
      <c r="C21" t="s">
        <v>107</v>
      </c>
      <c r="E21" t="str">
        <f t="shared" si="0"/>
        <v>S002</v>
      </c>
      <c r="F21" t="str">
        <f t="shared" si="1"/>
        <v>01</v>
      </c>
      <c r="G21" t="str">
        <f t="shared" si="2"/>
        <v>11</v>
      </c>
      <c r="H21" s="14" t="s">
        <v>119</v>
      </c>
      <c r="K21" t="s">
        <v>88</v>
      </c>
      <c r="T21" s="13">
        <f>IF(OR(H21="Bl",H21="7K",H21="8K",H21="10K",H21="AV",H21="VL"),1,0)</f>
        <v>0</v>
      </c>
    </row>
    <row r="22" spans="1:20" x14ac:dyDescent="0.45">
      <c r="A22" t="s">
        <v>138</v>
      </c>
      <c r="B22" t="s">
        <v>162</v>
      </c>
      <c r="C22" s="4" t="s">
        <v>149</v>
      </c>
      <c r="D22">
        <v>9709056</v>
      </c>
      <c r="E22" t="str">
        <f t="shared" si="0"/>
        <v>S003</v>
      </c>
      <c r="F22" t="str">
        <f t="shared" si="1"/>
        <v>01</v>
      </c>
      <c r="G22" t="str">
        <f t="shared" ref="G22:G32" si="3">RIGHT(A22,2)</f>
        <v>01</v>
      </c>
      <c r="H22" s="14" t="s">
        <v>120</v>
      </c>
      <c r="J22" t="s">
        <v>127</v>
      </c>
      <c r="K22" t="str">
        <f>REPLACE(J22,1,2,"")</f>
        <v>Baseline</v>
      </c>
      <c r="N22" s="11">
        <v>0</v>
      </c>
      <c r="O22">
        <v>0</v>
      </c>
      <c r="T22" s="13">
        <f t="shared" ref="T22:T79" si="4">IF(OR(H22="Bl",H22="7K",H22="8K",H22="XK",H22="AV",H22="VL"),1,0)</f>
        <v>1</v>
      </c>
    </row>
    <row r="23" spans="1:20" x14ac:dyDescent="0.45">
      <c r="A23" t="s">
        <v>139</v>
      </c>
      <c r="B23" t="s">
        <v>162</v>
      </c>
      <c r="C23" s="4" t="s">
        <v>150</v>
      </c>
      <c r="D23">
        <v>7882752</v>
      </c>
      <c r="E23" t="str">
        <f t="shared" si="0"/>
        <v>S003</v>
      </c>
      <c r="F23" t="str">
        <f t="shared" si="1"/>
        <v>01</v>
      </c>
      <c r="G23" t="str">
        <f t="shared" si="3"/>
        <v>02</v>
      </c>
      <c r="H23" s="14" t="s">
        <v>21</v>
      </c>
      <c r="J23" t="s">
        <v>128</v>
      </c>
      <c r="K23" t="str">
        <f t="shared" ref="K23:K32" si="5">REPLACE(J23,1,2,"")</f>
        <v>AudioOccluded</v>
      </c>
      <c r="N23" s="11">
        <v>0</v>
      </c>
      <c r="O23">
        <v>0</v>
      </c>
      <c r="T23" s="13">
        <f t="shared" si="4"/>
        <v>0</v>
      </c>
    </row>
    <row r="24" spans="1:20" x14ac:dyDescent="0.45">
      <c r="A24" s="9" t="s">
        <v>140</v>
      </c>
      <c r="B24" s="9" t="s">
        <v>162</v>
      </c>
      <c r="C24" s="10" t="s">
        <v>151</v>
      </c>
      <c r="D24" s="9">
        <v>7315968</v>
      </c>
      <c r="E24" t="str">
        <f t="shared" si="0"/>
        <v>S003</v>
      </c>
      <c r="F24" t="str">
        <f t="shared" si="1"/>
        <v>01</v>
      </c>
      <c r="G24" t="str">
        <f t="shared" si="3"/>
        <v>03</v>
      </c>
      <c r="H24" s="16" t="s">
        <v>51</v>
      </c>
      <c r="I24" s="9"/>
      <c r="J24" s="9" t="s">
        <v>129</v>
      </c>
      <c r="K24" t="str">
        <f t="shared" si="5"/>
        <v>AudioOnly</v>
      </c>
      <c r="N24" s="11">
        <v>1</v>
      </c>
      <c r="O24">
        <v>0</v>
      </c>
      <c r="T24" s="13">
        <f t="shared" si="4"/>
        <v>1</v>
      </c>
    </row>
    <row r="25" spans="1:20" x14ac:dyDescent="0.45">
      <c r="A25" s="9" t="s">
        <v>141</v>
      </c>
      <c r="B25" s="9" t="s">
        <v>162</v>
      </c>
      <c r="C25" s="10" t="s">
        <v>152</v>
      </c>
      <c r="D25" s="9">
        <v>8323584</v>
      </c>
      <c r="E25" t="str">
        <f t="shared" si="0"/>
        <v>S003</v>
      </c>
      <c r="F25" t="str">
        <f t="shared" si="1"/>
        <v>01</v>
      </c>
      <c r="G25" t="str">
        <f t="shared" si="3"/>
        <v>04</v>
      </c>
      <c r="H25" s="16" t="s">
        <v>311</v>
      </c>
      <c r="I25" s="9"/>
      <c r="J25" s="9" t="s">
        <v>130</v>
      </c>
      <c r="K25" t="str">
        <f t="shared" si="5"/>
        <v>fiveOctaveOnly</v>
      </c>
      <c r="N25" s="11">
        <v>2</v>
      </c>
      <c r="O25">
        <v>3</v>
      </c>
      <c r="T25" s="13">
        <f t="shared" si="4"/>
        <v>0</v>
      </c>
    </row>
    <row r="26" spans="1:20" x14ac:dyDescent="0.45">
      <c r="A26" s="9" t="s">
        <v>142</v>
      </c>
      <c r="B26" s="9" t="s">
        <v>162</v>
      </c>
      <c r="C26" s="10" t="s">
        <v>153</v>
      </c>
      <c r="D26" s="9">
        <v>8197632</v>
      </c>
      <c r="E26" t="str">
        <f t="shared" si="0"/>
        <v>S003</v>
      </c>
      <c r="F26" t="str">
        <f t="shared" si="1"/>
        <v>01</v>
      </c>
      <c r="G26" t="str">
        <f t="shared" si="3"/>
        <v>05</v>
      </c>
      <c r="H26" s="16" t="s">
        <v>312</v>
      </c>
      <c r="I26" s="9"/>
      <c r="J26" s="9" t="s">
        <v>131</v>
      </c>
      <c r="K26" t="str">
        <f t="shared" si="5"/>
        <v>8k40</v>
      </c>
      <c r="N26" s="11">
        <v>12</v>
      </c>
      <c r="O26">
        <v>1</v>
      </c>
      <c r="T26" s="13">
        <f t="shared" si="4"/>
        <v>1</v>
      </c>
    </row>
    <row r="27" spans="1:20" x14ac:dyDescent="0.45">
      <c r="A27" s="9" t="s">
        <v>143</v>
      </c>
      <c r="B27" s="9" t="s">
        <v>162</v>
      </c>
      <c r="C27" s="10" t="s">
        <v>154</v>
      </c>
      <c r="D27" s="9">
        <v>9960960</v>
      </c>
      <c r="E27" t="str">
        <f t="shared" si="0"/>
        <v>S003</v>
      </c>
      <c r="F27" t="str">
        <f t="shared" si="1"/>
        <v>01</v>
      </c>
      <c r="G27" t="str">
        <f t="shared" si="3"/>
        <v>06</v>
      </c>
      <c r="H27" s="16" t="s">
        <v>313</v>
      </c>
      <c r="I27" s="9"/>
      <c r="J27" s="9" t="s">
        <v>132</v>
      </c>
      <c r="K27" t="str">
        <f t="shared" si="5"/>
        <v>lowOctave</v>
      </c>
      <c r="N27" s="11">
        <v>0</v>
      </c>
      <c r="O27">
        <v>0</v>
      </c>
      <c r="T27" s="13">
        <f t="shared" si="4"/>
        <v>0</v>
      </c>
    </row>
    <row r="28" spans="1:20" x14ac:dyDescent="0.45">
      <c r="A28" s="9" t="s">
        <v>144</v>
      </c>
      <c r="B28" s="9" t="s">
        <v>162</v>
      </c>
      <c r="C28" s="10" t="s">
        <v>155</v>
      </c>
      <c r="D28" s="9">
        <v>9394176</v>
      </c>
      <c r="E28" t="str">
        <f t="shared" si="0"/>
        <v>S003</v>
      </c>
      <c r="F28" t="str">
        <f t="shared" si="1"/>
        <v>01</v>
      </c>
      <c r="G28" t="str">
        <f t="shared" si="3"/>
        <v>07</v>
      </c>
      <c r="H28" s="16" t="s">
        <v>329</v>
      </c>
      <c r="I28" s="9"/>
      <c r="J28" s="9" t="s">
        <v>133</v>
      </c>
      <c r="K28" t="str">
        <f t="shared" si="5"/>
        <v>10k</v>
      </c>
      <c r="N28" s="11">
        <v>2</v>
      </c>
      <c r="O28">
        <v>1</v>
      </c>
      <c r="T28" s="13">
        <f t="shared" si="4"/>
        <v>1</v>
      </c>
    </row>
    <row r="29" spans="1:20" x14ac:dyDescent="0.45">
      <c r="A29" s="9" t="s">
        <v>145</v>
      </c>
      <c r="B29" s="9" t="s">
        <v>162</v>
      </c>
      <c r="C29" s="10" t="s">
        <v>156</v>
      </c>
      <c r="D29" s="9">
        <v>9394176</v>
      </c>
      <c r="E29" t="str">
        <f t="shared" si="0"/>
        <v>S003</v>
      </c>
      <c r="F29" t="str">
        <f t="shared" si="1"/>
        <v>01</v>
      </c>
      <c r="G29" t="str">
        <f t="shared" si="3"/>
        <v>08</v>
      </c>
      <c r="H29" s="16" t="s">
        <v>314</v>
      </c>
      <c r="I29" s="9"/>
      <c r="J29" s="9" t="s">
        <v>134</v>
      </c>
      <c r="K29" t="str">
        <f t="shared" si="5"/>
        <v>highOctave</v>
      </c>
      <c r="N29" s="11">
        <v>5</v>
      </c>
      <c r="O29">
        <v>0</v>
      </c>
      <c r="T29" s="13">
        <f t="shared" si="4"/>
        <v>0</v>
      </c>
    </row>
    <row r="30" spans="1:20" x14ac:dyDescent="0.45">
      <c r="A30" s="9" t="s">
        <v>146</v>
      </c>
      <c r="B30" s="9" t="s">
        <v>162</v>
      </c>
      <c r="C30" s="10" t="s">
        <v>157</v>
      </c>
      <c r="D30" s="9">
        <v>7882752</v>
      </c>
      <c r="E30" t="str">
        <f t="shared" si="0"/>
        <v>S003</v>
      </c>
      <c r="F30" t="str">
        <f t="shared" si="1"/>
        <v>01</v>
      </c>
      <c r="G30" t="str">
        <f t="shared" si="3"/>
        <v>09</v>
      </c>
      <c r="H30" s="16" t="s">
        <v>315</v>
      </c>
      <c r="I30" s="9"/>
      <c r="J30" s="9" t="s">
        <v>135</v>
      </c>
      <c r="K30" t="str">
        <f t="shared" si="5"/>
        <v>threeOctave</v>
      </c>
      <c r="N30" s="11">
        <v>12</v>
      </c>
      <c r="O30">
        <v>0</v>
      </c>
      <c r="T30" s="13">
        <f t="shared" si="4"/>
        <v>0</v>
      </c>
    </row>
    <row r="31" spans="1:20" x14ac:dyDescent="0.45">
      <c r="A31" t="s">
        <v>147</v>
      </c>
      <c r="B31" t="s">
        <v>162</v>
      </c>
      <c r="C31" s="4" t="s">
        <v>158</v>
      </c>
      <c r="D31">
        <v>8071680</v>
      </c>
      <c r="E31" t="str">
        <f t="shared" si="0"/>
        <v>S003</v>
      </c>
      <c r="F31" t="str">
        <f t="shared" si="1"/>
        <v>01</v>
      </c>
      <c r="G31" t="str">
        <f t="shared" si="3"/>
        <v>10</v>
      </c>
      <c r="H31" s="16" t="s">
        <v>29</v>
      </c>
      <c r="J31" t="s">
        <v>136</v>
      </c>
      <c r="K31" t="str">
        <f t="shared" si="5"/>
        <v>postBaseline</v>
      </c>
      <c r="N31" s="11">
        <v>2</v>
      </c>
      <c r="O31">
        <v>0</v>
      </c>
      <c r="T31" s="13">
        <f t="shared" si="4"/>
        <v>0</v>
      </c>
    </row>
    <row r="32" spans="1:20" x14ac:dyDescent="0.45">
      <c r="A32" t="s">
        <v>148</v>
      </c>
      <c r="B32" t="s">
        <v>162</v>
      </c>
      <c r="C32" s="4" t="s">
        <v>159</v>
      </c>
      <c r="D32">
        <v>9457152</v>
      </c>
      <c r="E32" t="str">
        <f t="shared" si="0"/>
        <v>S003</v>
      </c>
      <c r="F32" t="str">
        <f t="shared" si="1"/>
        <v>01</v>
      </c>
      <c r="G32" t="str">
        <f t="shared" si="3"/>
        <v>11</v>
      </c>
      <c r="H32" s="16" t="s">
        <v>119</v>
      </c>
      <c r="J32" t="s">
        <v>137</v>
      </c>
      <c r="K32" t="str">
        <f t="shared" si="5"/>
        <v>RandomAudio</v>
      </c>
      <c r="N32" s="11">
        <v>0</v>
      </c>
      <c r="O32">
        <v>0</v>
      </c>
      <c r="T32" s="13">
        <f t="shared" si="4"/>
        <v>0</v>
      </c>
    </row>
    <row r="33" spans="1:20" x14ac:dyDescent="0.45">
      <c r="A33" t="s">
        <v>163</v>
      </c>
      <c r="B33" t="s">
        <v>243</v>
      </c>
      <c r="C33" t="s">
        <v>227</v>
      </c>
      <c r="D33">
        <v>7819776</v>
      </c>
      <c r="E33" t="str">
        <f>LEFT(A33,(FIND("_",A33,1)-1))</f>
        <v>S004</v>
      </c>
      <c r="F33" t="str">
        <f>MID(A33,6,2)</f>
        <v>02</v>
      </c>
      <c r="G33" t="str">
        <f>RIGHT(A33,2)</f>
        <v>01</v>
      </c>
      <c r="H33" s="16" t="s">
        <v>120</v>
      </c>
      <c r="J33" t="s">
        <v>211</v>
      </c>
      <c r="K33" t="str">
        <f>REPLACE(J33,1,4,"")</f>
        <v>Baseline.bdf'</v>
      </c>
      <c r="N33">
        <v>0</v>
      </c>
      <c r="O33">
        <v>0</v>
      </c>
      <c r="T33" s="13">
        <f t="shared" si="4"/>
        <v>1</v>
      </c>
    </row>
    <row r="34" spans="1:20" x14ac:dyDescent="0.45">
      <c r="A34" t="s">
        <v>164</v>
      </c>
      <c r="B34" t="s">
        <v>243</v>
      </c>
      <c r="C34" t="s">
        <v>228</v>
      </c>
      <c r="D34">
        <v>9205248</v>
      </c>
      <c r="E34" t="str">
        <f t="shared" ref="E34:E65" si="6">LEFT(A34,(FIND("_",A34,1)-1))</f>
        <v>S004</v>
      </c>
      <c r="F34" t="str">
        <f t="shared" ref="F34:F65" si="7">MID(A34,6,2)</f>
        <v>02</v>
      </c>
      <c r="H34" s="16" t="s">
        <v>21</v>
      </c>
      <c r="J34" t="s">
        <v>212</v>
      </c>
      <c r="K34" t="str">
        <f t="shared" ref="K34:K65" si="8">REPLACE(J34,1,4,"")</f>
        <v>OccludedLEDAv.bdf'</v>
      </c>
      <c r="O34">
        <v>0</v>
      </c>
      <c r="T34" s="13">
        <f t="shared" si="4"/>
        <v>0</v>
      </c>
    </row>
    <row r="35" spans="1:20" x14ac:dyDescent="0.45">
      <c r="A35" t="s">
        <v>165</v>
      </c>
      <c r="B35" t="s">
        <v>243</v>
      </c>
      <c r="C35" t="s">
        <v>229</v>
      </c>
      <c r="D35">
        <v>8071680</v>
      </c>
      <c r="E35" t="str">
        <f t="shared" si="6"/>
        <v>S004</v>
      </c>
      <c r="F35" t="str">
        <f t="shared" si="7"/>
        <v>02</v>
      </c>
      <c r="H35" s="16" t="s">
        <v>27</v>
      </c>
      <c r="J35" t="s">
        <v>213</v>
      </c>
      <c r="K35" t="str">
        <f t="shared" si="8"/>
        <v>EyesClosed.bdf'</v>
      </c>
      <c r="N35">
        <v>10</v>
      </c>
      <c r="O35">
        <v>3</v>
      </c>
      <c r="T35" s="13">
        <f t="shared" si="4"/>
        <v>0</v>
      </c>
    </row>
    <row r="36" spans="1:20" x14ac:dyDescent="0.45">
      <c r="A36" t="s">
        <v>166</v>
      </c>
      <c r="B36" t="s">
        <v>243</v>
      </c>
      <c r="C36" t="s">
        <v>230</v>
      </c>
      <c r="D36">
        <v>8008704</v>
      </c>
      <c r="E36" t="str">
        <f t="shared" si="6"/>
        <v>S004</v>
      </c>
      <c r="F36" t="str">
        <f t="shared" si="7"/>
        <v>02</v>
      </c>
      <c r="H36" s="16" t="s">
        <v>51</v>
      </c>
      <c r="J36" t="s">
        <v>214</v>
      </c>
      <c r="K36" t="str">
        <f t="shared" si="8"/>
        <v>AudioOnly7k40Hz.bdf'</v>
      </c>
      <c r="N36">
        <v>0</v>
      </c>
      <c r="O36">
        <v>0</v>
      </c>
      <c r="T36" s="13">
        <f t="shared" si="4"/>
        <v>1</v>
      </c>
    </row>
    <row r="37" spans="1:20" x14ac:dyDescent="0.45">
      <c r="A37" t="s">
        <v>167</v>
      </c>
      <c r="B37" t="s">
        <v>243</v>
      </c>
      <c r="C37" t="s">
        <v>231</v>
      </c>
      <c r="D37">
        <v>8071680</v>
      </c>
      <c r="E37" t="str">
        <f t="shared" si="6"/>
        <v>S004</v>
      </c>
      <c r="F37" t="str">
        <f t="shared" si="7"/>
        <v>02</v>
      </c>
      <c r="H37" s="16" t="s">
        <v>312</v>
      </c>
      <c r="J37" t="s">
        <v>215</v>
      </c>
      <c r="K37" t="str">
        <f t="shared" si="8"/>
        <v>AudioOnly8k40Hz.bdf'</v>
      </c>
      <c r="N37">
        <v>5</v>
      </c>
      <c r="O37">
        <v>1</v>
      </c>
      <c r="T37" s="13">
        <f t="shared" si="4"/>
        <v>1</v>
      </c>
    </row>
    <row r="38" spans="1:20" x14ac:dyDescent="0.45">
      <c r="A38" t="s">
        <v>168</v>
      </c>
      <c r="B38" t="s">
        <v>243</v>
      </c>
      <c r="C38" t="s">
        <v>232</v>
      </c>
      <c r="D38">
        <v>8827392</v>
      </c>
      <c r="E38" t="str">
        <f t="shared" si="6"/>
        <v>S004</v>
      </c>
      <c r="F38" t="str">
        <f t="shared" si="7"/>
        <v>02</v>
      </c>
      <c r="H38" s="16" t="s">
        <v>316</v>
      </c>
      <c r="J38" t="s">
        <v>216</v>
      </c>
      <c r="K38" t="str">
        <f t="shared" si="8"/>
        <v>LowOctave.bdf'</v>
      </c>
      <c r="N38">
        <v>0</v>
      </c>
      <c r="O38">
        <v>0</v>
      </c>
      <c r="T38" s="13">
        <f t="shared" si="4"/>
        <v>0</v>
      </c>
    </row>
    <row r="39" spans="1:20" x14ac:dyDescent="0.45">
      <c r="A39" t="s">
        <v>169</v>
      </c>
      <c r="B39" t="s">
        <v>243</v>
      </c>
      <c r="C39" t="s">
        <v>233</v>
      </c>
      <c r="D39">
        <v>8575488</v>
      </c>
      <c r="E39" t="str">
        <f t="shared" si="6"/>
        <v>S004</v>
      </c>
      <c r="F39" t="str">
        <f t="shared" si="7"/>
        <v>02</v>
      </c>
      <c r="H39" s="16" t="s">
        <v>317</v>
      </c>
      <c r="J39" t="s">
        <v>217</v>
      </c>
      <c r="K39" t="str">
        <f t="shared" si="8"/>
        <v>MidOctave.bdf'</v>
      </c>
      <c r="N39">
        <v>8</v>
      </c>
      <c r="O39">
        <v>0</v>
      </c>
      <c r="T39" s="13">
        <f t="shared" si="4"/>
        <v>0</v>
      </c>
    </row>
    <row r="40" spans="1:20" x14ac:dyDescent="0.45">
      <c r="A40" t="s">
        <v>170</v>
      </c>
      <c r="B40" t="s">
        <v>243</v>
      </c>
      <c r="C40" t="s">
        <v>234</v>
      </c>
      <c r="D40">
        <v>9457152</v>
      </c>
      <c r="E40" t="str">
        <f t="shared" si="6"/>
        <v>S004</v>
      </c>
      <c r="F40" t="str">
        <f t="shared" si="7"/>
        <v>02</v>
      </c>
      <c r="H40" s="16" t="s">
        <v>318</v>
      </c>
      <c r="J40" t="s">
        <v>218</v>
      </c>
      <c r="K40" t="str">
        <f t="shared" si="8"/>
        <v>HighOctave.bdf'</v>
      </c>
      <c r="N40">
        <v>4</v>
      </c>
      <c r="O40">
        <v>0</v>
      </c>
      <c r="T40" s="13">
        <f t="shared" si="4"/>
        <v>0</v>
      </c>
    </row>
    <row r="41" spans="1:20" x14ac:dyDescent="0.45">
      <c r="A41" t="s">
        <v>171</v>
      </c>
      <c r="B41" t="s">
        <v>243</v>
      </c>
      <c r="C41" t="s">
        <v>235</v>
      </c>
      <c r="D41">
        <v>8575488</v>
      </c>
      <c r="E41" t="str">
        <f t="shared" si="6"/>
        <v>S004</v>
      </c>
      <c r="F41" t="str">
        <f t="shared" si="7"/>
        <v>02</v>
      </c>
      <c r="H41" s="16" t="s">
        <v>315</v>
      </c>
      <c r="J41" t="s">
        <v>219</v>
      </c>
      <c r="K41" t="str">
        <f t="shared" si="8"/>
        <v>ThreeOctave.bdf'</v>
      </c>
      <c r="O41">
        <v>13</v>
      </c>
      <c r="T41" s="13">
        <f t="shared" si="4"/>
        <v>0</v>
      </c>
    </row>
    <row r="42" spans="1:20" x14ac:dyDescent="0.45">
      <c r="A42" t="s">
        <v>172</v>
      </c>
      <c r="B42" t="s">
        <v>243</v>
      </c>
      <c r="C42" t="s">
        <v>236</v>
      </c>
      <c r="D42">
        <v>10842624</v>
      </c>
      <c r="E42" t="str">
        <f t="shared" si="6"/>
        <v>S004</v>
      </c>
      <c r="F42" t="str">
        <f t="shared" si="7"/>
        <v>02</v>
      </c>
      <c r="H42" s="16" t="s">
        <v>311</v>
      </c>
      <c r="J42" t="s">
        <v>220</v>
      </c>
      <c r="K42" t="str">
        <f t="shared" si="8"/>
        <v>FiveOctave.bdf'</v>
      </c>
      <c r="N42">
        <v>9</v>
      </c>
      <c r="O42">
        <v>0</v>
      </c>
      <c r="T42" s="13">
        <f t="shared" si="4"/>
        <v>0</v>
      </c>
    </row>
    <row r="43" spans="1:20" x14ac:dyDescent="0.45">
      <c r="A43" t="s">
        <v>173</v>
      </c>
      <c r="B43" t="s">
        <v>243</v>
      </c>
      <c r="C43" t="s">
        <v>237</v>
      </c>
      <c r="D43">
        <v>7756800</v>
      </c>
      <c r="E43" t="str">
        <f t="shared" si="6"/>
        <v>S004</v>
      </c>
      <c r="F43" t="str">
        <f t="shared" si="7"/>
        <v>02</v>
      </c>
      <c r="H43" s="14" t="s">
        <v>329</v>
      </c>
      <c r="J43" t="s">
        <v>221</v>
      </c>
      <c r="K43" t="str">
        <f t="shared" si="8"/>
        <v>AudioOnly10k40Hz.bdf'</v>
      </c>
      <c r="N43">
        <v>9</v>
      </c>
      <c r="O43">
        <v>0</v>
      </c>
      <c r="T43" s="13">
        <f t="shared" si="4"/>
        <v>1</v>
      </c>
    </row>
    <row r="44" spans="1:20" x14ac:dyDescent="0.45">
      <c r="A44" t="s">
        <v>174</v>
      </c>
      <c r="B44" t="s">
        <v>243</v>
      </c>
      <c r="C44" t="s">
        <v>238</v>
      </c>
      <c r="D44">
        <v>13424640</v>
      </c>
      <c r="E44" t="str">
        <f t="shared" si="6"/>
        <v>S004</v>
      </c>
      <c r="F44" t="str">
        <f t="shared" si="7"/>
        <v>02</v>
      </c>
      <c r="H44" s="16" t="s">
        <v>28</v>
      </c>
      <c r="J44" t="s">
        <v>222</v>
      </c>
      <c r="K44" t="str">
        <f t="shared" si="8"/>
        <v>LEDOnly.bdf'</v>
      </c>
      <c r="N44">
        <v>28</v>
      </c>
      <c r="O44">
        <v>11</v>
      </c>
      <c r="T44" s="13">
        <f t="shared" si="4"/>
        <v>1</v>
      </c>
    </row>
    <row r="45" spans="1:20" x14ac:dyDescent="0.45">
      <c r="A45" t="s">
        <v>175</v>
      </c>
      <c r="B45" t="s">
        <v>243</v>
      </c>
      <c r="C45" t="s">
        <v>239</v>
      </c>
      <c r="D45">
        <v>8134656</v>
      </c>
      <c r="E45" t="str">
        <f t="shared" si="6"/>
        <v>S004</v>
      </c>
      <c r="F45" t="str">
        <f t="shared" si="7"/>
        <v>02</v>
      </c>
      <c r="H45" s="16" t="s">
        <v>319</v>
      </c>
      <c r="J45" t="s">
        <v>223</v>
      </c>
      <c r="K45" t="str">
        <f t="shared" si="8"/>
        <v>LEDMidAv.bdf'</v>
      </c>
      <c r="N45">
        <v>29</v>
      </c>
      <c r="O45">
        <v>10</v>
      </c>
      <c r="T45" s="13">
        <f t="shared" si="4"/>
        <v>0</v>
      </c>
    </row>
    <row r="46" spans="1:20" x14ac:dyDescent="0.45">
      <c r="A46" t="s">
        <v>176</v>
      </c>
      <c r="B46" t="s">
        <v>243</v>
      </c>
      <c r="C46" t="s">
        <v>240</v>
      </c>
      <c r="D46">
        <v>8512512</v>
      </c>
      <c r="E46" t="str">
        <f t="shared" si="6"/>
        <v>S004</v>
      </c>
      <c r="F46" t="str">
        <f t="shared" si="7"/>
        <v>02</v>
      </c>
      <c r="H46" s="16" t="s">
        <v>320</v>
      </c>
      <c r="J46" t="s">
        <v>224</v>
      </c>
      <c r="K46" t="str">
        <f t="shared" si="8"/>
        <v>LED8k.bdf'</v>
      </c>
      <c r="N46">
        <v>29</v>
      </c>
      <c r="O46">
        <v>11</v>
      </c>
      <c r="T46" s="13">
        <f t="shared" si="4"/>
        <v>0</v>
      </c>
    </row>
    <row r="47" spans="1:20" x14ac:dyDescent="0.45">
      <c r="A47" t="s">
        <v>177</v>
      </c>
      <c r="B47" t="s">
        <v>243</v>
      </c>
      <c r="C47" t="s">
        <v>241</v>
      </c>
      <c r="D47">
        <v>7882752</v>
      </c>
      <c r="E47" t="str">
        <f t="shared" si="6"/>
        <v>S004</v>
      </c>
      <c r="F47" t="str">
        <f t="shared" si="7"/>
        <v>02</v>
      </c>
      <c r="H47" s="16" t="s">
        <v>29</v>
      </c>
      <c r="J47" t="s">
        <v>225</v>
      </c>
      <c r="K47" t="str">
        <f t="shared" si="8"/>
        <v>PostBaseline.bdf'</v>
      </c>
      <c r="N47">
        <v>0</v>
      </c>
      <c r="O47">
        <v>0</v>
      </c>
      <c r="T47" s="13">
        <f t="shared" si="4"/>
        <v>0</v>
      </c>
    </row>
    <row r="48" spans="1:20" x14ac:dyDescent="0.45">
      <c r="A48" t="s">
        <v>178</v>
      </c>
      <c r="B48" t="s">
        <v>243</v>
      </c>
      <c r="C48" t="s">
        <v>242</v>
      </c>
      <c r="D48">
        <v>8008704</v>
      </c>
      <c r="E48" t="str">
        <f t="shared" si="6"/>
        <v>S004</v>
      </c>
      <c r="F48" t="str">
        <f t="shared" si="7"/>
        <v>02</v>
      </c>
      <c r="H48" s="16" t="s">
        <v>119</v>
      </c>
      <c r="J48" t="s">
        <v>226</v>
      </c>
      <c r="K48" t="str">
        <f t="shared" si="8"/>
        <v>RandomThreeOctave.bdf'</v>
      </c>
      <c r="N48">
        <v>0</v>
      </c>
      <c r="O48">
        <v>2</v>
      </c>
      <c r="T48" s="13">
        <f t="shared" si="4"/>
        <v>0</v>
      </c>
    </row>
    <row r="49" spans="1:20" x14ac:dyDescent="0.45">
      <c r="A49" t="s">
        <v>179</v>
      </c>
      <c r="B49" t="s">
        <v>261</v>
      </c>
      <c r="C49" t="s">
        <v>262</v>
      </c>
      <c r="D49">
        <v>7882752</v>
      </c>
      <c r="E49" t="str">
        <f t="shared" si="6"/>
        <v>S005</v>
      </c>
      <c r="F49" t="str">
        <f t="shared" si="7"/>
        <v>02</v>
      </c>
      <c r="H49" s="16" t="s">
        <v>120</v>
      </c>
      <c r="J49" t="s">
        <v>244</v>
      </c>
      <c r="K49" t="str">
        <f t="shared" si="8"/>
        <v>Baseline.bdf'</v>
      </c>
      <c r="N49">
        <v>0</v>
      </c>
      <c r="O49">
        <v>0</v>
      </c>
      <c r="T49" s="13">
        <f t="shared" si="4"/>
        <v>1</v>
      </c>
    </row>
    <row r="50" spans="1:20" x14ac:dyDescent="0.45">
      <c r="A50" t="s">
        <v>180</v>
      </c>
      <c r="B50" t="s">
        <v>261</v>
      </c>
      <c r="C50" t="s">
        <v>263</v>
      </c>
      <c r="D50">
        <v>8764416</v>
      </c>
      <c r="E50" t="str">
        <f t="shared" si="6"/>
        <v>S005</v>
      </c>
      <c r="F50" t="str">
        <f t="shared" si="7"/>
        <v>02</v>
      </c>
      <c r="H50" s="16" t="s">
        <v>21</v>
      </c>
      <c r="J50" t="s">
        <v>245</v>
      </c>
      <c r="K50" t="str">
        <f t="shared" si="8"/>
        <v>Occluded.bdf'</v>
      </c>
      <c r="N50">
        <v>0</v>
      </c>
      <c r="O50">
        <v>0</v>
      </c>
      <c r="T50" s="13">
        <f t="shared" si="4"/>
        <v>0</v>
      </c>
    </row>
    <row r="51" spans="1:20" x14ac:dyDescent="0.45">
      <c r="A51" t="s">
        <v>181</v>
      </c>
      <c r="B51" t="s">
        <v>261</v>
      </c>
      <c r="C51" t="s">
        <v>264</v>
      </c>
      <c r="D51">
        <v>7945728</v>
      </c>
      <c r="E51" t="str">
        <f t="shared" si="6"/>
        <v>S005</v>
      </c>
      <c r="F51" t="str">
        <f t="shared" si="7"/>
        <v>02</v>
      </c>
      <c r="H51" s="16" t="s">
        <v>28</v>
      </c>
      <c r="J51" t="s">
        <v>246</v>
      </c>
      <c r="K51" t="str">
        <f t="shared" si="8"/>
        <v>LEDOnly.bdf'</v>
      </c>
      <c r="N51">
        <v>14</v>
      </c>
      <c r="O51">
        <v>0</v>
      </c>
      <c r="T51" s="13">
        <f t="shared" si="4"/>
        <v>1</v>
      </c>
    </row>
    <row r="52" spans="1:20" x14ac:dyDescent="0.45">
      <c r="A52" t="s">
        <v>182</v>
      </c>
      <c r="B52" t="s">
        <v>261</v>
      </c>
      <c r="C52" t="s">
        <v>265</v>
      </c>
      <c r="D52">
        <v>7882752</v>
      </c>
      <c r="E52" t="str">
        <f t="shared" si="6"/>
        <v>S005</v>
      </c>
      <c r="F52" t="str">
        <f t="shared" si="7"/>
        <v>02</v>
      </c>
      <c r="H52" s="16"/>
      <c r="J52" t="s">
        <v>247</v>
      </c>
      <c r="K52" t="str">
        <f t="shared" si="8"/>
        <v>AudioOnly7k40Hz.bdf'</v>
      </c>
      <c r="O52">
        <v>0</v>
      </c>
      <c r="T52" s="13">
        <f t="shared" si="4"/>
        <v>0</v>
      </c>
    </row>
    <row r="53" spans="1:20" x14ac:dyDescent="0.45">
      <c r="A53" t="s">
        <v>183</v>
      </c>
      <c r="B53" t="s">
        <v>261</v>
      </c>
      <c r="C53" t="s">
        <v>266</v>
      </c>
      <c r="D53">
        <v>7693824</v>
      </c>
      <c r="E53" t="str">
        <f t="shared" si="6"/>
        <v>S005</v>
      </c>
      <c r="F53" t="str">
        <f t="shared" si="7"/>
        <v>02</v>
      </c>
      <c r="H53" s="16" t="s">
        <v>51</v>
      </c>
      <c r="J53" t="s">
        <v>248</v>
      </c>
      <c r="K53" t="str">
        <f t="shared" si="8"/>
        <v>AudioOnly7k40Hzredo.bdf'</v>
      </c>
      <c r="N53">
        <v>22</v>
      </c>
      <c r="O53">
        <v>7</v>
      </c>
      <c r="T53" s="13">
        <f t="shared" si="4"/>
        <v>1</v>
      </c>
    </row>
    <row r="54" spans="1:20" x14ac:dyDescent="0.45">
      <c r="A54" t="s">
        <v>184</v>
      </c>
      <c r="B54" t="s">
        <v>261</v>
      </c>
      <c r="C54" t="s">
        <v>267</v>
      </c>
      <c r="D54">
        <v>8386560</v>
      </c>
      <c r="E54" t="str">
        <f t="shared" si="6"/>
        <v>S005</v>
      </c>
      <c r="F54" t="str">
        <f t="shared" si="7"/>
        <v>02</v>
      </c>
      <c r="H54" s="16" t="s">
        <v>312</v>
      </c>
      <c r="J54" t="s">
        <v>249</v>
      </c>
      <c r="K54" t="str">
        <f t="shared" si="8"/>
        <v>AudioOnly8k.bdf'</v>
      </c>
      <c r="N54">
        <v>21</v>
      </c>
      <c r="O54">
        <v>4</v>
      </c>
      <c r="T54" s="13">
        <f t="shared" si="4"/>
        <v>1</v>
      </c>
    </row>
    <row r="55" spans="1:20" x14ac:dyDescent="0.45">
      <c r="A55" t="s">
        <v>185</v>
      </c>
      <c r="B55" t="s">
        <v>261</v>
      </c>
      <c r="C55" t="s">
        <v>268</v>
      </c>
      <c r="D55">
        <v>8386560</v>
      </c>
      <c r="E55" t="str">
        <f t="shared" si="6"/>
        <v>S005</v>
      </c>
      <c r="F55" t="str">
        <f t="shared" si="7"/>
        <v>02</v>
      </c>
      <c r="H55" s="14" t="s">
        <v>329</v>
      </c>
      <c r="J55" t="s">
        <v>250</v>
      </c>
      <c r="K55" t="str">
        <f t="shared" si="8"/>
        <v>AudioOnly10k40hz.bdf'</v>
      </c>
      <c r="N55">
        <v>19</v>
      </c>
      <c r="O55">
        <v>9</v>
      </c>
      <c r="T55" s="13">
        <f t="shared" si="4"/>
        <v>1</v>
      </c>
    </row>
    <row r="56" spans="1:20" x14ac:dyDescent="0.45">
      <c r="A56" t="s">
        <v>186</v>
      </c>
      <c r="B56" t="s">
        <v>261</v>
      </c>
      <c r="C56" t="s">
        <v>269</v>
      </c>
      <c r="D56">
        <v>10968576</v>
      </c>
      <c r="E56" t="str">
        <f t="shared" si="6"/>
        <v>S005</v>
      </c>
      <c r="F56" t="str">
        <f t="shared" si="7"/>
        <v>02</v>
      </c>
      <c r="H56" s="16" t="s">
        <v>314</v>
      </c>
      <c r="J56" t="s">
        <v>251</v>
      </c>
      <c r="K56" t="str">
        <f t="shared" si="8"/>
        <v>AudioonlyHighOctave.bdf'</v>
      </c>
      <c r="N56">
        <v>0</v>
      </c>
      <c r="O56">
        <v>0</v>
      </c>
      <c r="T56" s="13">
        <f t="shared" si="4"/>
        <v>0</v>
      </c>
    </row>
    <row r="57" spans="1:20" x14ac:dyDescent="0.45">
      <c r="A57" t="s">
        <v>187</v>
      </c>
      <c r="B57" t="s">
        <v>261</v>
      </c>
      <c r="C57" t="s">
        <v>270</v>
      </c>
      <c r="D57">
        <v>9646080</v>
      </c>
      <c r="E57" t="str">
        <f t="shared" si="6"/>
        <v>S005</v>
      </c>
      <c r="F57" t="str">
        <f t="shared" si="7"/>
        <v>02</v>
      </c>
      <c r="H57" s="16" t="s">
        <v>317</v>
      </c>
      <c r="J57" t="s">
        <v>252</v>
      </c>
      <c r="K57" t="str">
        <f t="shared" si="8"/>
        <v>AudioonlyMidrangeOctave.bdf'</v>
      </c>
      <c r="N57">
        <v>1</v>
      </c>
      <c r="O57">
        <v>0</v>
      </c>
      <c r="T57" s="13">
        <f t="shared" si="4"/>
        <v>0</v>
      </c>
    </row>
    <row r="58" spans="1:20" x14ac:dyDescent="0.45">
      <c r="A58" t="s">
        <v>188</v>
      </c>
      <c r="B58" t="s">
        <v>261</v>
      </c>
      <c r="C58" t="s">
        <v>271</v>
      </c>
      <c r="D58">
        <v>12165120</v>
      </c>
      <c r="E58" t="str">
        <f t="shared" si="6"/>
        <v>S005</v>
      </c>
      <c r="F58" t="str">
        <f t="shared" si="7"/>
        <v>02</v>
      </c>
      <c r="H58" s="16" t="s">
        <v>311</v>
      </c>
      <c r="J58" t="s">
        <v>253</v>
      </c>
      <c r="K58" t="str">
        <f t="shared" si="8"/>
        <v>AudioonlyFiveOctave.bdf'</v>
      </c>
      <c r="N58">
        <v>0</v>
      </c>
      <c r="O58">
        <v>0</v>
      </c>
      <c r="T58" s="13">
        <f t="shared" si="4"/>
        <v>0</v>
      </c>
    </row>
    <row r="59" spans="1:20" x14ac:dyDescent="0.45">
      <c r="A59" t="s">
        <v>189</v>
      </c>
      <c r="B59" t="s">
        <v>261</v>
      </c>
      <c r="C59" t="s">
        <v>272</v>
      </c>
      <c r="D59">
        <v>8071680</v>
      </c>
      <c r="E59" t="str">
        <f t="shared" si="6"/>
        <v>S005</v>
      </c>
      <c r="F59" t="str">
        <f t="shared" si="7"/>
        <v>02</v>
      </c>
      <c r="H59" s="16" t="s">
        <v>315</v>
      </c>
      <c r="J59" t="s">
        <v>254</v>
      </c>
      <c r="K59" t="str">
        <f t="shared" si="8"/>
        <v>AudioonlyThreeOctave7kmax.bdf'</v>
      </c>
      <c r="N59">
        <v>5</v>
      </c>
      <c r="O59">
        <v>0</v>
      </c>
      <c r="T59" s="13">
        <f t="shared" si="4"/>
        <v>0</v>
      </c>
    </row>
    <row r="60" spans="1:20" x14ac:dyDescent="0.45">
      <c r="A60" t="s">
        <v>190</v>
      </c>
      <c r="B60" t="s">
        <v>261</v>
      </c>
      <c r="C60" t="s">
        <v>273</v>
      </c>
      <c r="D60">
        <v>8134656</v>
      </c>
      <c r="E60" t="str">
        <f t="shared" si="6"/>
        <v>S005</v>
      </c>
      <c r="F60" t="str">
        <f t="shared" si="7"/>
        <v>02</v>
      </c>
      <c r="H60" s="16" t="s">
        <v>321</v>
      </c>
      <c r="J60" t="s">
        <v>255</v>
      </c>
      <c r="K60" t="str">
        <f t="shared" si="8"/>
        <v>AudioonlyOneOctave7kMax.bdf'</v>
      </c>
      <c r="N60">
        <v>2</v>
      </c>
      <c r="O60">
        <v>0</v>
      </c>
      <c r="T60" s="13">
        <f t="shared" si="4"/>
        <v>0</v>
      </c>
    </row>
    <row r="61" spans="1:20" x14ac:dyDescent="0.45">
      <c r="A61" t="s">
        <v>191</v>
      </c>
      <c r="B61" t="s">
        <v>261</v>
      </c>
      <c r="C61" t="s">
        <v>274</v>
      </c>
      <c r="D61">
        <v>9016320</v>
      </c>
      <c r="E61" t="str">
        <f t="shared" si="6"/>
        <v>S005</v>
      </c>
      <c r="F61" t="str">
        <f t="shared" si="7"/>
        <v>02</v>
      </c>
      <c r="H61" s="16" t="s">
        <v>316</v>
      </c>
      <c r="J61" t="s">
        <v>256</v>
      </c>
      <c r="K61" t="str">
        <f t="shared" si="8"/>
        <v>AudioonlyLowOctve40Hz.bdf'</v>
      </c>
      <c r="N61">
        <v>4</v>
      </c>
      <c r="O61">
        <v>0</v>
      </c>
      <c r="T61" s="13">
        <f t="shared" si="4"/>
        <v>0</v>
      </c>
    </row>
    <row r="62" spans="1:20" x14ac:dyDescent="0.45">
      <c r="A62" t="s">
        <v>192</v>
      </c>
      <c r="B62" t="s">
        <v>261</v>
      </c>
      <c r="C62" t="s">
        <v>275</v>
      </c>
      <c r="D62">
        <v>7819776</v>
      </c>
      <c r="E62" t="str">
        <f t="shared" si="6"/>
        <v>S005</v>
      </c>
      <c r="F62" t="str">
        <f t="shared" si="7"/>
        <v>02</v>
      </c>
      <c r="H62" s="16" t="s">
        <v>312</v>
      </c>
      <c r="J62" t="s">
        <v>257</v>
      </c>
      <c r="K62" t="str">
        <f t="shared" si="8"/>
        <v>LED8k40Hz.bdf'</v>
      </c>
      <c r="N62">
        <v>30</v>
      </c>
      <c r="O62">
        <v>13</v>
      </c>
      <c r="T62" s="13">
        <f t="shared" si="4"/>
        <v>1</v>
      </c>
    </row>
    <row r="63" spans="1:20" x14ac:dyDescent="0.45">
      <c r="A63" t="s">
        <v>193</v>
      </c>
      <c r="B63" t="s">
        <v>261</v>
      </c>
      <c r="C63" t="s">
        <v>276</v>
      </c>
      <c r="D63">
        <v>7630848</v>
      </c>
      <c r="E63" t="str">
        <f t="shared" si="6"/>
        <v>S005</v>
      </c>
      <c r="F63" t="str">
        <f t="shared" si="7"/>
        <v>02</v>
      </c>
      <c r="H63" s="16" t="s">
        <v>29</v>
      </c>
      <c r="J63" t="s">
        <v>258</v>
      </c>
      <c r="K63" t="str">
        <f t="shared" si="8"/>
        <v>PostBaseline.bdf'</v>
      </c>
      <c r="N63">
        <v>0</v>
      </c>
      <c r="O63">
        <v>0</v>
      </c>
      <c r="T63" s="13">
        <f t="shared" si="4"/>
        <v>0</v>
      </c>
    </row>
    <row r="64" spans="1:20" x14ac:dyDescent="0.45">
      <c r="A64" t="s">
        <v>194</v>
      </c>
      <c r="B64" t="s">
        <v>261</v>
      </c>
      <c r="C64" t="s">
        <v>277</v>
      </c>
      <c r="D64">
        <v>8071680</v>
      </c>
      <c r="E64" t="str">
        <f t="shared" si="6"/>
        <v>S005</v>
      </c>
      <c r="F64" t="str">
        <f t="shared" si="7"/>
        <v>02</v>
      </c>
      <c r="H64" s="16" t="s">
        <v>119</v>
      </c>
      <c r="J64" t="s">
        <v>259</v>
      </c>
      <c r="K64" t="str">
        <f t="shared" si="8"/>
        <v>Random.bdf'</v>
      </c>
      <c r="N64">
        <v>0</v>
      </c>
      <c r="O64">
        <v>0</v>
      </c>
      <c r="T64" s="13">
        <f t="shared" si="4"/>
        <v>0</v>
      </c>
    </row>
    <row r="65" spans="1:20" x14ac:dyDescent="0.45">
      <c r="A65" t="s">
        <v>195</v>
      </c>
      <c r="B65" t="s">
        <v>261</v>
      </c>
      <c r="C65" t="s">
        <v>278</v>
      </c>
      <c r="D65">
        <v>8134656</v>
      </c>
      <c r="E65" t="str">
        <f t="shared" si="6"/>
        <v>S005</v>
      </c>
      <c r="F65" t="str">
        <f t="shared" si="7"/>
        <v>02</v>
      </c>
      <c r="H65" s="16" t="s">
        <v>27</v>
      </c>
      <c r="J65" t="s">
        <v>260</v>
      </c>
      <c r="K65" t="str">
        <f t="shared" si="8"/>
        <v>EyesClosedLEDOnly.bdf'</v>
      </c>
      <c r="N65">
        <v>0</v>
      </c>
      <c r="O65">
        <v>0</v>
      </c>
      <c r="T65" s="13">
        <f t="shared" si="4"/>
        <v>0</v>
      </c>
    </row>
    <row r="66" spans="1:20" x14ac:dyDescent="0.45">
      <c r="A66" t="s">
        <v>196</v>
      </c>
      <c r="B66" t="s">
        <v>279</v>
      </c>
      <c r="C66" t="s">
        <v>283</v>
      </c>
      <c r="D66">
        <v>8386560</v>
      </c>
      <c r="E66" t="str">
        <f>LEFT(RecordingFiles!A69,(FIND("_",RecordingFiles!A69,1)-1))</f>
        <v>S006</v>
      </c>
      <c r="F66" t="str">
        <f>MID(RecordingFiles!A69,6,2)</f>
        <v>01</v>
      </c>
      <c r="H66" s="16" t="s">
        <v>120</v>
      </c>
      <c r="J66" t="s">
        <v>298</v>
      </c>
      <c r="K66" t="str">
        <f t="shared" ref="K66:K80" si="9">REPLACE(J66,1,3,"")</f>
        <v>Baseline.bdf'</v>
      </c>
      <c r="T66" s="13">
        <f t="shared" si="4"/>
        <v>1</v>
      </c>
    </row>
    <row r="67" spans="1:20" x14ac:dyDescent="0.45">
      <c r="A67" t="s">
        <v>197</v>
      </c>
      <c r="B67" t="s">
        <v>279</v>
      </c>
      <c r="C67" t="s">
        <v>291</v>
      </c>
      <c r="D67">
        <v>7756800</v>
      </c>
      <c r="E67" t="str">
        <f>LEFT(RecordingFiles!A77,(FIND("_",RecordingFiles!A77,1)-1))</f>
        <v>S006</v>
      </c>
      <c r="F67" t="str">
        <f>MID(RecordingFiles!A77,6,2)</f>
        <v>01</v>
      </c>
      <c r="H67" s="16" t="s">
        <v>21</v>
      </c>
      <c r="J67" t="s">
        <v>306</v>
      </c>
      <c r="K67" t="str">
        <f t="shared" si="9"/>
        <v>Occluded.bdf'</v>
      </c>
      <c r="T67" s="13">
        <f t="shared" si="4"/>
        <v>0</v>
      </c>
    </row>
    <row r="68" spans="1:20" x14ac:dyDescent="0.45">
      <c r="A68" t="s">
        <v>198</v>
      </c>
      <c r="B68" t="s">
        <v>279</v>
      </c>
      <c r="C68" t="s">
        <v>284</v>
      </c>
      <c r="D68">
        <v>7756800</v>
      </c>
      <c r="E68" t="str">
        <f>LEFT(RecordingFiles!A70,(FIND("_",RecordingFiles!A70,1)-1))</f>
        <v>S006</v>
      </c>
      <c r="F68" t="str">
        <f>MID(RecordingFiles!A70,6,2)</f>
        <v>01</v>
      </c>
      <c r="H68" s="16" t="s">
        <v>27</v>
      </c>
      <c r="J68" t="s">
        <v>299</v>
      </c>
      <c r="K68" t="str">
        <f t="shared" si="9"/>
        <v>EyesClosed.bdf'</v>
      </c>
      <c r="T68" s="13">
        <f t="shared" si="4"/>
        <v>0</v>
      </c>
    </row>
    <row r="69" spans="1:20" x14ac:dyDescent="0.45">
      <c r="A69" t="s">
        <v>199</v>
      </c>
      <c r="B69" t="s">
        <v>279</v>
      </c>
      <c r="C69" t="s">
        <v>281</v>
      </c>
      <c r="D69">
        <v>7693824</v>
      </c>
      <c r="E69" t="str">
        <f>LEFT(RecordingFiles!A67,(FIND("_",RecordingFiles!A67,1)-1))</f>
        <v>S006</v>
      </c>
      <c r="F69" t="str">
        <f>MID(RecordingFiles!A67,6,2)</f>
        <v>01</v>
      </c>
      <c r="H69" s="16" t="s">
        <v>51</v>
      </c>
      <c r="J69" t="s">
        <v>296</v>
      </c>
      <c r="K69" t="str">
        <f t="shared" si="9"/>
        <v>AudioOnly7k40Hz.bdf'</v>
      </c>
      <c r="T69" s="13">
        <f t="shared" si="4"/>
        <v>1</v>
      </c>
    </row>
    <row r="70" spans="1:20" x14ac:dyDescent="0.45">
      <c r="A70" t="s">
        <v>200</v>
      </c>
      <c r="B70" t="s">
        <v>279</v>
      </c>
      <c r="C70" t="s">
        <v>282</v>
      </c>
      <c r="D70">
        <v>7945728</v>
      </c>
      <c r="E70" t="str">
        <f>LEFT(RecordingFiles!A68,(FIND("_",RecordingFiles!A68,1)-1))</f>
        <v>S006</v>
      </c>
      <c r="F70" t="str">
        <f>MID(RecordingFiles!A68,6,2)</f>
        <v>01</v>
      </c>
      <c r="H70" s="16" t="s">
        <v>312</v>
      </c>
      <c r="J70" t="s">
        <v>297</v>
      </c>
      <c r="K70" t="str">
        <f t="shared" si="9"/>
        <v>AudioOnly8k40Hz.bdf'</v>
      </c>
      <c r="T70" s="13">
        <f t="shared" si="4"/>
        <v>1</v>
      </c>
    </row>
    <row r="71" spans="1:20" x14ac:dyDescent="0.45">
      <c r="A71" t="s">
        <v>201</v>
      </c>
      <c r="B71" t="s">
        <v>279</v>
      </c>
      <c r="C71" t="s">
        <v>280</v>
      </c>
      <c r="D71">
        <v>8323584</v>
      </c>
      <c r="E71" t="str">
        <f>LEFT(RecordingFiles!A66,(FIND("_",RecordingFiles!A66,1)-1))</f>
        <v>S006</v>
      </c>
      <c r="F71" t="str">
        <f>MID(RecordingFiles!A66,6,2)</f>
        <v>01</v>
      </c>
      <c r="H71" s="14" t="s">
        <v>329</v>
      </c>
      <c r="J71" t="s">
        <v>295</v>
      </c>
      <c r="K71" t="str">
        <f t="shared" si="9"/>
        <v>AudioOnly10k40Hz.bdf'</v>
      </c>
      <c r="T71" s="13">
        <f t="shared" si="4"/>
        <v>1</v>
      </c>
    </row>
    <row r="72" spans="1:20" x14ac:dyDescent="0.45">
      <c r="A72" t="s">
        <v>202</v>
      </c>
      <c r="B72" t="s">
        <v>279</v>
      </c>
      <c r="C72" t="s">
        <v>285</v>
      </c>
      <c r="D72">
        <v>7882752</v>
      </c>
      <c r="E72" t="str">
        <f>LEFT(RecordingFiles!A71,(FIND("_",RecordingFiles!A71,1)-1))</f>
        <v>S006</v>
      </c>
      <c r="F72" t="str">
        <f>MID(RecordingFiles!A71,6,2)</f>
        <v>01</v>
      </c>
      <c r="H72" s="16" t="s">
        <v>311</v>
      </c>
      <c r="J72" t="s">
        <v>300</v>
      </c>
      <c r="K72" t="str">
        <f t="shared" si="9"/>
        <v>FiveOctave.bdf'</v>
      </c>
      <c r="T72" s="13">
        <f t="shared" si="4"/>
        <v>0</v>
      </c>
    </row>
    <row r="73" spans="1:20" x14ac:dyDescent="0.45">
      <c r="A73" t="s">
        <v>203</v>
      </c>
      <c r="B73" t="s">
        <v>279</v>
      </c>
      <c r="C73" t="s">
        <v>294</v>
      </c>
      <c r="D73">
        <v>8512512</v>
      </c>
      <c r="E73" t="str">
        <f>LEFT(RecordingFiles!A80,(FIND("_",RecordingFiles!A80,1)-1))</f>
        <v>S006</v>
      </c>
      <c r="F73" t="str">
        <f>MID(RecordingFiles!A80,6,2)</f>
        <v>01</v>
      </c>
      <c r="H73" s="16" t="s">
        <v>324</v>
      </c>
      <c r="J73" t="s">
        <v>309</v>
      </c>
      <c r="K73" t="str">
        <f t="shared" si="9"/>
        <v>ThreeOctaveMid.bdf'</v>
      </c>
      <c r="T73" s="13">
        <f t="shared" si="4"/>
        <v>0</v>
      </c>
    </row>
    <row r="74" spans="1:20" x14ac:dyDescent="0.45">
      <c r="A74" t="s">
        <v>204</v>
      </c>
      <c r="B74" t="s">
        <v>279</v>
      </c>
      <c r="C74" t="s">
        <v>286</v>
      </c>
      <c r="D74">
        <v>7819776</v>
      </c>
      <c r="E74" t="str">
        <f>LEFT(RecordingFiles!A72,(FIND("_",RecordingFiles!A72,1)-1))</f>
        <v>S006</v>
      </c>
      <c r="F74" t="str">
        <f>MID(RecordingFiles!A72,6,2)</f>
        <v>01</v>
      </c>
      <c r="H74" s="16" t="s">
        <v>314</v>
      </c>
      <c r="J74" t="s">
        <v>301</v>
      </c>
      <c r="K74" t="str">
        <f t="shared" si="9"/>
        <v>HighOctave.bdf'</v>
      </c>
      <c r="T74" s="13">
        <f t="shared" si="4"/>
        <v>0</v>
      </c>
    </row>
    <row r="75" spans="1:20" x14ac:dyDescent="0.45">
      <c r="A75" t="s">
        <v>205</v>
      </c>
      <c r="B75" t="s">
        <v>279</v>
      </c>
      <c r="C75" t="s">
        <v>290</v>
      </c>
      <c r="D75">
        <v>8260608</v>
      </c>
      <c r="E75" t="str">
        <f>LEFT(RecordingFiles!A76,(FIND("_",RecordingFiles!A76,1)-1))</f>
        <v>S006</v>
      </c>
      <c r="F75" t="str">
        <f>MID(RecordingFiles!A76,6,2)</f>
        <v>01</v>
      </c>
      <c r="H75" s="16" t="s">
        <v>322</v>
      </c>
      <c r="J75" t="s">
        <v>305</v>
      </c>
      <c r="K75" t="str">
        <f t="shared" si="9"/>
        <v>MidOctave.bdf'</v>
      </c>
      <c r="T75" s="13">
        <f t="shared" si="4"/>
        <v>0</v>
      </c>
    </row>
    <row r="76" spans="1:20" x14ac:dyDescent="0.45">
      <c r="A76" t="s">
        <v>206</v>
      </c>
      <c r="B76" t="s">
        <v>279</v>
      </c>
      <c r="C76" t="s">
        <v>289</v>
      </c>
      <c r="D76">
        <v>7756800</v>
      </c>
      <c r="E76" t="str">
        <f>LEFT(RecordingFiles!A75,(FIND("_",RecordingFiles!A75,1)-1))</f>
        <v>S006</v>
      </c>
      <c r="F76" t="str">
        <f>MID(RecordingFiles!A75,6,2)</f>
        <v>01</v>
      </c>
      <c r="H76" s="16" t="s">
        <v>316</v>
      </c>
      <c r="J76" t="s">
        <v>304</v>
      </c>
      <c r="K76" t="str">
        <f t="shared" si="9"/>
        <v>LowOctave.bdf'</v>
      </c>
      <c r="T76" s="13">
        <f t="shared" si="4"/>
        <v>0</v>
      </c>
    </row>
    <row r="77" spans="1:20" x14ac:dyDescent="0.45">
      <c r="A77" t="s">
        <v>207</v>
      </c>
      <c r="B77" t="s">
        <v>279</v>
      </c>
      <c r="C77" t="s">
        <v>287</v>
      </c>
      <c r="D77">
        <v>7630848</v>
      </c>
      <c r="E77" t="str">
        <f>LEFT(RecordingFiles!A73,(FIND("_",RecordingFiles!A73,1)-1))</f>
        <v>S006</v>
      </c>
      <c r="F77" t="str">
        <f>MID(RecordingFiles!A73,6,2)</f>
        <v>01</v>
      </c>
      <c r="H77" s="16" t="s">
        <v>28</v>
      </c>
      <c r="J77" t="s">
        <v>302</v>
      </c>
      <c r="K77" t="str">
        <f t="shared" si="9"/>
        <v>LEDOnly.bdf'</v>
      </c>
      <c r="T77" s="13">
        <f t="shared" si="4"/>
        <v>1</v>
      </c>
    </row>
    <row r="78" spans="1:20" x14ac:dyDescent="0.45">
      <c r="A78" t="s">
        <v>208</v>
      </c>
      <c r="B78" t="s">
        <v>279</v>
      </c>
      <c r="C78" t="s">
        <v>288</v>
      </c>
      <c r="D78">
        <v>7693824</v>
      </c>
      <c r="E78" t="str">
        <f>LEFT(RecordingFiles!A74,(FIND("_",RecordingFiles!A74,1)-1))</f>
        <v>S006</v>
      </c>
      <c r="F78" t="str">
        <f>MID(RecordingFiles!A74,6,2)</f>
        <v>01</v>
      </c>
      <c r="H78" s="16" t="s">
        <v>315</v>
      </c>
      <c r="J78" t="s">
        <v>303</v>
      </c>
      <c r="K78" t="str">
        <f t="shared" si="9"/>
        <v>LEDThreeOctave.bdf'</v>
      </c>
      <c r="T78" s="13">
        <f t="shared" si="4"/>
        <v>0</v>
      </c>
    </row>
    <row r="79" spans="1:20" x14ac:dyDescent="0.45">
      <c r="A79" t="s">
        <v>209</v>
      </c>
      <c r="B79" t="s">
        <v>279</v>
      </c>
      <c r="C79" t="s">
        <v>292</v>
      </c>
      <c r="D79">
        <v>7882752</v>
      </c>
      <c r="E79" t="str">
        <f>LEFT(RecordingFiles!A78,(FIND("_",RecordingFiles!A78,1)-1))</f>
        <v>S006</v>
      </c>
      <c r="F79" t="str">
        <f>MID(RecordingFiles!A78,6,2)</f>
        <v>01</v>
      </c>
      <c r="H79" s="16" t="s">
        <v>323</v>
      </c>
      <c r="J79" t="s">
        <v>307</v>
      </c>
      <c r="K79" t="str">
        <f t="shared" si="9"/>
        <v>PostBaseline.bdf'</v>
      </c>
      <c r="T79" s="13">
        <f t="shared" si="4"/>
        <v>0</v>
      </c>
    </row>
    <row r="80" spans="1:20" x14ac:dyDescent="0.45">
      <c r="A80" t="s">
        <v>210</v>
      </c>
      <c r="B80" t="s">
        <v>279</v>
      </c>
      <c r="C80" t="s">
        <v>293</v>
      </c>
      <c r="D80">
        <v>8071680</v>
      </c>
      <c r="E80" t="str">
        <f>LEFT(RecordingFiles!A79,(FIND("_",RecordingFiles!A79,1)-1))</f>
        <v>S006</v>
      </c>
      <c r="F80" t="str">
        <f>MID(RecordingFiles!A79,6,2)</f>
        <v>01</v>
      </c>
      <c r="H80" s="16" t="s">
        <v>119</v>
      </c>
      <c r="J80" t="s">
        <v>308</v>
      </c>
      <c r="K80" t="str">
        <f t="shared" si="9"/>
        <v>RandomThreeOctave.bdf'</v>
      </c>
      <c r="T80" s="13">
        <f>IF(OR(H80="Bl",H80="7K",H80="8K",H80="XK",H80="AV",H80="VL"),1,0)</f>
        <v>0</v>
      </c>
    </row>
    <row r="81" spans="20:20" x14ac:dyDescent="0.45">
      <c r="T81" s="13"/>
    </row>
    <row r="82" spans="20:20" x14ac:dyDescent="0.45">
      <c r="T82" s="12"/>
    </row>
    <row r="83" spans="20:20" x14ac:dyDescent="0.45">
      <c r="T83" s="12"/>
    </row>
    <row r="84" spans="20:20" x14ac:dyDescent="0.45">
      <c r="T84" s="12"/>
    </row>
    <row r="85" spans="20:20" x14ac:dyDescent="0.45">
      <c r="T85" s="12"/>
    </row>
    <row r="86" spans="20:20" x14ac:dyDescent="0.45">
      <c r="T86" s="12"/>
    </row>
    <row r="87" spans="20:20" x14ac:dyDescent="0.45">
      <c r="T87" s="12"/>
    </row>
    <row r="88" spans="20:20" x14ac:dyDescent="0.45">
      <c r="T88" s="12"/>
    </row>
    <row r="89" spans="20:20" x14ac:dyDescent="0.45">
      <c r="T89" s="12"/>
    </row>
    <row r="90" spans="20:20" x14ac:dyDescent="0.45">
      <c r="T90" s="12"/>
    </row>
    <row r="91" spans="20:20" x14ac:dyDescent="0.45">
      <c r="T91" s="12"/>
    </row>
    <row r="92" spans="20:20" x14ac:dyDescent="0.45">
      <c r="T92" s="12"/>
    </row>
    <row r="93" spans="20:20" x14ac:dyDescent="0.45">
      <c r="T93" s="12"/>
    </row>
    <row r="94" spans="20:20" x14ac:dyDescent="0.45">
      <c r="T94" s="12"/>
    </row>
    <row r="95" spans="20:20" x14ac:dyDescent="0.45">
      <c r="T95" s="12"/>
    </row>
    <row r="96" spans="20:20" x14ac:dyDescent="0.45">
      <c r="T96" s="12"/>
    </row>
    <row r="97" spans="20:20" x14ac:dyDescent="0.45">
      <c r="T97" s="12"/>
    </row>
    <row r="98" spans="20:20" x14ac:dyDescent="0.45">
      <c r="T98" s="12"/>
    </row>
    <row r="99" spans="20:20" x14ac:dyDescent="0.45">
      <c r="T99" s="12"/>
    </row>
    <row r="100" spans="20:20" x14ac:dyDescent="0.45">
      <c r="T100" s="12"/>
    </row>
    <row r="101" spans="20:20" x14ac:dyDescent="0.45">
      <c r="T101" s="12"/>
    </row>
    <row r="102" spans="20:20" x14ac:dyDescent="0.45">
      <c r="T102" s="12"/>
    </row>
    <row r="103" spans="20:20" x14ac:dyDescent="0.45">
      <c r="T103" s="12"/>
    </row>
    <row r="104" spans="20:20" x14ac:dyDescent="0.45">
      <c r="T104" s="12"/>
    </row>
    <row r="105" spans="20:20" x14ac:dyDescent="0.45">
      <c r="T105" s="12"/>
    </row>
    <row r="106" spans="20:20" x14ac:dyDescent="0.45">
      <c r="T106" s="12"/>
    </row>
    <row r="107" spans="20:20" x14ac:dyDescent="0.45">
      <c r="T107" s="12"/>
    </row>
    <row r="108" spans="20:20" x14ac:dyDescent="0.45">
      <c r="T108" s="12"/>
    </row>
    <row r="109" spans="20:20" x14ac:dyDescent="0.45">
      <c r="T109" s="12"/>
    </row>
    <row r="110" spans="20:20" x14ac:dyDescent="0.45">
      <c r="T110" s="12"/>
    </row>
    <row r="111" spans="20:20" x14ac:dyDescent="0.45">
      <c r="T111" s="12"/>
    </row>
    <row r="112" spans="20:20" x14ac:dyDescent="0.45">
      <c r="T112" s="12"/>
    </row>
    <row r="113" spans="20:20" x14ac:dyDescent="0.45">
      <c r="T113" s="12"/>
    </row>
    <row r="114" spans="20:20" x14ac:dyDescent="0.45">
      <c r="T114" s="12"/>
    </row>
    <row r="115" spans="20:20" x14ac:dyDescent="0.45">
      <c r="T115" s="12"/>
    </row>
    <row r="116" spans="20:20" x14ac:dyDescent="0.45">
      <c r="T116" s="12"/>
    </row>
    <row r="117" spans="20:20" x14ac:dyDescent="0.45">
      <c r="T117" s="12"/>
    </row>
    <row r="118" spans="20:20" x14ac:dyDescent="0.45">
      <c r="T118" s="12"/>
    </row>
    <row r="119" spans="20:20" x14ac:dyDescent="0.45">
      <c r="T119" s="12"/>
    </row>
    <row r="120" spans="20:20" x14ac:dyDescent="0.45">
      <c r="T120" s="12"/>
    </row>
    <row r="121" spans="20:20" x14ac:dyDescent="0.45">
      <c r="T121" s="12"/>
    </row>
    <row r="122" spans="20:20" x14ac:dyDescent="0.45">
      <c r="T122" s="12"/>
    </row>
    <row r="123" spans="20:20" x14ac:dyDescent="0.45">
      <c r="T123" s="12"/>
    </row>
    <row r="124" spans="20:20" x14ac:dyDescent="0.45">
      <c r="T124" s="12"/>
    </row>
    <row r="125" spans="20:20" x14ac:dyDescent="0.45">
      <c r="T125" s="12"/>
    </row>
    <row r="126" spans="20:20" x14ac:dyDescent="0.45">
      <c r="T126" s="12"/>
    </row>
  </sheetData>
  <phoneticPr fontId="5" type="noConversion"/>
  <conditionalFormatting sqref="C1:XFD3 A1:B65 H22:J32 L22:S65 C33:J65 C4:G32 H4:S21 A81:XFD1048576 A66:A80 T4:XFD80">
    <cfRule type="expression" dxfId="4" priority="7">
      <formula>MOD(ROW(),2)=0</formula>
    </cfRule>
  </conditionalFormatting>
  <conditionalFormatting sqref="B66:J80 L66:S80">
    <cfRule type="expression" dxfId="3" priority="3">
      <formula>MOD(ROW(),2)=0</formula>
    </cfRule>
  </conditionalFormatting>
  <conditionalFormatting sqref="H1:H1048576">
    <cfRule type="containsText" dxfId="2" priority="2" operator="containsText" text="AV">
      <formula>NOT(ISERROR(SEARCH("AV",H1)))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7632B27-E305-4086-8376-3DD799B39FAE}">
            <xm:f>COUNTIF(CondOfInt!$A$1:$A$6,$H:$H)</xm:f>
            <x14:dxf>
              <fill>
                <patternFill>
                  <bgColor theme="7" tint="0.79998168889431442"/>
                </patternFill>
              </fill>
            </x14:dxf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3919E-0BF2-4F4D-873E-A8F088D2B542}">
  <dimension ref="A1:C28"/>
  <sheetViews>
    <sheetView workbookViewId="0">
      <selection activeCell="A28" sqref="A28"/>
    </sheetView>
  </sheetViews>
  <sheetFormatPr defaultRowHeight="14.25" x14ac:dyDescent="0.45"/>
  <cols>
    <col min="1" max="1" width="18.59765625" bestFit="1" customWidth="1"/>
    <col min="2" max="2" width="7.86328125" bestFit="1" customWidth="1"/>
    <col min="3" max="3" width="16.265625" bestFit="1" customWidth="1"/>
  </cols>
  <sheetData>
    <row r="1" spans="1:3" x14ac:dyDescent="0.45">
      <c r="A1" t="s">
        <v>33</v>
      </c>
      <c r="B1" t="s">
        <v>34</v>
      </c>
      <c r="C1" t="s">
        <v>35</v>
      </c>
    </row>
    <row r="2" spans="1:3" x14ac:dyDescent="0.45">
      <c r="A2" s="1" t="s">
        <v>36</v>
      </c>
      <c r="B2" s="1" t="s">
        <v>37</v>
      </c>
      <c r="C2" s="2">
        <v>43867.696863425925</v>
      </c>
    </row>
    <row r="3" spans="1:3" x14ac:dyDescent="0.45">
      <c r="A3" s="1" t="s">
        <v>38</v>
      </c>
      <c r="B3" s="1" t="s">
        <v>39</v>
      </c>
      <c r="C3" s="2">
        <v>43867.718923611108</v>
      </c>
    </row>
    <row r="4" spans="1:3" x14ac:dyDescent="0.45">
      <c r="A4" s="1" t="s">
        <v>40</v>
      </c>
      <c r="B4" s="1" t="s">
        <v>41</v>
      </c>
      <c r="C4" s="2">
        <v>43867.706423611111</v>
      </c>
    </row>
    <row r="5" spans="1:3" x14ac:dyDescent="0.45">
      <c r="A5" s="1" t="s">
        <v>42</v>
      </c>
      <c r="B5" s="1" t="s">
        <v>43</v>
      </c>
      <c r="C5" s="2">
        <v>43867.734027777777</v>
      </c>
    </row>
    <row r="6" spans="1:3" x14ac:dyDescent="0.45">
      <c r="A6" s="1" t="s">
        <v>44</v>
      </c>
      <c r="B6" s="1" t="s">
        <v>45</v>
      </c>
      <c r="C6" s="2">
        <v>43867.72383101852</v>
      </c>
    </row>
    <row r="7" spans="1:3" x14ac:dyDescent="0.45">
      <c r="A7" s="1" t="s">
        <v>32</v>
      </c>
      <c r="B7" s="1" t="s">
        <v>46</v>
      </c>
      <c r="C7" s="2">
        <v>43867.684814814813</v>
      </c>
    </row>
    <row r="8" spans="1:3" x14ac:dyDescent="0.45">
      <c r="A8" s="1" t="s">
        <v>47</v>
      </c>
      <c r="B8" s="1" t="s">
        <v>48</v>
      </c>
      <c r="C8" s="2">
        <v>43867.689293981479</v>
      </c>
    </row>
    <row r="16" spans="1:3" x14ac:dyDescent="0.45">
      <c r="A16" t="s">
        <v>89</v>
      </c>
    </row>
    <row r="17" spans="1:1" x14ac:dyDescent="0.45">
      <c r="A17" t="s">
        <v>90</v>
      </c>
    </row>
    <row r="18" spans="1:1" x14ac:dyDescent="0.45">
      <c r="A18" t="s">
        <v>91</v>
      </c>
    </row>
    <row r="19" spans="1:1" x14ac:dyDescent="0.45">
      <c r="A19" t="s">
        <v>92</v>
      </c>
    </row>
    <row r="20" spans="1:1" x14ac:dyDescent="0.45">
      <c r="A20" t="s">
        <v>93</v>
      </c>
    </row>
    <row r="21" spans="1:1" x14ac:dyDescent="0.45">
      <c r="A21" t="s">
        <v>94</v>
      </c>
    </row>
    <row r="22" spans="1:1" x14ac:dyDescent="0.45">
      <c r="A22" t="s">
        <v>95</v>
      </c>
    </row>
    <row r="23" spans="1:1" x14ac:dyDescent="0.45">
      <c r="A23" t="s">
        <v>96</v>
      </c>
    </row>
    <row r="24" spans="1:1" x14ac:dyDescent="0.45">
      <c r="A24" t="s">
        <v>97</v>
      </c>
    </row>
    <row r="25" spans="1:1" x14ac:dyDescent="0.45">
      <c r="A25" t="s">
        <v>98</v>
      </c>
    </row>
    <row r="26" spans="1:1" x14ac:dyDescent="0.45">
      <c r="A26" t="s">
        <v>99</v>
      </c>
    </row>
    <row r="28" spans="1:1" x14ac:dyDescent="0.45">
      <c r="A28" t="s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B741-2AE2-4566-A128-93F14DED809C}">
  <dimension ref="A1:B15"/>
  <sheetViews>
    <sheetView workbookViewId="0">
      <selection activeCell="B44" sqref="B44"/>
    </sheetView>
  </sheetViews>
  <sheetFormatPr defaultRowHeight="14.25" x14ac:dyDescent="0.45"/>
  <cols>
    <col min="1" max="1" width="12.73046875" bestFit="1" customWidth="1"/>
  </cols>
  <sheetData>
    <row r="1" spans="1:2" x14ac:dyDescent="0.45">
      <c r="A1" t="s">
        <v>4</v>
      </c>
      <c r="B1" t="s">
        <v>5</v>
      </c>
    </row>
    <row r="2" spans="1:2" x14ac:dyDescent="0.45">
      <c r="A2" t="s">
        <v>6</v>
      </c>
      <c r="B2" t="s">
        <v>20</v>
      </c>
    </row>
    <row r="3" spans="1:2" x14ac:dyDescent="0.45">
      <c r="A3" t="s">
        <v>7</v>
      </c>
      <c r="B3" t="s">
        <v>21</v>
      </c>
    </row>
    <row r="4" spans="1:2" x14ac:dyDescent="0.45">
      <c r="A4" t="s">
        <v>8</v>
      </c>
      <c r="B4" t="s">
        <v>8</v>
      </c>
    </row>
    <row r="5" spans="1:2" x14ac:dyDescent="0.45">
      <c r="A5" t="s">
        <v>9</v>
      </c>
      <c r="B5" t="s">
        <v>9</v>
      </c>
    </row>
    <row r="6" spans="1:2" x14ac:dyDescent="0.45">
      <c r="A6" t="s">
        <v>10</v>
      </c>
      <c r="B6" t="s">
        <v>10</v>
      </c>
    </row>
    <row r="7" spans="1:2" x14ac:dyDescent="0.45">
      <c r="A7" t="s">
        <v>11</v>
      </c>
      <c r="B7" t="s">
        <v>22</v>
      </c>
    </row>
    <row r="8" spans="1:2" x14ac:dyDescent="0.45">
      <c r="A8" t="s">
        <v>12</v>
      </c>
      <c r="B8" t="s">
        <v>23</v>
      </c>
    </row>
    <row r="9" spans="1:2" x14ac:dyDescent="0.45">
      <c r="A9" t="s">
        <v>13</v>
      </c>
      <c r="B9" t="s">
        <v>24</v>
      </c>
    </row>
    <row r="10" spans="1:2" x14ac:dyDescent="0.45">
      <c r="A10" t="s">
        <v>14</v>
      </c>
      <c r="B10" t="s">
        <v>25</v>
      </c>
    </row>
    <row r="11" spans="1:2" x14ac:dyDescent="0.45">
      <c r="A11" t="s">
        <v>15</v>
      </c>
      <c r="B11" t="s">
        <v>26</v>
      </c>
    </row>
    <row r="12" spans="1:2" x14ac:dyDescent="0.45">
      <c r="A12" t="s">
        <v>16</v>
      </c>
      <c r="B12" t="s">
        <v>27</v>
      </c>
    </row>
    <row r="13" spans="1:2" x14ac:dyDescent="0.45">
      <c r="A13" t="s">
        <v>17</v>
      </c>
      <c r="B13" t="s">
        <v>28</v>
      </c>
    </row>
    <row r="14" spans="1:2" x14ac:dyDescent="0.45">
      <c r="A14" t="s">
        <v>18</v>
      </c>
      <c r="B14" t="s">
        <v>29</v>
      </c>
    </row>
    <row r="15" spans="1:2" x14ac:dyDescent="0.45">
      <c r="A15" t="s">
        <v>19</v>
      </c>
      <c r="B15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B2054-F4E1-401D-B104-DE5DD4FB8880}">
  <dimension ref="A1:A6"/>
  <sheetViews>
    <sheetView workbookViewId="0">
      <selection activeCell="A7" sqref="A7"/>
    </sheetView>
  </sheetViews>
  <sheetFormatPr defaultRowHeight="14.25" x14ac:dyDescent="0.45"/>
  <cols>
    <col min="1" max="1" width="13.3984375" customWidth="1"/>
    <col min="2" max="2" width="19.6640625" bestFit="1" customWidth="1"/>
  </cols>
  <sheetData>
    <row r="1" spans="1:1" x14ac:dyDescent="0.45">
      <c r="A1" t="s">
        <v>120</v>
      </c>
    </row>
    <row r="2" spans="1:1" x14ac:dyDescent="0.45">
      <c r="A2" t="s">
        <v>8</v>
      </c>
    </row>
    <row r="3" spans="1:1" x14ac:dyDescent="0.45">
      <c r="A3" t="s">
        <v>9</v>
      </c>
    </row>
    <row r="4" spans="1:1" x14ac:dyDescent="0.45">
      <c r="A4">
        <v>10</v>
      </c>
    </row>
    <row r="5" spans="1:1" x14ac:dyDescent="0.45">
      <c r="A5" t="s">
        <v>59</v>
      </c>
    </row>
    <row r="6" spans="1:1" x14ac:dyDescent="0.45">
      <c r="A6" t="s">
        <v>28</v>
      </c>
    </row>
  </sheetData>
  <sortState xmlns:xlrd2="http://schemas.microsoft.com/office/spreadsheetml/2017/richdata2" ref="A1:S15">
    <sortCondition ref="B1:B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EE702-92E7-4596-B052-C4F21E4C33D2}">
  <dimension ref="A1:A12"/>
  <sheetViews>
    <sheetView workbookViewId="0">
      <selection activeCell="D18" sqref="D18"/>
    </sheetView>
  </sheetViews>
  <sheetFormatPr defaultRowHeight="14.25" x14ac:dyDescent="0.45"/>
  <sheetData>
    <row r="1" spans="1:1" x14ac:dyDescent="0.45">
      <c r="A1" t="s">
        <v>73</v>
      </c>
    </row>
    <row r="2" spans="1:1" x14ac:dyDescent="0.45">
      <c r="A2" t="s">
        <v>68</v>
      </c>
    </row>
    <row r="3" spans="1:1" x14ac:dyDescent="0.45">
      <c r="A3" t="s">
        <v>69</v>
      </c>
    </row>
    <row r="4" spans="1:1" x14ac:dyDescent="0.45">
      <c r="A4" t="s">
        <v>70</v>
      </c>
    </row>
    <row r="5" spans="1:1" x14ac:dyDescent="0.45">
      <c r="A5" t="s">
        <v>71</v>
      </c>
    </row>
    <row r="6" spans="1:1" x14ac:dyDescent="0.45">
      <c r="A6" t="s">
        <v>72</v>
      </c>
    </row>
    <row r="7" spans="1:1" x14ac:dyDescent="0.45">
      <c r="A7" t="s">
        <v>74</v>
      </c>
    </row>
    <row r="8" spans="1:1" x14ac:dyDescent="0.45">
      <c r="A8" t="s">
        <v>75</v>
      </c>
    </row>
    <row r="9" spans="1:1" x14ac:dyDescent="0.45">
      <c r="A9" t="s">
        <v>76</v>
      </c>
    </row>
    <row r="10" spans="1:1" x14ac:dyDescent="0.45">
      <c r="A10" s="3" t="s">
        <v>77</v>
      </c>
    </row>
    <row r="11" spans="1:1" x14ac:dyDescent="0.45">
      <c r="A11" t="s">
        <v>78</v>
      </c>
    </row>
    <row r="12" spans="1:1" x14ac:dyDescent="0.45">
      <c r="A12" t="s">
        <v>79</v>
      </c>
    </row>
  </sheetData>
  <pageMargins left="0.7" right="0.7" top="0.75" bottom="0.75" header="0.3" footer="0.3"/>
  <pageSetup paperSize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7 F K Q U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D s U p B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F K Q U D + / X y F O A Q A A F w I A A B M A H A B G b 3 J t d W x h c y 9 T Z W N 0 a W 9 u M S 5 t I K I Y A C i g F A A A A A A A A A A A A A A A A A A A A A A A A A A A A H W Q T 2 s C M R D F 7 4 L f I c S L w i J K b 5 U e d P 2 D t B b p W n p o S s j u z m r q b k a S i N s u f v f O a k t L a 3 N I Y F 7 m z f u N g 8 R r N C w 6 v / 1 B s 9 F s u I 2 y k L I W n 5 s U S o Y Z C 6 / F o w P r R K G 8 x y 3 J 5 k q M s B R L i 6 / U K q e 5 T r Z g R z l i O s 3 x I C a T m Q i H o z l 7 g A R t q s 3 a C c v Z D c v B N x u M T o R 7 m w B V n i D u L t U a 2 l O d Q z d E 4 8 F 4 1 + Y X h 4 4 x 2 R e 1 L s Y W d z G W r D 1 T K 0 g 2 H b G 4 H U Y 0 B + y d i k V G X t p k 6 B K 7 j 8 U 3 i J Q n T / n D U x K I / A 9 E E o j 8 B S K t O q T K K z k p d 2 B 1 H a f X l 1 G P r u 7 G F z n v d I I z 4 5 h + 9 Q j x z F r 1 j s 9 1 5 e V T b f F w o y h w y l Z v O 6 i X s 1 I x r W B l l X E Z 2 i L E f F + Y W n T t k 1 V Q V f x e F c A D 5 q n K P J T + G L C K R / r 9 b 5 F a g C 0 w 1 Z m G 9 E u l 4 O A p 8 / H Y a T a 0 u Z h k 8 A F Q S w E C L Q A U A A I A C A D s U p B Q q k t 3 s a Y A A A D 5 A A A A E g A A A A A A A A A A A A A A A A A A A A A A Q 2 9 u Z m l n L 1 B h Y 2 t h Z 2 U u e G 1 s U E s B A i 0 A F A A C A A g A 7 F K Q U A / K 6 a u k A A A A 6 Q A A A B M A A A A A A A A A A A A A A A A A 8 g A A A F t D b 2 5 0 Z W 5 0 X 1 R 5 c G V z X S 5 4 b W x Q S w E C L Q A U A A I A C A D s U p B Q P 7 9 f I U 4 B A A A X A g A A E w A A A A A A A A A A A A A A A A D j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D Q A A A A A A A D 0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m R l e C U y M G 9 m J T I w Q y U z Q S U 1 Q 1 V z Z X J z J T V D b W F 0 d G 9 r Y X J l b j M l N U N C b 3 g l N U N Q c m 9 q Z W N 0 X 0 Z s a W N r Z X J C b G 9 v Z E Z s b 3 c l N U N F R U c l N U N D Q U J J J T I w U m V j b 3 J k a W 5 n c y U 1 Q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R l e F 9 v Z l 9 D X 1 x V c 2 V y c 1 x t Y X R 0 b 2 t h c m V u M 1 x C b 3 h c U H J v a m V j d F 9 G b G l j a 2 V y Q m x v b 2 R G b G 9 3 X E V F R 1 x D Q U J J X 1 J l Y 2 9 y Z G l u Z 3 N c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E 0 O j I z O j I 0 L j U 3 M z Q 3 O T h a I i A v P j x F b n R y e S B U e X B l P S J G a W x s Q 2 9 s d W 1 u V H l w Z X M i I F Z h b H V l P S J z Q m d Z S C I g L z 4 8 R W 5 0 c n k g V H l w Z T 0 i R m l s b E N v b H V t b k 5 h b W V z I i B W Y W x 1 Z T 0 i c 1 s m c X V v d D t O Y W 1 l J n F 1 b 3 Q 7 L C Z x d W 9 0 O 1 N p e m U m c X V v d D s s J n F 1 b 3 Q 7 R G F 0 Z S B N b 2 R p Z m l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V 4 I G 9 m I E M 6 X F x c X F V z Z X J z X F x c X G 1 h d H R v a 2 F y Z W 4 z X F x c X E J v e F x c X F x Q c m 9 q Z W N 0 X 0 Z s a W N r Z X J C b G 9 v Z E Z s b 3 d c X F x c R U V H X F x c X E N B Q k k g U m V j b 3 J k a W 5 n c 1 x c X F x y L 0 N o Y W 5 n Z W Q g V H l w Z S 5 7 T m F t Z S w w f S Z x d W 9 0 O y w m c X V v d D t T Z W N 0 a W 9 u M S 9 J b m R l e C B v Z i B D O l x c X F x V c 2 V y c 1 x c X F x t Y X R 0 b 2 t h c m V u M 1 x c X F x C b 3 h c X F x c U H J v a m V j d F 9 G b G l j a 2 V y Q m x v b 2 R G b G 9 3 X F x c X E V F R 1 x c X F x D Q U J J I F J l Y 2 9 y Z G l u Z 3 N c X F x c c i 9 D a G F u Z 2 V k I F R 5 c G U u e 1 N p e m U s M X 0 m c X V v d D s s J n F 1 b 3 Q 7 U 2 V j d G l v b j E v S W 5 k Z X g g b 2 Y g Q z p c X F x c V X N l c n N c X F x c b W F 0 d G 9 r Y X J l b j N c X F x c Q m 9 4 X F x c X F B y b 2 p l Y 3 R f R m x p Y 2 t l c k J s b 2 9 k R m x v d 1 x c X F x F R U d c X F x c Q 0 F C S S B S Z W N v c m R p b m d z X F x c X H I v Q 2 h h b m d l Z C B U e X B l L n t E Y X R l I E 1 v Z G l m a W V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l u Z G V 4 I G 9 m I E M 6 X F x c X F V z Z X J z X F x c X G 1 h d H R v a 2 F y Z W 4 z X F x c X E J v e F x c X F x Q c m 9 q Z W N 0 X 0 Z s a W N r Z X J C b G 9 v Z E Z s b 3 d c X F x c R U V H X F x c X E N B Q k k g U m V j b 3 J k a W 5 n c 1 x c X F x y L 0 N o Y W 5 n Z W Q g V H l w Z S 5 7 T m F t Z S w w f S Z x d W 9 0 O y w m c X V v d D t T Z W N 0 a W 9 u M S 9 J b m R l e C B v Z i B D O l x c X F x V c 2 V y c 1 x c X F x t Y X R 0 b 2 t h c m V u M 1 x c X F x C b 3 h c X F x c U H J v a m V j d F 9 G b G l j a 2 V y Q m x v b 2 R G b G 9 3 X F x c X E V F R 1 x c X F x D Q U J J I F J l Y 2 9 y Z G l u Z 3 N c X F x c c i 9 D a G F u Z 2 V k I F R 5 c G U u e 1 N p e m U s M X 0 m c X V v d D s s J n F 1 b 3 Q 7 U 2 V j d G l v b j E v S W 5 k Z X g g b 2 Y g Q z p c X F x c V X N l c n N c X F x c b W F 0 d G 9 r Y X J l b j N c X F x c Q m 9 4 X F x c X F B y b 2 p l Y 3 R f R m x p Y 2 t l c k J s b 2 9 k R m x v d 1 x c X F x F R U d c X F x c Q 0 F C S S B S Z W N v c m R p b m d z X F x c X H I v Q 2 h h b m d l Z C B U e X B l L n t E Y X R l I E 1 v Z G l m a W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m R l e C U y M G 9 m J T I w Q y U z Q S U 1 Q 1 V z Z X J z J T V D b W F 0 d G 9 r Y X J l b j M l N U N C b 3 g l N U N Q c m 9 q Z W N 0 X 0 Z s a W N r Z X J C b G 9 v Z E Z s b 3 c l N U N F R U c l N U N D Q U J J J T I w U m V j b 3 J k a W 5 n c y U 1 Q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g l M j B v Z i U y M E M l M 0 E l N U N V c 2 V y c y U 1 Q 2 1 h d H R v a 2 F y Z W 4 z J T V D Q m 9 4 J T V D U H J v a m V j d F 9 G b G l j a 2 V y Q m x v b 2 R G b G 9 3 J T V D R U V H J T V D Q 0 F C S S U y M F J l Y 2 9 y Z G l u Z 3 M l N U N y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g l M j B v Z i U y M E M l M 0 E l N U N V c 2 V y c y U 1 Q 2 1 h d H R v a 2 F y Z W 4 z J T V D Q m 9 4 J T V D U H J v a m V j d F 9 G b G l j a 2 V y Q m x v b 2 R G b G 9 3 J T V D R U V H J T V D Q 0 F C S S U y M F J l Y 2 9 y Z G l u Z 3 M l N U N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6 C C S l 3 5 H B K t P W E U z L 1 J 7 Q A A A A A A g A A A A A A A 2 Y A A M A A A A A Q A A A A 7 i q Z / h k B H a U c N X F t V J A z w A A A A A A E g A A A o A A A A B A A A A D 4 O x H C E t T t N c q e i e s 4 J u A S U A A A A J N w a f O g h A Z p V A 2 D w 4 w c v k q 8 P S x b a 9 k O Z l p J U h 1 p M s N q S I o e e B u P a q R X r c c b J M o 2 I x T I D N m b n w C S Z L W F 4 d J s y / 4 P 1 4 K N T Y + k P U a t T 6 M K q z k P F A A A A B T s d b a F l A I n U N f C e o H h v o g B U q u 6 < / D a t a M a s h u p > 
</file>

<file path=customXml/itemProps1.xml><?xml version="1.0" encoding="utf-8"?>
<ds:datastoreItem xmlns:ds="http://schemas.openxmlformats.org/officeDocument/2006/customXml" ds:itemID="{9457E9C9-63F8-4855-8FF3-C890764699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RecordingFiles</vt:lpstr>
      <vt:lpstr>Sheet2</vt:lpstr>
      <vt:lpstr>ConditionList</vt:lpstr>
      <vt:lpstr>CondOfInt</vt:lpstr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Attokaren, Matthew K</dc:creator>
  <cp:lastModifiedBy>MKA</cp:lastModifiedBy>
  <dcterms:created xsi:type="dcterms:W3CDTF">2020-04-16T11:08:46Z</dcterms:created>
  <dcterms:modified xsi:type="dcterms:W3CDTF">2020-06-10T20:18:20Z</dcterms:modified>
</cp:coreProperties>
</file>