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unoMattos/Documents/MATLAB/ITU/Filling Generator/Input/"/>
    </mc:Choice>
  </mc:AlternateContent>
  <xr:revisionPtr revIDLastSave="0" documentId="13_ncr:1_{D2B7DE4A-D6D1-F54C-994C-96DAC76200CF}" xr6:coauthVersionLast="36" xr6:coauthVersionMax="36" xr10:uidLastSave="{00000000-0000-0000-0000-000000000000}"/>
  <bookViews>
    <workbookView xWindow="0" yWindow="0" windowWidth="28800" windowHeight="18000" activeTab="3" xr2:uid="{00000000-000D-0000-FFFF-FFFF00000000}"/>
  </bookViews>
  <sheets>
    <sheet name="General" sheetId="10" r:id="rId1"/>
    <sheet name="Beam" sheetId="4" r:id="rId2"/>
    <sheet name="Earth Stations" sheetId="3" r:id="rId3"/>
    <sheet name="Groups" sheetId="7" r:id="rId4"/>
    <sheet name="TypeOfEmission" sheetId="9" r:id="rId5"/>
    <sheet name="DVB-S2" sheetId="12" r:id="rId6"/>
    <sheet name="SystemSettings" sheetId="11" r:id="rId7"/>
  </sheets>
  <definedNames>
    <definedName name="_xlnm._FilterDatabase" localSheetId="3" hidden="1">Groups!$A$1:$G$19</definedName>
    <definedName name="BeamName">Table4[BeamName]</definedName>
    <definedName name="BeamR_Options">INDEX(BeamName,,MATCH(Option_R,E_R,0))</definedName>
    <definedName name="E_R">Table4[E_R]</definedName>
    <definedName name="EarthStation">Table3[ID]</definedName>
    <definedName name="Option_R">SystemSettings!$C$8</definedName>
  </definedNames>
  <calcPr calcId="162913" iterateDelta="1E-4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12" l="1"/>
  <c r="D29" i="12"/>
  <c r="E28" i="12"/>
  <c r="D28" i="12"/>
  <c r="E27" i="12"/>
  <c r="D27" i="12"/>
  <c r="E26" i="12"/>
  <c r="D26" i="12"/>
  <c r="E25" i="12"/>
  <c r="D25" i="12"/>
  <c r="E24" i="12"/>
  <c r="D24" i="12"/>
  <c r="E23" i="12"/>
  <c r="D23" i="12"/>
  <c r="E22" i="12"/>
  <c r="D22" i="12"/>
  <c r="E21" i="12"/>
  <c r="D21" i="12"/>
  <c r="E20" i="12"/>
  <c r="D20" i="12"/>
  <c r="E19" i="12"/>
  <c r="D19" i="12"/>
  <c r="E18" i="12"/>
  <c r="D18" i="12"/>
  <c r="E17" i="12"/>
  <c r="D17" i="12"/>
  <c r="E16" i="12"/>
  <c r="D16" i="12"/>
  <c r="E15" i="12"/>
  <c r="D15" i="12"/>
  <c r="E14" i="12"/>
  <c r="D14" i="12"/>
  <c r="E13" i="12"/>
  <c r="D13" i="12"/>
  <c r="E12" i="12"/>
  <c r="D12" i="12"/>
  <c r="E11" i="12"/>
  <c r="D11" i="12"/>
  <c r="E10" i="12"/>
  <c r="D10" i="12"/>
  <c r="E9" i="12"/>
  <c r="D9" i="12"/>
  <c r="E8" i="12"/>
  <c r="D8" i="12"/>
  <c r="E7" i="12"/>
  <c r="D7" i="12"/>
  <c r="E6" i="12"/>
  <c r="D6" i="12"/>
  <c r="E5" i="12"/>
  <c r="D5" i="12"/>
  <c r="E4" i="12"/>
  <c r="D4" i="12"/>
  <c r="E3" i="12"/>
  <c r="D3" i="12"/>
  <c r="E2" i="12"/>
  <c r="D2" i="12"/>
  <c r="F3" i="3"/>
  <c r="F2" i="3"/>
  <c r="I3" i="4"/>
  <c r="F2" i="4"/>
</calcChain>
</file>

<file path=xl/sharedStrings.xml><?xml version="1.0" encoding="utf-8"?>
<sst xmlns="http://schemas.openxmlformats.org/spreadsheetml/2006/main" count="211" uniqueCount="102">
  <si>
    <t>ID</t>
  </si>
  <si>
    <t>E</t>
  </si>
  <si>
    <t>R</t>
  </si>
  <si>
    <t>Gain_tx</t>
  </si>
  <si>
    <t>Gain_rx</t>
  </si>
  <si>
    <t>MOD</t>
  </si>
  <si>
    <t>EIRPmax</t>
  </si>
  <si>
    <t>8PSK 2/3</t>
  </si>
  <si>
    <t>EC/TC</t>
  </si>
  <si>
    <t>EI/UA</t>
  </si>
  <si>
    <t>Parametro</t>
  </si>
  <si>
    <t>Input</t>
  </si>
  <si>
    <t>Und</t>
  </si>
  <si>
    <t>dB</t>
  </si>
  <si>
    <t>E_R</t>
  </si>
  <si>
    <t>PwrMax</t>
  </si>
  <si>
    <t>T_K</t>
  </si>
  <si>
    <t>GoverT</t>
  </si>
  <si>
    <t>BeamName</t>
  </si>
  <si>
    <t>Gtx</t>
  </si>
  <si>
    <t>Grx</t>
  </si>
  <si>
    <t>D</t>
  </si>
  <si>
    <t>Ref</t>
  </si>
  <si>
    <t>bitRate</t>
  </si>
  <si>
    <t>n</t>
  </si>
  <si>
    <t>USGOVSAT-6R</t>
  </si>
  <si>
    <t>Pattern</t>
  </si>
  <si>
    <t>KHz</t>
  </si>
  <si>
    <t>ESD_Limit_Regulation</t>
  </si>
  <si>
    <t>Regulations</t>
  </si>
  <si>
    <t>Ka-Band MIL-STD-188/164B</t>
  </si>
  <si>
    <t>X-Band MIL-STD-188/164B</t>
  </si>
  <si>
    <t>PFD_Limit</t>
  </si>
  <si>
    <t>PFD_RefBand</t>
  </si>
  <si>
    <t>Steerable</t>
  </si>
  <si>
    <t>Y</t>
  </si>
  <si>
    <t>Band Identification</t>
  </si>
  <si>
    <t>Freq_Min</t>
  </si>
  <si>
    <t>Freq_Max</t>
  </si>
  <si>
    <t>Steerable Options</t>
  </si>
  <si>
    <t>Pattern Options</t>
  </si>
  <si>
    <t>Services</t>
  </si>
  <si>
    <t>Ka-Band</t>
  </si>
  <si>
    <t>EKS</t>
  </si>
  <si>
    <t>RKS</t>
  </si>
  <si>
    <t>K1</t>
  </si>
  <si>
    <t>KA1 - USGOVSAT6R</t>
  </si>
  <si>
    <t>K5</t>
  </si>
  <si>
    <t>KA4 - USGOVSAT6R</t>
  </si>
  <si>
    <t>ITU-S.524-6 (29.5-30GHz)</t>
  </si>
  <si>
    <t>Beam</t>
  </si>
  <si>
    <t>FreqMin</t>
  </si>
  <si>
    <t>FreqMax</t>
  </si>
  <si>
    <t>grp</t>
  </si>
  <si>
    <t>EarthStation</t>
  </si>
  <si>
    <t>Service</t>
  </si>
  <si>
    <t>Service_area_no</t>
  </si>
  <si>
    <t>QPSK 3/4</t>
  </si>
  <si>
    <t>Margem_ESD_FromLimit</t>
  </si>
  <si>
    <t>MinimumMargem</t>
  </si>
  <si>
    <t>CoverN</t>
  </si>
  <si>
    <t>bmwdthTx</t>
  </si>
  <si>
    <t>bmwdthRx</t>
  </si>
  <si>
    <t>EK/TK</t>
  </si>
  <si>
    <t>ED/TD</t>
  </si>
  <si>
    <t>ER/TR</t>
  </si>
  <si>
    <t>AP8</t>
  </si>
  <si>
    <t>REC-465-5</t>
  </si>
  <si>
    <t>REC-580-6</t>
  </si>
  <si>
    <t>ND-EARTH</t>
  </si>
  <si>
    <t>Spectral_Eff</t>
  </si>
  <si>
    <t>Es_N0</t>
  </si>
  <si>
    <t>Eb_N0</t>
  </si>
  <si>
    <t>QPSK 1/4</t>
  </si>
  <si>
    <t>QPSK 1/3</t>
  </si>
  <si>
    <t>QPSK 2/5</t>
  </si>
  <si>
    <t>QPSK 1/2</t>
  </si>
  <si>
    <t>QPSK 3/5</t>
  </si>
  <si>
    <t>QPSK 2/3</t>
  </si>
  <si>
    <t>QPSK 4/5</t>
  </si>
  <si>
    <t>QPSK 5/6</t>
  </si>
  <si>
    <t>QPSK 8/9</t>
  </si>
  <si>
    <t>QPSK 9/10</t>
  </si>
  <si>
    <t>8PSK 3/5</t>
  </si>
  <si>
    <t>8PSK 3/4</t>
  </si>
  <si>
    <t>8PSK 5/6</t>
  </si>
  <si>
    <t>8PSK 8/9</t>
  </si>
  <si>
    <t>8PSK 9/10</t>
  </si>
  <si>
    <t>16APSK 2/3</t>
  </si>
  <si>
    <t>16APSK 3/4</t>
  </si>
  <si>
    <t>16APSK 4/5</t>
  </si>
  <si>
    <t>16APSK 5/6</t>
  </si>
  <si>
    <t>16APSK 8/9</t>
  </si>
  <si>
    <t>16APSK 9/10</t>
  </si>
  <si>
    <t>32APSK 3/4</t>
  </si>
  <si>
    <t>32APSK 4/5</t>
  </si>
  <si>
    <t>32APSK 5/6</t>
  </si>
  <si>
    <t>32APSK 8/9</t>
  </si>
  <si>
    <t>32APSK 9/10</t>
  </si>
  <si>
    <t>MOD3</t>
  </si>
  <si>
    <t>MOD2</t>
  </si>
  <si>
    <t>MOD1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</si>
</sst>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0" borderId="0" xfId="0" applyProtection="1">
      <protection locked="0"/>
    </xf>
    <xf numFmtId="0" fontId="0" fillId="0" borderId="0" xfId="0" applyFill="1"/>
    <xf numFmtId="0" fontId="0" fillId="0" borderId="0" xfId="0" applyFill="1" applyProtection="1">
      <protection locked="0"/>
    </xf>
    <xf numFmtId="49" fontId="0" fillId="0" borderId="0" xfId="0" applyNumberFormat="1" applyFill="1" applyAlignment="1">
      <alignment horizontal="left"/>
    </xf>
    <xf numFmtId="1" fontId="0" fillId="0" borderId="0" xfId="0" applyNumberFormat="1" applyFill="1" applyProtection="1">
      <protection locked="0"/>
    </xf>
    <xf numFmtId="49" fontId="0" fillId="0" borderId="0" xfId="0" applyNumberFormat="1" applyAlignment="1">
      <alignment horizontal="center"/>
    </xf>
    <xf numFmtId="49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2" fontId="0" fillId="0" borderId="0" xfId="0" applyNumberFormat="1" applyProtection="1">
      <protection locked="0"/>
    </xf>
  </cellXfs>
  <cellStyles count="1">
    <cellStyle name="Normal" xfId="0" builtinId="0"/>
  </cellStyles>
  <dxfs count="54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30" formatCode="@"/>
    </dxf>
    <dxf>
      <numFmt numFmtId="2" formatCode="0.00"/>
      <protection locked="0" hidden="0"/>
    </dxf>
    <dxf>
      <numFmt numFmtId="17" formatCode="#\ ?/?"/>
      <protection locked="0" hidden="0"/>
    </dxf>
    <dxf>
      <numFmt numFmtId="1" formatCode="0"/>
      <protection locked="0" hidden="0"/>
    </dxf>
    <dxf>
      <numFmt numFmtId="1" formatCode="0"/>
      <protection locked="0" hidden="0"/>
    </dxf>
    <dxf>
      <numFmt numFmtId="1" formatCode="0"/>
      <protection locked="0" hidden="0"/>
    </dxf>
    <dxf>
      <protection locked="0" hidden="0"/>
    </dxf>
    <dxf>
      <numFmt numFmtId="30" formatCode="@"/>
    </dxf>
    <dxf>
      <protection locked="0" hidden="0"/>
    </dxf>
    <dxf>
      <protection locked="0" hidden="0"/>
    </dxf>
    <dxf>
      <numFmt numFmtId="30" formatCode="@"/>
      <protection locked="0" hidden="0"/>
    </dxf>
    <dxf>
      <numFmt numFmtId="1" formatCode="0"/>
      <protection locked="0" hidden="0"/>
    </dxf>
    <dxf>
      <numFmt numFmtId="1" formatCode="0"/>
      <protection locked="0" hidden="0"/>
    </dxf>
    <dxf>
      <numFmt numFmtId="30" formatCode="@"/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/>
      <protection locked="0" hidden="0"/>
    </dxf>
    <dxf>
      <fill>
        <patternFill patternType="none">
          <fgColor indexed="64"/>
          <bgColor indexed="65"/>
        </patternFill>
      </fill>
      <protection locked="0" hidden="0"/>
    </dxf>
    <dxf>
      <numFmt numFmtId="2" formatCode="0.00"/>
    </dxf>
    <dxf>
      <numFmt numFmtId="30" formatCode="@"/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/>
    </dxf>
    <dxf>
      <fill>
        <patternFill patternType="none">
          <fgColor indexed="64"/>
          <bgColor auto="1"/>
        </patternFill>
      </fill>
      <protection locked="0" hidden="0"/>
    </dxf>
    <dxf>
      <numFmt numFmtId="1" formatCode="0"/>
      <fill>
        <patternFill patternType="none">
          <fgColor indexed="64"/>
          <bgColor auto="1"/>
        </patternFill>
      </fill>
      <protection locked="0" hidden="0"/>
    </dxf>
    <dxf>
      <numFmt numFmtId="1" formatCode="0"/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/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/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6" displayName="Table16" ref="A1:C7" totalsRowShown="0">
  <autoFilter ref="A1:C7" xr:uid="{00000000-0009-0000-0100-000005000000}"/>
  <tableColumns count="3">
    <tableColumn id="1" xr3:uid="{00000000-0010-0000-0000-000001000000}" name="Parametro"/>
    <tableColumn id="2" xr3:uid="{00000000-0010-0000-0000-000002000000}" name="Input" dataDxfId="53"/>
    <tableColumn id="3" xr3:uid="{00000000-0010-0000-0000-000003000000}" name="Und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L3" totalsRowShown="0" headerRowDxfId="51" dataDxfId="50">
  <autoFilter ref="A1:L3" xr:uid="{00000000-0009-0000-0100-000004000000}"/>
  <tableColumns count="12">
    <tableColumn id="1" xr3:uid="{00000000-0010-0000-0100-000001000000}" name="BeamName" dataDxfId="49"/>
    <tableColumn id="2" xr3:uid="{00000000-0010-0000-0100-000002000000}" name="E_R" dataDxfId="48"/>
    <tableColumn id="9" xr3:uid="{00000000-0010-0000-0100-000009000000}" name="Steerable" dataDxfId="47"/>
    <tableColumn id="3" xr3:uid="{00000000-0010-0000-0100-000003000000}" name="Gain_tx" dataDxfId="46"/>
    <tableColumn id="4" xr3:uid="{00000000-0010-0000-0100-000004000000}" name="PwrMax" dataDxfId="45"/>
    <tableColumn id="8" xr3:uid="{00000000-0010-0000-0100-000008000000}" name="EIRPmax" dataDxfId="44"/>
    <tableColumn id="5" xr3:uid="{00000000-0010-0000-0100-000005000000}" name="Gain_rx" dataDxfId="43"/>
    <tableColumn id="6" xr3:uid="{00000000-0010-0000-0100-000006000000}" name="T_K" dataDxfId="42"/>
    <tableColumn id="7" xr3:uid="{00000000-0010-0000-0100-000007000000}" name="GoverT" dataDxfId="41"/>
    <tableColumn id="10" xr3:uid="{00000000-0010-0000-0100-00000A000000}" name="Freq_Min" dataDxfId="40"/>
    <tableColumn id="11" xr3:uid="{00000000-0010-0000-0100-00000B000000}" name="Freq_Max" dataDxfId="39"/>
    <tableColumn id="13" xr3:uid="{00000000-0010-0000-0100-00000D000000}" name="Ref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K3" totalsRowShown="0" headerRowDxfId="37" dataDxfId="36">
  <autoFilter ref="A1:K3" xr:uid="{00000000-0009-0000-0100-000003000000}"/>
  <tableColumns count="11">
    <tableColumn id="1" xr3:uid="{00000000-0010-0000-0200-000001000000}" name="ID" dataDxfId="35"/>
    <tableColumn id="2" xr3:uid="{00000000-0010-0000-0200-000002000000}" name="Gtx" dataDxfId="34"/>
    <tableColumn id="8" xr3:uid="{00000000-0010-0000-0200-000008000000}" name="PwrMax"/>
    <tableColumn id="3" xr3:uid="{00000000-0010-0000-0200-000003000000}" name="Grx" dataDxfId="33"/>
    <tableColumn id="4" xr3:uid="{00000000-0010-0000-0200-000004000000}" name="T_K" dataDxfId="32"/>
    <tableColumn id="5" xr3:uid="{00000000-0010-0000-0200-000005000000}" name="GoverT" dataDxfId="31">
      <calculatedColumnFormula>D2-10*LOG10(E2)</calculatedColumnFormula>
    </tableColumn>
    <tableColumn id="11" xr3:uid="{00000000-0010-0000-0200-00000B000000}" name="Pattern" dataDxfId="30"/>
    <tableColumn id="9" xr3:uid="{00000000-0010-0000-0200-000009000000}" name="bmwdthTx" dataDxfId="29"/>
    <tableColumn id="6" xr3:uid="{00000000-0010-0000-0200-000006000000}" name="bmwdthRx" dataDxfId="28"/>
    <tableColumn id="10" xr3:uid="{00000000-0010-0000-0200-00000A000000}" name="D" dataDxfId="27"/>
    <tableColumn id="7" xr3:uid="{00000000-0010-0000-0200-000007000000}" name="Ref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8" displayName="Table8" ref="A1:H19" totalsRowShown="0" dataDxfId="25">
  <autoFilter ref="A1:H19" xr:uid="{00000000-0009-0000-0100-000008000000}"/>
  <sortState ref="A2:H19">
    <sortCondition ref="C1:C19"/>
  </sortState>
  <tableColumns count="8">
    <tableColumn id="1" xr3:uid="{00000000-0010-0000-0300-000001000000}" name="Beam" dataDxfId="24"/>
    <tableColumn id="2" xr3:uid="{00000000-0010-0000-0300-000002000000}" name="grp" dataDxfId="23"/>
    <tableColumn id="3" xr3:uid="{00000000-0010-0000-0300-000003000000}" name="EarthStation" dataDxfId="22"/>
    <tableColumn id="12" xr3:uid="{00000000-0010-0000-0300-00000C000000}" name="FreqMin" dataDxfId="21"/>
    <tableColumn id="13" xr3:uid="{00000000-0010-0000-0300-00000D000000}" name="FreqMax" dataDxfId="20"/>
    <tableColumn id="4" xr3:uid="{00000000-0010-0000-0300-000004000000}" name="Service" dataDxfId="19"/>
    <tableColumn id="14" xr3:uid="{00000000-0010-0000-0300-00000E000000}" name="MOD" dataDxfId="18"/>
    <tableColumn id="5" xr3:uid="{00000000-0010-0000-0300-000005000000}" name="Service_area_no" dataDxfId="1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1010" displayName="Table1010" ref="C1:G14" totalsRowShown="0" headerRowDxfId="16" dataDxfId="15">
  <autoFilter ref="C1:G14" xr:uid="{00000000-0009-0000-0100-000009000000}"/>
  <tableColumns count="5">
    <tableColumn id="1" xr3:uid="{00000000-0010-0000-0400-000001000000}" name="n" dataDxfId="14"/>
    <tableColumn id="4" xr3:uid="{00000000-0010-0000-0400-000004000000}" name="bitRate" dataDxfId="13"/>
    <tableColumn id="5" xr3:uid="{00000000-0010-0000-0400-000005000000}" name="MOD1" dataDxfId="12"/>
    <tableColumn id="6" xr3:uid="{00000000-0010-0000-0400-000006000000}" name="MOD2" dataDxfId="11"/>
    <tableColumn id="7" xr3:uid="{00000000-0010-0000-0400-000007000000}" name="MOD3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Table5" displayName="Table5" ref="A1:E29" totalsRowShown="0">
  <autoFilter ref="A1:E29" xr:uid="{00000000-0009-0000-0100-000001000000}"/>
  <tableColumns count="5">
    <tableColumn id="1" xr3:uid="{00000000-0010-0000-0500-000001000000}" name="MOD" dataDxfId="9"/>
    <tableColumn id="3" xr3:uid="{00000000-0010-0000-0500-000003000000}" name="Spectral_Eff" dataDxfId="8"/>
    <tableColumn id="4" xr3:uid="{00000000-0010-0000-0500-000004000000}" name="Es_N0"/>
    <tableColumn id="5" xr3:uid="{00000000-0010-0000-0500-000005000000}" name="Eb_N0" dataDxfId="7">
      <calculatedColumnFormula>Table5[[#This Row],[Es_N0]]-10*LOG10(Table5[[#This Row],[Spectral_Eff]])</calculatedColumnFormula>
    </tableColumn>
    <tableColumn id="6" xr3:uid="{00000000-0010-0000-0500-000006000000}" name="CoverN">
      <calculatedColumnFormula>Table5[[#This Row],[Es_N0]]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Table2" displayName="Table2" ref="A2:A5" totalsRowShown="0" headerRowDxfId="6" dataDxfId="5">
  <autoFilter ref="A2:A5" xr:uid="{00000000-0009-0000-0100-000002000000}"/>
  <tableColumns count="1">
    <tableColumn id="1" xr3:uid="{00000000-0010-0000-0600-000001000000}" name="Regulations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Table6" displayName="Table6" ref="C2:C4" totalsRowShown="0" dataDxfId="3">
  <autoFilter ref="C2:C4" xr:uid="{00000000-0009-0000-0100-000006000000}"/>
  <tableColumns count="1">
    <tableColumn id="1" xr3:uid="{00000000-0010-0000-0700-000001000000}" name="Steerable Options" dataDxf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able7" displayName="Table7" ref="E2:E6" totalsRowShown="0">
  <autoFilter ref="E2:E6" xr:uid="{00000000-0009-0000-0100-000007000000}"/>
  <tableColumns count="1">
    <tableColumn id="1" xr3:uid="{00000000-0010-0000-0800-000001000000}" name="Pattern Option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9000000}" name="Table615" displayName="Table615" ref="C6:C8" totalsRowShown="0" dataDxfId="1">
  <autoFilter ref="C6:C8" xr:uid="{00000000-0009-0000-0100-00000E000000}"/>
  <tableColumns count="1">
    <tableColumn id="1" xr3:uid="{00000000-0010-0000-0900-000001000000}" name="E_R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A000000}" name="Table15" displayName="Table15" ref="G2:G7" totalsRowShown="0">
  <autoFilter ref="G2:G7" xr:uid="{00000000-0009-0000-0100-00000F000000}"/>
  <tableColumns count="1">
    <tableColumn id="1" xr3:uid="{00000000-0010-0000-0A00-000001000000}" name="Servi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60" zoomScaleNormal="160" zoomScalePageLayoutView="160" workbookViewId="0">
      <selection activeCell="B9" sqref="B9"/>
    </sheetView>
  </sheetViews>
  <sheetFormatPr baseColWidth="10" defaultRowHeight="15" x14ac:dyDescent="0.2"/>
  <cols>
    <col min="1" max="1" width="26.1640625" customWidth="1"/>
    <col min="3" max="3" width="23.5" customWidth="1"/>
    <col min="7" max="7" width="22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36</v>
      </c>
      <c r="B2" s="6"/>
      <c r="C2" s="11" t="s">
        <v>42</v>
      </c>
    </row>
    <row r="3" spans="1:3" x14ac:dyDescent="0.2">
      <c r="A3" t="s">
        <v>28</v>
      </c>
      <c r="B3" s="6"/>
      <c r="C3" s="11" t="s">
        <v>30</v>
      </c>
    </row>
    <row r="4" spans="1:3" x14ac:dyDescent="0.2">
      <c r="A4" t="s">
        <v>32</v>
      </c>
      <c r="B4" s="11">
        <v>-112</v>
      </c>
      <c r="C4" s="11" t="s">
        <v>30</v>
      </c>
    </row>
    <row r="5" spans="1:3" x14ac:dyDescent="0.2">
      <c r="A5" t="s">
        <v>33</v>
      </c>
      <c r="B5" s="12">
        <v>1000</v>
      </c>
      <c r="C5" s="6" t="s">
        <v>27</v>
      </c>
    </row>
    <row r="6" spans="1:3" x14ac:dyDescent="0.2">
      <c r="A6" t="s">
        <v>58</v>
      </c>
      <c r="B6" s="12">
        <v>0</v>
      </c>
      <c r="C6" s="6" t="s">
        <v>13</v>
      </c>
    </row>
    <row r="7" spans="1:3" x14ac:dyDescent="0.2">
      <c r="A7" t="s">
        <v>59</v>
      </c>
      <c r="B7" s="12">
        <v>2</v>
      </c>
      <c r="C7" s="6" t="s">
        <v>13</v>
      </c>
    </row>
  </sheetData>
  <dataValidations count="1">
    <dataValidation type="list" allowBlank="1" showInputMessage="1" showErrorMessage="1" sqref="C3:C4" xr:uid="{00000000-0002-0000-0000-000000000000}">
      <formula1>INDIRECT("Table2[Regulations]")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L20"/>
  <sheetViews>
    <sheetView zoomScale="130" zoomScaleNormal="130" zoomScalePageLayoutView="130" workbookViewId="0">
      <selection activeCell="B8" sqref="B8"/>
    </sheetView>
  </sheetViews>
  <sheetFormatPr baseColWidth="10" defaultColWidth="8.83203125" defaultRowHeight="15" x14ac:dyDescent="0.2"/>
  <cols>
    <col min="1" max="1" width="14.33203125" style="14" customWidth="1"/>
    <col min="2" max="3" width="11" style="14" customWidth="1"/>
    <col min="4" max="4" width="10" style="14" customWidth="1"/>
    <col min="5" max="6" width="10.83203125" style="14" customWidth="1"/>
    <col min="7" max="7" width="10" style="14" customWidth="1"/>
    <col min="8" max="9" width="8.83203125" style="14"/>
    <col min="10" max="10" width="11.1640625" style="14" customWidth="1"/>
    <col min="11" max="11" width="10.83203125" style="14" customWidth="1"/>
    <col min="12" max="12" width="21.1640625" style="14" customWidth="1"/>
    <col min="13" max="16384" width="8.83203125" style="14"/>
  </cols>
  <sheetData>
    <row r="1" spans="1:12" x14ac:dyDescent="0.2">
      <c r="A1" s="14" t="s">
        <v>18</v>
      </c>
      <c r="B1" s="14" t="s">
        <v>14</v>
      </c>
      <c r="C1" s="14" t="s">
        <v>34</v>
      </c>
      <c r="D1" s="14" t="s">
        <v>3</v>
      </c>
      <c r="E1" s="14" t="s">
        <v>15</v>
      </c>
      <c r="F1" s="14" t="s">
        <v>6</v>
      </c>
      <c r="G1" s="14" t="s">
        <v>4</v>
      </c>
      <c r="H1" s="14" t="s">
        <v>16</v>
      </c>
      <c r="I1" s="14" t="s">
        <v>17</v>
      </c>
      <c r="J1" s="14" t="s">
        <v>37</v>
      </c>
      <c r="K1" s="14" t="s">
        <v>38</v>
      </c>
      <c r="L1" s="14" t="s">
        <v>22</v>
      </c>
    </row>
    <row r="2" spans="1:12" s="15" customFormat="1" x14ac:dyDescent="0.2">
      <c r="A2" t="s">
        <v>43</v>
      </c>
      <c r="B2" s="6" t="s">
        <v>1</v>
      </c>
      <c r="C2" s="6" t="s">
        <v>35</v>
      </c>
      <c r="D2">
        <v>43</v>
      </c>
      <c r="E2">
        <v>28</v>
      </c>
      <c r="F2">
        <f>Table4[[#This Row],[Gain_tx]]+Table4[[#This Row],[PwrMax]]</f>
        <v>71</v>
      </c>
      <c r="G2"/>
      <c r="H2"/>
      <c r="I2"/>
      <c r="J2" s="5">
        <v>20200</v>
      </c>
      <c r="K2" s="17">
        <v>21200</v>
      </c>
      <c r="L2" s="15" t="s">
        <v>25</v>
      </c>
    </row>
    <row r="3" spans="1:12" s="15" customFormat="1" x14ac:dyDescent="0.2">
      <c r="A3" t="s">
        <v>44</v>
      </c>
      <c r="B3" s="6" t="s">
        <v>2</v>
      </c>
      <c r="C3" s="6" t="s">
        <v>35</v>
      </c>
      <c r="D3"/>
      <c r="E3"/>
      <c r="F3"/>
      <c r="G3">
        <v>43</v>
      </c>
      <c r="H3">
        <v>800</v>
      </c>
      <c r="I3" s="3">
        <f>G3-10*LOG10(H3)</f>
        <v>13.969100130080562</v>
      </c>
      <c r="J3" s="5">
        <v>30000</v>
      </c>
      <c r="K3" s="17">
        <v>31000</v>
      </c>
      <c r="L3" s="15" t="s">
        <v>25</v>
      </c>
    </row>
    <row r="4" spans="1:12" s="15" customFormat="1" x14ac:dyDescent="0.2"/>
    <row r="5" spans="1:12" s="15" customFormat="1" x14ac:dyDescent="0.2"/>
    <row r="6" spans="1:12" s="15" customFormat="1" x14ac:dyDescent="0.2"/>
    <row r="7" spans="1:12" s="15" customFormat="1" x14ac:dyDescent="0.2"/>
    <row r="8" spans="1:12" s="15" customFormat="1" x14ac:dyDescent="0.2"/>
    <row r="9" spans="1:12" s="15" customFormat="1" x14ac:dyDescent="0.2"/>
    <row r="10" spans="1:12" s="15" customFormat="1" x14ac:dyDescent="0.2"/>
    <row r="11" spans="1:12" s="15" customFormat="1" x14ac:dyDescent="0.2"/>
    <row r="12" spans="1:12" s="15" customFormat="1" x14ac:dyDescent="0.2"/>
    <row r="13" spans="1:12" s="15" customFormat="1" x14ac:dyDescent="0.2"/>
    <row r="14" spans="1:12" s="15" customFormat="1" x14ac:dyDescent="0.2"/>
    <row r="15" spans="1:12" s="15" customFormat="1" x14ac:dyDescent="0.2"/>
    <row r="16" spans="1:12" s="15" customFormat="1" x14ac:dyDescent="0.2"/>
    <row r="17" s="15" customFormat="1" x14ac:dyDescent="0.2"/>
    <row r="18" s="15" customFormat="1" x14ac:dyDescent="0.2"/>
    <row r="19" s="15" customFormat="1" x14ac:dyDescent="0.2"/>
    <row r="20" s="15" customFormat="1" x14ac:dyDescent="0.2"/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B2:B19" xr:uid="{00000000-0002-0000-0100-000000000000}">
      <formula1>INDIRECT("Table615[E_R]")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SystemSettings!$C$3:$C$4</xm:f>
          </x14:formula1>
          <xm:sqref>C2:C17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29"/>
  <sheetViews>
    <sheetView zoomScale="140" zoomScaleNormal="140" zoomScalePageLayoutView="140" workbookViewId="0">
      <selection activeCell="B12" sqref="B12"/>
    </sheetView>
  </sheetViews>
  <sheetFormatPr baseColWidth="10" defaultColWidth="8.83203125" defaultRowHeight="15" x14ac:dyDescent="0.2"/>
  <cols>
    <col min="1" max="1" width="8.83203125" style="14"/>
    <col min="2" max="3" width="11" style="14" customWidth="1"/>
    <col min="4" max="4" width="11.1640625" style="14" bestFit="1" customWidth="1"/>
    <col min="5" max="5" width="6.83203125" style="14" bestFit="1" customWidth="1"/>
    <col min="6" max="6" width="12.6640625" style="14" bestFit="1" customWidth="1"/>
    <col min="7" max="8" width="12.6640625" style="14" customWidth="1"/>
    <col min="9" max="9" width="9.5" style="14" customWidth="1"/>
    <col min="10" max="10" width="13.83203125" style="14" customWidth="1"/>
    <col min="11" max="11" width="20.33203125" style="14" customWidth="1"/>
    <col min="12" max="16384" width="8.83203125" style="14"/>
  </cols>
  <sheetData>
    <row r="1" spans="1:11" x14ac:dyDescent="0.2">
      <c r="A1" s="16" t="s">
        <v>0</v>
      </c>
      <c r="B1" s="16" t="s">
        <v>19</v>
      </c>
      <c r="C1" s="16" t="s">
        <v>15</v>
      </c>
      <c r="D1" s="16" t="s">
        <v>20</v>
      </c>
      <c r="E1" s="16" t="s">
        <v>16</v>
      </c>
      <c r="F1" s="16" t="s">
        <v>17</v>
      </c>
      <c r="G1" s="16" t="s">
        <v>26</v>
      </c>
      <c r="H1" s="16" t="s">
        <v>61</v>
      </c>
      <c r="I1" s="16" t="s">
        <v>62</v>
      </c>
      <c r="J1" s="16" t="s">
        <v>21</v>
      </c>
      <c r="K1" s="16" t="s">
        <v>22</v>
      </c>
    </row>
    <row r="2" spans="1:11" x14ac:dyDescent="0.2">
      <c r="A2" t="s">
        <v>45</v>
      </c>
      <c r="B2">
        <v>43.6</v>
      </c>
      <c r="C2">
        <v>24</v>
      </c>
      <c r="D2">
        <v>40.200000000000003</v>
      </c>
      <c r="E2">
        <v>150</v>
      </c>
      <c r="F2" s="2">
        <f t="shared" ref="F2:F3" si="0">D2-10*LOG10(E2)</f>
        <v>18.439087409443189</v>
      </c>
      <c r="G2" s="18" t="s">
        <v>68</v>
      </c>
      <c r="H2" s="2">
        <v>1.19</v>
      </c>
      <c r="I2" s="15">
        <v>1.77</v>
      </c>
      <c r="J2">
        <v>0.6</v>
      </c>
      <c r="K2" t="s">
        <v>46</v>
      </c>
    </row>
    <row r="3" spans="1:11" x14ac:dyDescent="0.2">
      <c r="A3" t="s">
        <v>47</v>
      </c>
      <c r="B3">
        <v>66</v>
      </c>
      <c r="C3">
        <v>27</v>
      </c>
      <c r="D3">
        <v>62.7</v>
      </c>
      <c r="E3">
        <v>150</v>
      </c>
      <c r="F3" s="2">
        <f t="shared" si="0"/>
        <v>40.939087409443189</v>
      </c>
      <c r="G3" s="18" t="s">
        <v>68</v>
      </c>
      <c r="H3" s="2">
        <v>0.09</v>
      </c>
      <c r="I3" s="15">
        <v>0.13</v>
      </c>
      <c r="J3">
        <v>9</v>
      </c>
      <c r="K3" t="s">
        <v>48</v>
      </c>
    </row>
    <row r="4" spans="1:1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</sheetData>
  <dataValidations count="1">
    <dataValidation type="list" allowBlank="1" showInputMessage="1" showErrorMessage="1" sqref="J4:J34 G2:G3" xr:uid="{00000000-0002-0000-0200-000000000000}">
      <formula1>INDIRECT("Table7[Pattern Options]")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SystemSettings!$E$3:$E$5</xm:f>
          </x14:formula1>
          <xm:sqref>J40:J48</xm:sqref>
        </x14:dataValidation>
        <x14:dataValidation type="list" allowBlank="1" showInputMessage="1" showErrorMessage="1" xr:uid="{00000000-0002-0000-0200-000002000000}">
          <x14:formula1>
            <xm:f>SystemSettings!$E$3:$E$21</xm:f>
          </x14:formula1>
          <xm:sqref>J35:J39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tabSelected="1" zoomScale="150" zoomScaleNormal="150" zoomScalePageLayoutView="150" workbookViewId="0">
      <selection activeCell="C34" sqref="C34"/>
    </sheetView>
  </sheetViews>
  <sheetFormatPr baseColWidth="10" defaultRowHeight="15" x14ac:dyDescent="0.2"/>
  <cols>
    <col min="3" max="3" width="13.33203125" customWidth="1"/>
    <col min="4" max="4" width="12" style="5" customWidth="1"/>
    <col min="5" max="5" width="10.83203125" style="5"/>
    <col min="6" max="6" width="10.83203125" style="1"/>
    <col min="7" max="7" width="12.83203125" customWidth="1"/>
  </cols>
  <sheetData>
    <row r="1" spans="1:8" x14ac:dyDescent="0.2">
      <c r="A1" t="s">
        <v>50</v>
      </c>
      <c r="B1" s="6" t="s">
        <v>53</v>
      </c>
      <c r="C1" t="s">
        <v>54</v>
      </c>
      <c r="D1" s="1" t="s">
        <v>51</v>
      </c>
      <c r="E1" s="1" t="s">
        <v>52</v>
      </c>
      <c r="F1" t="s">
        <v>55</v>
      </c>
      <c r="G1" t="s">
        <v>5</v>
      </c>
      <c r="H1" t="s">
        <v>56</v>
      </c>
    </row>
    <row r="2" spans="1:8" x14ac:dyDescent="0.2">
      <c r="A2" s="19" t="s">
        <v>43</v>
      </c>
      <c r="B2" s="13">
        <v>2</v>
      </c>
      <c r="C2" s="19" t="s">
        <v>45</v>
      </c>
      <c r="D2" s="20">
        <v>20200</v>
      </c>
      <c r="E2" s="20">
        <v>21200</v>
      </c>
      <c r="F2" s="19" t="s">
        <v>8</v>
      </c>
      <c r="G2">
        <v>1</v>
      </c>
      <c r="H2" s="13">
        <v>1</v>
      </c>
    </row>
    <row r="3" spans="1:8" x14ac:dyDescent="0.2">
      <c r="A3" s="19" t="s">
        <v>44</v>
      </c>
      <c r="B3" s="13">
        <v>4</v>
      </c>
      <c r="C3" s="19" t="s">
        <v>45</v>
      </c>
      <c r="D3" s="20">
        <v>30000</v>
      </c>
      <c r="E3" s="20">
        <v>31000</v>
      </c>
      <c r="F3" s="19" t="s">
        <v>8</v>
      </c>
      <c r="G3">
        <v>1</v>
      </c>
      <c r="H3" s="13">
        <v>1</v>
      </c>
    </row>
    <row r="4" spans="1:8" x14ac:dyDescent="0.2">
      <c r="A4" s="19" t="s">
        <v>43</v>
      </c>
      <c r="B4" s="13">
        <v>6</v>
      </c>
      <c r="C4" s="19" t="s">
        <v>45</v>
      </c>
      <c r="D4" s="20">
        <v>20200</v>
      </c>
      <c r="E4" s="20">
        <v>21200</v>
      </c>
      <c r="F4" s="19" t="s">
        <v>9</v>
      </c>
      <c r="G4">
        <v>1</v>
      </c>
      <c r="H4" s="13">
        <v>1</v>
      </c>
    </row>
    <row r="5" spans="1:8" x14ac:dyDescent="0.2">
      <c r="A5" s="19" t="s">
        <v>44</v>
      </c>
      <c r="B5" s="13">
        <v>8</v>
      </c>
      <c r="C5" s="19" t="s">
        <v>45</v>
      </c>
      <c r="D5" s="20">
        <v>30000</v>
      </c>
      <c r="E5" s="20">
        <v>31000</v>
      </c>
      <c r="F5" s="19" t="s">
        <v>9</v>
      </c>
      <c r="G5">
        <v>1</v>
      </c>
      <c r="H5" s="13">
        <v>1</v>
      </c>
    </row>
    <row r="6" spans="1:8" x14ac:dyDescent="0.2">
      <c r="A6" s="19" t="s">
        <v>43</v>
      </c>
      <c r="B6" s="13">
        <v>10</v>
      </c>
      <c r="C6" s="19" t="s">
        <v>45</v>
      </c>
      <c r="D6" s="20">
        <v>20200</v>
      </c>
      <c r="E6" s="20">
        <v>21200</v>
      </c>
      <c r="F6" s="19" t="s">
        <v>8</v>
      </c>
      <c r="G6" s="13">
        <v>2</v>
      </c>
      <c r="H6" s="13">
        <v>1</v>
      </c>
    </row>
    <row r="7" spans="1:8" x14ac:dyDescent="0.2">
      <c r="A7" s="19" t="s">
        <v>44</v>
      </c>
      <c r="B7" s="13">
        <v>12</v>
      </c>
      <c r="C7" s="19" t="s">
        <v>45</v>
      </c>
      <c r="D7" s="20">
        <v>30000</v>
      </c>
      <c r="E7" s="20">
        <v>31000</v>
      </c>
      <c r="F7" s="19" t="s">
        <v>8</v>
      </c>
      <c r="G7" s="13">
        <v>2</v>
      </c>
      <c r="H7" s="13">
        <v>1</v>
      </c>
    </row>
    <row r="8" spans="1:8" x14ac:dyDescent="0.2">
      <c r="A8" s="19" t="s">
        <v>43</v>
      </c>
      <c r="B8" s="13">
        <v>14</v>
      </c>
      <c r="C8" s="19" t="s">
        <v>45</v>
      </c>
      <c r="D8" s="20">
        <v>20200</v>
      </c>
      <c r="E8" s="20">
        <v>21200</v>
      </c>
      <c r="F8" s="19" t="s">
        <v>9</v>
      </c>
      <c r="G8" s="13">
        <v>2</v>
      </c>
      <c r="H8" s="13">
        <v>1</v>
      </c>
    </row>
    <row r="9" spans="1:8" x14ac:dyDescent="0.2">
      <c r="A9" s="19" t="s">
        <v>44</v>
      </c>
      <c r="B9" s="13">
        <v>16</v>
      </c>
      <c r="C9" s="19" t="s">
        <v>45</v>
      </c>
      <c r="D9" s="20">
        <v>30000</v>
      </c>
      <c r="E9" s="20">
        <v>31000</v>
      </c>
      <c r="F9" s="19" t="s">
        <v>9</v>
      </c>
      <c r="G9" s="13">
        <v>2</v>
      </c>
      <c r="H9" s="13">
        <v>1</v>
      </c>
    </row>
    <row r="10" spans="1:8" x14ac:dyDescent="0.2">
      <c r="A10" s="19" t="s">
        <v>43</v>
      </c>
      <c r="B10" s="13">
        <v>18</v>
      </c>
      <c r="C10" s="19" t="s">
        <v>45</v>
      </c>
      <c r="D10" s="20">
        <v>20200</v>
      </c>
      <c r="E10" s="20">
        <v>21200</v>
      </c>
      <c r="F10" s="19" t="s">
        <v>8</v>
      </c>
      <c r="G10" s="13">
        <v>3</v>
      </c>
      <c r="H10" s="13">
        <v>1</v>
      </c>
    </row>
    <row r="11" spans="1:8" x14ac:dyDescent="0.2">
      <c r="A11" s="19" t="s">
        <v>44</v>
      </c>
      <c r="B11" s="13">
        <v>20</v>
      </c>
      <c r="C11" s="19" t="s">
        <v>45</v>
      </c>
      <c r="D11" s="20">
        <v>30000</v>
      </c>
      <c r="E11" s="20">
        <v>31000</v>
      </c>
      <c r="F11" s="19" t="s">
        <v>8</v>
      </c>
      <c r="G11" s="13">
        <v>3</v>
      </c>
      <c r="H11" s="13">
        <v>1</v>
      </c>
    </row>
    <row r="12" spans="1:8" x14ac:dyDescent="0.2">
      <c r="A12" s="19" t="s">
        <v>43</v>
      </c>
      <c r="B12" s="13">
        <v>22</v>
      </c>
      <c r="C12" s="19" t="s">
        <v>45</v>
      </c>
      <c r="D12" s="20">
        <v>20200</v>
      </c>
      <c r="E12" s="20">
        <v>21200</v>
      </c>
      <c r="F12" s="19" t="s">
        <v>9</v>
      </c>
      <c r="G12" s="13">
        <v>3</v>
      </c>
      <c r="H12" s="13">
        <v>1</v>
      </c>
    </row>
    <row r="13" spans="1:8" x14ac:dyDescent="0.2">
      <c r="A13" s="19" t="s">
        <v>44</v>
      </c>
      <c r="B13" s="13">
        <v>24</v>
      </c>
      <c r="C13" s="19" t="s">
        <v>45</v>
      </c>
      <c r="D13" s="20">
        <v>30000</v>
      </c>
      <c r="E13" s="20">
        <v>31000</v>
      </c>
      <c r="F13" s="19" t="s">
        <v>9</v>
      </c>
      <c r="G13" s="13">
        <v>3</v>
      </c>
      <c r="H13" s="13">
        <v>1</v>
      </c>
    </row>
    <row r="14" spans="1:8" x14ac:dyDescent="0.2">
      <c r="A14" s="19" t="s">
        <v>43</v>
      </c>
      <c r="B14" s="13">
        <v>74</v>
      </c>
      <c r="C14" s="19" t="s">
        <v>47</v>
      </c>
      <c r="D14" s="20">
        <v>20200</v>
      </c>
      <c r="E14" s="20">
        <v>21200</v>
      </c>
      <c r="F14" s="19" t="s">
        <v>8</v>
      </c>
      <c r="G14">
        <v>1</v>
      </c>
      <c r="H14" s="13">
        <v>1</v>
      </c>
    </row>
    <row r="15" spans="1:8" x14ac:dyDescent="0.2">
      <c r="A15" s="19" t="s">
        <v>44</v>
      </c>
      <c r="B15" s="13">
        <v>76</v>
      </c>
      <c r="C15" s="19" t="s">
        <v>47</v>
      </c>
      <c r="D15" s="20">
        <v>30000</v>
      </c>
      <c r="E15" s="20">
        <v>31000</v>
      </c>
      <c r="F15" s="19" t="s">
        <v>8</v>
      </c>
      <c r="G15">
        <v>1</v>
      </c>
      <c r="H15" s="13">
        <v>1</v>
      </c>
    </row>
    <row r="16" spans="1:8" x14ac:dyDescent="0.2">
      <c r="A16" s="19" t="s">
        <v>43</v>
      </c>
      <c r="B16" s="13">
        <v>78</v>
      </c>
      <c r="C16" s="19" t="s">
        <v>47</v>
      </c>
      <c r="D16" s="20">
        <v>20200</v>
      </c>
      <c r="E16" s="20">
        <v>21200</v>
      </c>
      <c r="F16" s="19" t="s">
        <v>8</v>
      </c>
      <c r="G16" s="13">
        <v>2</v>
      </c>
      <c r="H16" s="13">
        <v>1</v>
      </c>
    </row>
    <row r="17" spans="1:8" x14ac:dyDescent="0.2">
      <c r="A17" s="19" t="s">
        <v>44</v>
      </c>
      <c r="B17" s="13">
        <v>80</v>
      </c>
      <c r="C17" s="19" t="s">
        <v>47</v>
      </c>
      <c r="D17" s="20">
        <v>30000</v>
      </c>
      <c r="E17" s="20">
        <v>31000</v>
      </c>
      <c r="F17" s="19" t="s">
        <v>8</v>
      </c>
      <c r="G17" s="13">
        <v>2</v>
      </c>
      <c r="H17" s="13">
        <v>1</v>
      </c>
    </row>
    <row r="18" spans="1:8" x14ac:dyDescent="0.2">
      <c r="A18" s="19" t="s">
        <v>43</v>
      </c>
      <c r="B18" s="13">
        <v>86</v>
      </c>
      <c r="C18" s="19" t="s">
        <v>47</v>
      </c>
      <c r="D18" s="20">
        <v>20200</v>
      </c>
      <c r="E18" s="20">
        <v>21200</v>
      </c>
      <c r="F18" s="19" t="s">
        <v>8</v>
      </c>
      <c r="G18" s="13">
        <v>3</v>
      </c>
      <c r="H18" s="13">
        <v>1</v>
      </c>
    </row>
    <row r="19" spans="1:8" x14ac:dyDescent="0.2">
      <c r="A19" s="19" t="s">
        <v>44</v>
      </c>
      <c r="B19" s="13">
        <v>88</v>
      </c>
      <c r="C19" s="19" t="s">
        <v>47</v>
      </c>
      <c r="D19" s="20">
        <v>30000</v>
      </c>
      <c r="E19" s="20">
        <v>31000</v>
      </c>
      <c r="F19" s="19" t="s">
        <v>8</v>
      </c>
      <c r="G19" s="13">
        <v>3</v>
      </c>
      <c r="H19" s="13">
        <v>1</v>
      </c>
    </row>
  </sheetData>
  <dataValidations count="3">
    <dataValidation type="list" allowBlank="1" showInputMessage="1" showErrorMessage="1" sqref="A2:A19" xr:uid="{00000000-0002-0000-0300-000000000000}">
      <formula1>BeamName</formula1>
    </dataValidation>
    <dataValidation type="list" allowBlank="1" showInputMessage="1" showErrorMessage="1" sqref="C2:C19" xr:uid="{00000000-0002-0000-0300-000001000000}">
      <formula1>EarthStation</formula1>
    </dataValidation>
    <dataValidation type="list" allowBlank="1" showInputMessage="1" showErrorMessage="1" sqref="F2:F19" xr:uid="{00000000-0002-0000-0300-000002000000}">
      <formula1>INDIRECT("Table15[Services]")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1"/>
  <sheetViews>
    <sheetView topLeftCell="C1" zoomScale="140" zoomScaleNormal="140" zoomScalePageLayoutView="140" workbookViewId="0">
      <selection activeCell="I19" sqref="I19"/>
    </sheetView>
  </sheetViews>
  <sheetFormatPr baseColWidth="10" defaultRowHeight="15" x14ac:dyDescent="0.2"/>
  <cols>
    <col min="3" max="3" width="11.6640625" customWidth="1"/>
    <col min="4" max="4" width="12.83203125" customWidth="1"/>
    <col min="9" max="9" width="20.6640625" customWidth="1"/>
    <col min="14" max="14" width="11.5" customWidth="1"/>
  </cols>
  <sheetData>
    <row r="1" spans="1:9" x14ac:dyDescent="0.2">
      <c r="A1" s="13"/>
      <c r="B1" s="13"/>
      <c r="C1" t="s">
        <v>24</v>
      </c>
      <c r="D1" s="4" t="s">
        <v>23</v>
      </c>
      <c r="E1" t="s">
        <v>101</v>
      </c>
      <c r="F1" s="4" t="s">
        <v>100</v>
      </c>
      <c r="G1" s="4" t="s">
        <v>99</v>
      </c>
      <c r="I1" s="13"/>
    </row>
    <row r="2" spans="1:9" x14ac:dyDescent="0.2">
      <c r="A2" s="13"/>
      <c r="B2" s="13"/>
      <c r="C2" s="20">
        <v>1</v>
      </c>
      <c r="D2" s="13">
        <v>128</v>
      </c>
      <c r="E2" s="20" t="s">
        <v>73</v>
      </c>
      <c r="F2" s="22" t="s">
        <v>79</v>
      </c>
      <c r="G2" s="21" t="s">
        <v>92</v>
      </c>
      <c r="I2" s="13"/>
    </row>
    <row r="3" spans="1:9" x14ac:dyDescent="0.2">
      <c r="A3" s="13"/>
      <c r="B3" s="13"/>
      <c r="C3" s="20">
        <v>2</v>
      </c>
      <c r="D3" s="13">
        <v>256</v>
      </c>
      <c r="E3" s="20" t="s">
        <v>73</v>
      </c>
      <c r="F3" s="22" t="s">
        <v>79</v>
      </c>
      <c r="G3" s="21" t="s">
        <v>92</v>
      </c>
      <c r="I3" s="13"/>
    </row>
    <row r="4" spans="1:9" x14ac:dyDescent="0.2">
      <c r="A4" s="13"/>
      <c r="B4" s="13"/>
      <c r="C4" s="20">
        <v>3</v>
      </c>
      <c r="D4" s="13">
        <v>512</v>
      </c>
      <c r="E4" s="20" t="s">
        <v>73</v>
      </c>
      <c r="F4" s="22" t="s">
        <v>79</v>
      </c>
      <c r="G4" s="21" t="s">
        <v>92</v>
      </c>
      <c r="I4" s="13"/>
    </row>
    <row r="5" spans="1:9" x14ac:dyDescent="0.2">
      <c r="A5" s="13"/>
      <c r="B5" s="13"/>
      <c r="C5" s="20">
        <v>4</v>
      </c>
      <c r="D5" s="13">
        <v>1000</v>
      </c>
      <c r="E5" s="20" t="s">
        <v>73</v>
      </c>
      <c r="F5" s="22" t="s">
        <v>79</v>
      </c>
      <c r="G5" s="21" t="s">
        <v>92</v>
      </c>
      <c r="I5" s="13"/>
    </row>
    <row r="6" spans="1:9" x14ac:dyDescent="0.2">
      <c r="A6" s="13"/>
      <c r="B6" s="13"/>
      <c r="C6" s="20">
        <v>5</v>
      </c>
      <c r="D6" s="13">
        <v>2000</v>
      </c>
      <c r="E6" s="20" t="s">
        <v>73</v>
      </c>
      <c r="F6" s="22" t="s">
        <v>79</v>
      </c>
      <c r="G6" s="21" t="s">
        <v>92</v>
      </c>
      <c r="I6" s="13"/>
    </row>
    <row r="7" spans="1:9" x14ac:dyDescent="0.2">
      <c r="A7" s="13"/>
      <c r="B7" s="13"/>
      <c r="C7" s="20">
        <v>6</v>
      </c>
      <c r="D7" s="20">
        <v>4000</v>
      </c>
      <c r="E7" s="20" t="s">
        <v>73</v>
      </c>
      <c r="F7" s="22" t="s">
        <v>79</v>
      </c>
      <c r="G7" s="21" t="s">
        <v>92</v>
      </c>
      <c r="I7" s="13"/>
    </row>
    <row r="8" spans="1:9" x14ac:dyDescent="0.2">
      <c r="A8" s="13"/>
      <c r="B8" s="13"/>
      <c r="C8" s="20">
        <v>7</v>
      </c>
      <c r="D8" s="20">
        <v>8000</v>
      </c>
      <c r="E8" s="20" t="s">
        <v>73</v>
      </c>
      <c r="F8" s="22" t="s">
        <v>79</v>
      </c>
      <c r="G8" s="21" t="s">
        <v>92</v>
      </c>
      <c r="I8" s="13"/>
    </row>
    <row r="9" spans="1:9" x14ac:dyDescent="0.2">
      <c r="A9" s="13"/>
      <c r="B9" s="13"/>
      <c r="C9" s="20">
        <v>8</v>
      </c>
      <c r="D9" s="20">
        <v>16000</v>
      </c>
      <c r="E9" s="20" t="s">
        <v>73</v>
      </c>
      <c r="F9" s="22" t="s">
        <v>79</v>
      </c>
      <c r="G9" s="21" t="s">
        <v>92</v>
      </c>
      <c r="I9" s="13"/>
    </row>
    <row r="10" spans="1:9" x14ac:dyDescent="0.2">
      <c r="A10" s="13"/>
      <c r="B10" s="13"/>
      <c r="C10" s="20">
        <v>9</v>
      </c>
      <c r="D10" s="20">
        <v>24000</v>
      </c>
      <c r="E10" t="s">
        <v>76</v>
      </c>
      <c r="F10" s="21" t="s">
        <v>86</v>
      </c>
      <c r="G10" t="s">
        <v>98</v>
      </c>
      <c r="I10" s="13"/>
    </row>
    <row r="11" spans="1:9" x14ac:dyDescent="0.2">
      <c r="A11" s="13"/>
      <c r="B11" s="13"/>
      <c r="C11" s="20">
        <v>10</v>
      </c>
      <c r="D11" s="20">
        <v>32000</v>
      </c>
      <c r="E11" t="s">
        <v>76</v>
      </c>
      <c r="F11" s="21" t="s">
        <v>86</v>
      </c>
      <c r="G11" t="s">
        <v>98</v>
      </c>
      <c r="I11" s="13"/>
    </row>
    <row r="12" spans="1:9" x14ac:dyDescent="0.2">
      <c r="A12" s="13"/>
      <c r="B12" s="13"/>
      <c r="C12" s="20">
        <v>11</v>
      </c>
      <c r="D12" s="20">
        <v>64000</v>
      </c>
      <c r="E12" t="s">
        <v>76</v>
      </c>
      <c r="F12" s="21" t="s">
        <v>86</v>
      </c>
      <c r="G12" t="s">
        <v>98</v>
      </c>
      <c r="I12" s="13"/>
    </row>
    <row r="13" spans="1:9" x14ac:dyDescent="0.2">
      <c r="A13" s="13"/>
      <c r="B13" s="13"/>
      <c r="C13" s="20">
        <v>12</v>
      </c>
      <c r="D13" s="20">
        <v>96000</v>
      </c>
      <c r="E13" t="s">
        <v>76</v>
      </c>
      <c r="F13" s="21" t="s">
        <v>86</v>
      </c>
      <c r="G13" t="s">
        <v>98</v>
      </c>
      <c r="H13" s="13"/>
      <c r="I13" s="13"/>
    </row>
    <row r="14" spans="1:9" x14ac:dyDescent="0.2">
      <c r="A14" s="13"/>
      <c r="B14" s="13"/>
      <c r="C14" s="20">
        <v>13</v>
      </c>
      <c r="D14" s="20">
        <v>128000</v>
      </c>
      <c r="E14" t="s">
        <v>76</v>
      </c>
      <c r="F14" s="21" t="s">
        <v>86</v>
      </c>
      <c r="G14" t="s">
        <v>98</v>
      </c>
      <c r="H14" s="13"/>
      <c r="I14" s="13"/>
    </row>
    <row r="15" spans="1:9" x14ac:dyDescent="0.2">
      <c r="A15" s="13"/>
      <c r="B15" s="13"/>
      <c r="C15" s="13"/>
      <c r="D15" s="13"/>
      <c r="E15" s="13"/>
      <c r="F15" s="13"/>
      <c r="G15" s="13"/>
      <c r="H15" s="13"/>
      <c r="I15" s="13"/>
    </row>
    <row r="16" spans="1:9" x14ac:dyDescent="0.2">
      <c r="A16" s="13"/>
      <c r="B16" s="13"/>
      <c r="C16" s="13"/>
      <c r="D16" s="13"/>
      <c r="E16" s="13"/>
      <c r="F16" s="13"/>
      <c r="G16" s="13"/>
      <c r="H16" s="13"/>
      <c r="I16" s="13"/>
    </row>
    <row r="17" spans="1:9" x14ac:dyDescent="0.2">
      <c r="A17" s="13"/>
      <c r="B17" s="13"/>
      <c r="C17" s="13"/>
      <c r="D17" s="13"/>
      <c r="E17" s="13"/>
      <c r="F17" s="13"/>
      <c r="G17" s="13"/>
      <c r="H17" s="13"/>
      <c r="I17" s="13"/>
    </row>
    <row r="18" spans="1:9" x14ac:dyDescent="0.2">
      <c r="A18" s="13"/>
      <c r="B18" s="13"/>
      <c r="C18" s="13"/>
      <c r="D18" s="13"/>
      <c r="E18" s="13"/>
      <c r="F18" s="13"/>
      <c r="G18" s="13"/>
      <c r="H18" s="13"/>
      <c r="I18" s="13"/>
    </row>
    <row r="19" spans="1:9" x14ac:dyDescent="0.2">
      <c r="A19" s="13"/>
      <c r="B19" s="13"/>
      <c r="C19" s="13"/>
      <c r="D19" s="13"/>
      <c r="E19" s="13"/>
      <c r="F19" s="13"/>
      <c r="G19" s="13"/>
      <c r="H19" s="13"/>
      <c r="I19" s="13"/>
    </row>
    <row r="20" spans="1:9" x14ac:dyDescent="0.2">
      <c r="A20" s="13"/>
      <c r="B20" s="13"/>
      <c r="C20" s="13"/>
      <c r="D20" s="13"/>
      <c r="E20" s="13"/>
      <c r="F20" s="13"/>
      <c r="G20" s="13"/>
      <c r="H20" s="13"/>
      <c r="I20" s="13"/>
    </row>
    <row r="21" spans="1:9" x14ac:dyDescent="0.2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2">
      <c r="A22" s="13"/>
      <c r="B22" s="13"/>
      <c r="C22" s="13"/>
      <c r="D22" s="13"/>
      <c r="E22" s="13"/>
      <c r="F22" s="13"/>
      <c r="G22" s="13"/>
      <c r="H22" s="13"/>
      <c r="I22" s="13"/>
    </row>
    <row r="23" spans="1:9" x14ac:dyDescent="0.2">
      <c r="A23" s="13"/>
      <c r="B23" s="13"/>
      <c r="C23" s="13"/>
      <c r="D23" s="13"/>
      <c r="E23" s="13"/>
      <c r="F23" s="13"/>
      <c r="G23" s="13"/>
      <c r="H23" s="13"/>
      <c r="I23" s="13"/>
    </row>
    <row r="24" spans="1:9" x14ac:dyDescent="0.2">
      <c r="A24" s="13"/>
      <c r="B24" s="13"/>
      <c r="C24" s="13"/>
      <c r="D24" s="13"/>
      <c r="E24" s="13"/>
      <c r="F24" s="13"/>
      <c r="G24" s="13"/>
      <c r="H24" s="13"/>
      <c r="I24" s="13"/>
    </row>
    <row r="25" spans="1:9" x14ac:dyDescent="0.2">
      <c r="A25" s="13"/>
      <c r="B25" s="13"/>
      <c r="C25" s="13"/>
      <c r="D25" s="13"/>
      <c r="E25" s="13"/>
      <c r="F25" s="13"/>
      <c r="G25" s="13"/>
      <c r="H25" s="13"/>
      <c r="I25" s="13"/>
    </row>
    <row r="26" spans="1:9" x14ac:dyDescent="0.2">
      <c r="A26" s="13"/>
      <c r="B26" s="13"/>
      <c r="C26" s="13"/>
      <c r="D26" s="13"/>
      <c r="E26" s="13"/>
      <c r="F26" s="13"/>
      <c r="G26" s="13"/>
      <c r="H26" s="13"/>
      <c r="I26" s="13"/>
    </row>
    <row r="27" spans="1:9" x14ac:dyDescent="0.2">
      <c r="A27" s="13"/>
      <c r="B27" s="13"/>
      <c r="C27" s="13"/>
      <c r="D27" s="13"/>
      <c r="E27" s="13"/>
      <c r="F27" s="13"/>
      <c r="G27" s="13"/>
      <c r="H27" s="13"/>
      <c r="I27" s="13"/>
    </row>
    <row r="28" spans="1:9" x14ac:dyDescent="0.2">
      <c r="A28" s="13"/>
      <c r="B28" s="13"/>
      <c r="C28" s="13"/>
      <c r="D28" s="13"/>
      <c r="E28" s="13"/>
      <c r="F28" s="13"/>
      <c r="G28" s="13"/>
      <c r="H28" s="13"/>
      <c r="I28" s="13"/>
    </row>
    <row r="29" spans="1:9" x14ac:dyDescent="0.2">
      <c r="A29" s="13"/>
      <c r="B29" s="13"/>
      <c r="C29" s="13"/>
      <c r="D29" s="13"/>
      <c r="E29" s="13"/>
      <c r="F29" s="13"/>
      <c r="G29" s="13"/>
      <c r="H29" s="13"/>
      <c r="I29" s="13"/>
    </row>
    <row r="30" spans="1:9" x14ac:dyDescent="0.2">
      <c r="A30" s="13"/>
      <c r="B30" s="13"/>
      <c r="C30" s="13"/>
      <c r="D30" s="13"/>
      <c r="E30" s="13"/>
      <c r="F30" s="13"/>
      <c r="G30" s="13"/>
      <c r="H30" s="13"/>
      <c r="I30" s="13"/>
    </row>
    <row r="31" spans="1:9" x14ac:dyDescent="0.2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2">
      <c r="A32" s="13"/>
      <c r="B32" s="13"/>
      <c r="C32" s="13"/>
      <c r="D32" s="13"/>
      <c r="E32" s="13"/>
      <c r="F32" s="13"/>
      <c r="G32" s="13"/>
      <c r="H32" s="13"/>
      <c r="I32" s="13"/>
    </row>
    <row r="33" spans="1:9" x14ac:dyDescent="0.2">
      <c r="A33" s="13"/>
      <c r="B33" s="13"/>
      <c r="C33" s="13"/>
      <c r="D33" s="13"/>
      <c r="E33" s="13"/>
      <c r="F33" s="13"/>
      <c r="G33" s="13"/>
      <c r="H33" s="13"/>
      <c r="I33" s="13"/>
    </row>
    <row r="34" spans="1:9" x14ac:dyDescent="0.2">
      <c r="A34" s="13"/>
      <c r="B34" s="13"/>
      <c r="C34" s="13"/>
      <c r="D34" s="13"/>
      <c r="E34" s="13"/>
      <c r="F34" s="13"/>
      <c r="G34" s="13"/>
      <c r="H34" s="13"/>
      <c r="I34" s="13"/>
    </row>
    <row r="35" spans="1:9" x14ac:dyDescent="0.2">
      <c r="A35" s="13"/>
      <c r="B35" s="13"/>
      <c r="C35" s="13"/>
      <c r="D35" s="13"/>
      <c r="E35" s="13"/>
      <c r="F35" s="13"/>
      <c r="G35" s="13"/>
      <c r="H35" s="13"/>
      <c r="I35" s="13"/>
    </row>
    <row r="36" spans="1:9" x14ac:dyDescent="0.2">
      <c r="A36" s="13"/>
      <c r="B36" s="13"/>
      <c r="C36" s="13"/>
      <c r="D36" s="13"/>
      <c r="E36" s="13"/>
      <c r="F36" s="13"/>
      <c r="G36" s="13"/>
      <c r="H36" s="13"/>
      <c r="I36" s="13"/>
    </row>
    <row r="37" spans="1:9" x14ac:dyDescent="0.2">
      <c r="A37" s="13"/>
      <c r="B37" s="13"/>
      <c r="C37" s="13"/>
      <c r="D37" s="13"/>
      <c r="E37" s="13"/>
      <c r="F37" s="13"/>
      <c r="G37" s="13"/>
      <c r="H37" s="13"/>
      <c r="I37" s="13"/>
    </row>
    <row r="38" spans="1:9" x14ac:dyDescent="0.2">
      <c r="A38" s="13"/>
      <c r="B38" s="13"/>
      <c r="C38" s="13"/>
      <c r="D38" s="13"/>
      <c r="E38" s="13"/>
      <c r="F38" s="13"/>
      <c r="G38" s="13"/>
      <c r="H38" s="13"/>
      <c r="I38" s="13"/>
    </row>
    <row r="39" spans="1:9" x14ac:dyDescent="0.2">
      <c r="A39" s="13"/>
      <c r="B39" s="13"/>
      <c r="C39" s="13"/>
      <c r="D39" s="13"/>
      <c r="E39" s="13"/>
      <c r="F39" s="13"/>
      <c r="G39" s="13"/>
      <c r="H39" s="13"/>
      <c r="I39" s="13"/>
    </row>
    <row r="40" spans="1:9" x14ac:dyDescent="0.2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2">
      <c r="A41" s="13"/>
      <c r="B41" s="13"/>
      <c r="C41" s="13"/>
      <c r="D41" s="13"/>
      <c r="E41" s="13"/>
      <c r="F41" s="13"/>
      <c r="G41" s="13"/>
      <c r="H41" s="13"/>
      <c r="I41" s="13"/>
    </row>
    <row r="42" spans="1:9" x14ac:dyDescent="0.2">
      <c r="A42" s="13"/>
      <c r="B42" s="13"/>
      <c r="C42" s="13"/>
      <c r="D42" s="13"/>
      <c r="E42" s="13"/>
      <c r="F42" s="13"/>
      <c r="G42" s="13"/>
      <c r="H42" s="13"/>
      <c r="I42" s="13"/>
    </row>
    <row r="43" spans="1:9" x14ac:dyDescent="0.2">
      <c r="A43" s="13"/>
      <c r="B43" s="13"/>
      <c r="C43" s="13"/>
      <c r="D43" s="13"/>
      <c r="E43" s="13"/>
      <c r="F43" s="13"/>
      <c r="G43" s="13"/>
      <c r="H43" s="13"/>
      <c r="I43" s="13"/>
    </row>
    <row r="44" spans="1:9" x14ac:dyDescent="0.2">
      <c r="A44" s="13"/>
      <c r="B44" s="13"/>
      <c r="C44" s="13"/>
      <c r="D44" s="13"/>
      <c r="E44" s="13"/>
      <c r="F44" s="13"/>
      <c r="G44" s="13"/>
      <c r="H44" s="13"/>
      <c r="I44" s="13"/>
    </row>
    <row r="45" spans="1:9" x14ac:dyDescent="0.2">
      <c r="A45" s="13"/>
      <c r="B45" s="13"/>
      <c r="C45" s="13"/>
      <c r="D45" s="13"/>
      <c r="E45" s="13"/>
      <c r="F45" s="13"/>
      <c r="G45" s="13"/>
      <c r="H45" s="13"/>
      <c r="I45" s="13"/>
    </row>
    <row r="46" spans="1:9" x14ac:dyDescent="0.2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2">
      <c r="A47" s="13"/>
      <c r="B47" s="13"/>
      <c r="C47" s="13"/>
      <c r="D47" s="13"/>
      <c r="E47" s="13"/>
      <c r="F47" s="13"/>
      <c r="G47" s="13"/>
      <c r="H47" s="13"/>
      <c r="I47" s="13"/>
    </row>
    <row r="48" spans="1:9" x14ac:dyDescent="0.2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2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2">
      <c r="A50" s="13"/>
      <c r="B50" s="13"/>
      <c r="C50" s="13"/>
      <c r="D50" s="13"/>
      <c r="E50" s="13"/>
      <c r="F50" s="13"/>
      <c r="G50" s="13"/>
      <c r="H50" s="13"/>
      <c r="I50" s="13"/>
    </row>
    <row r="51" spans="1:9" x14ac:dyDescent="0.2">
      <c r="A51" s="13"/>
      <c r="B51" s="13"/>
      <c r="C51" s="13"/>
      <c r="D51" s="13"/>
      <c r="E51" s="13"/>
      <c r="F51" s="13"/>
      <c r="G51" s="13"/>
      <c r="H51" s="13"/>
      <c r="I51" s="13"/>
    </row>
    <row r="52" spans="1:9" x14ac:dyDescent="0.2">
      <c r="A52" s="13"/>
      <c r="B52" s="13"/>
      <c r="C52" s="13"/>
      <c r="D52" s="13"/>
      <c r="E52" s="13"/>
      <c r="F52" s="13"/>
      <c r="G52" s="13"/>
      <c r="H52" s="13"/>
      <c r="I52" s="13"/>
    </row>
    <row r="53" spans="1:9" x14ac:dyDescent="0.2">
      <c r="A53" s="13"/>
      <c r="B53" s="13"/>
      <c r="C53" s="13"/>
      <c r="D53" s="13"/>
      <c r="E53" s="13"/>
      <c r="F53" s="13"/>
      <c r="G53" s="13"/>
      <c r="H53" s="13"/>
      <c r="I53" s="13"/>
    </row>
    <row r="54" spans="1:9" x14ac:dyDescent="0.2">
      <c r="A54" s="13"/>
      <c r="B54" s="13"/>
      <c r="C54" s="13"/>
      <c r="D54" s="13"/>
      <c r="E54" s="13"/>
      <c r="F54" s="13"/>
      <c r="G54" s="13"/>
      <c r="H54" s="13"/>
      <c r="I54" s="13"/>
    </row>
    <row r="55" spans="1:9" x14ac:dyDescent="0.2">
      <c r="A55" s="13"/>
      <c r="B55" s="13"/>
      <c r="C55" s="13"/>
      <c r="D55" s="13"/>
      <c r="E55" s="13"/>
      <c r="F55" s="13"/>
      <c r="G55" s="13"/>
      <c r="H55" s="13"/>
      <c r="I55" s="13"/>
    </row>
    <row r="56" spans="1:9" x14ac:dyDescent="0.2">
      <c r="A56" s="13"/>
      <c r="B56" s="13"/>
      <c r="C56" s="13"/>
      <c r="D56" s="13"/>
      <c r="E56" s="13"/>
      <c r="F56" s="13"/>
      <c r="G56" s="13"/>
      <c r="H56" s="13"/>
      <c r="I56" s="13"/>
    </row>
    <row r="57" spans="1:9" x14ac:dyDescent="0.2">
      <c r="A57" s="13"/>
      <c r="B57" s="13"/>
      <c r="C57" s="13"/>
      <c r="D57" s="13"/>
      <c r="E57" s="13"/>
      <c r="F57" s="13"/>
      <c r="G57" s="13"/>
      <c r="H57" s="13"/>
      <c r="I57" s="13"/>
    </row>
    <row r="58" spans="1:9" x14ac:dyDescent="0.2">
      <c r="A58" s="13"/>
      <c r="B58" s="13"/>
      <c r="C58" s="13"/>
      <c r="D58" s="13"/>
      <c r="E58" s="13"/>
      <c r="F58" s="13"/>
      <c r="G58" s="13"/>
      <c r="H58" s="13"/>
      <c r="I58" s="13"/>
    </row>
    <row r="59" spans="1:9" x14ac:dyDescent="0.2">
      <c r="A59" s="13"/>
      <c r="B59" s="13"/>
      <c r="C59" s="13"/>
      <c r="D59" s="13"/>
      <c r="E59" s="13"/>
      <c r="F59" s="13"/>
      <c r="G59" s="13"/>
      <c r="H59" s="13"/>
      <c r="I59" s="13"/>
    </row>
    <row r="60" spans="1:9" x14ac:dyDescent="0.2">
      <c r="A60" s="13"/>
      <c r="B60" s="13"/>
      <c r="C60" s="13"/>
      <c r="D60" s="13"/>
      <c r="E60" s="13"/>
      <c r="F60" s="13"/>
      <c r="G60" s="13"/>
      <c r="H60" s="13"/>
      <c r="I60" s="13"/>
    </row>
    <row r="61" spans="1:9" x14ac:dyDescent="0.2">
      <c r="A61" s="13"/>
      <c r="B61" s="13"/>
      <c r="C61" s="13"/>
      <c r="D61" s="13"/>
      <c r="E61" s="13"/>
      <c r="F61" s="13"/>
      <c r="G61" s="13"/>
      <c r="H61" s="13"/>
      <c r="I61" s="1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workbookViewId="0">
      <selection activeCell="G28" sqref="G28"/>
    </sheetView>
  </sheetViews>
  <sheetFormatPr baseColWidth="10" defaultRowHeight="15" x14ac:dyDescent="0.2"/>
  <cols>
    <col min="2" max="2" width="11.1640625" customWidth="1"/>
  </cols>
  <sheetData>
    <row r="1" spans="1:5" x14ac:dyDescent="0.2">
      <c r="A1" t="s">
        <v>5</v>
      </c>
      <c r="B1" t="s">
        <v>70</v>
      </c>
      <c r="C1" t="s">
        <v>71</v>
      </c>
      <c r="D1" t="s">
        <v>72</v>
      </c>
      <c r="E1" t="s">
        <v>60</v>
      </c>
    </row>
    <row r="2" spans="1:5" x14ac:dyDescent="0.2">
      <c r="A2" t="s">
        <v>73</v>
      </c>
      <c r="B2" s="2">
        <v>0.49024299999999998</v>
      </c>
      <c r="C2">
        <v>-2.35</v>
      </c>
      <c r="D2" s="2">
        <f>Table5[[#This Row],[Es_N0]]-10*LOG10(Table5[[#This Row],[Spectral_Eff]])</f>
        <v>0.74588598747536183</v>
      </c>
      <c r="E2">
        <f>Table5[[#This Row],[Es_N0]]</f>
        <v>-2.35</v>
      </c>
    </row>
    <row r="3" spans="1:5" x14ac:dyDescent="0.2">
      <c r="A3" t="s">
        <v>74</v>
      </c>
      <c r="B3" s="2">
        <v>0.65644800000000003</v>
      </c>
      <c r="C3">
        <v>-1.24</v>
      </c>
      <c r="D3" s="2">
        <f>Table5[[#This Row],[Es_N0]]-10*LOG10(Table5[[#This Row],[Spectral_Eff]])</f>
        <v>0.5879967049985575</v>
      </c>
      <c r="E3">
        <f>Table5[[#This Row],[Es_N0]]</f>
        <v>-1.24</v>
      </c>
    </row>
    <row r="4" spans="1:5" x14ac:dyDescent="0.2">
      <c r="A4" t="s">
        <v>75</v>
      </c>
      <c r="B4" s="2">
        <v>0.789412</v>
      </c>
      <c r="C4">
        <v>-0.3</v>
      </c>
      <c r="D4" s="2">
        <f>Table5[[#This Row],[Es_N0]]-10*LOG10(Table5[[#This Row],[Spectral_Eff]])</f>
        <v>0.72696276098380475</v>
      </c>
      <c r="E4">
        <f>Table5[[#This Row],[Es_N0]]</f>
        <v>-0.3</v>
      </c>
    </row>
    <row r="5" spans="1:5" x14ac:dyDescent="0.2">
      <c r="A5" t="s">
        <v>76</v>
      </c>
      <c r="B5" s="2">
        <v>0.98885800000000001</v>
      </c>
      <c r="C5">
        <v>1</v>
      </c>
      <c r="D5" s="2">
        <f>Table5[[#This Row],[Es_N0]]-10*LOG10(Table5[[#This Row],[Spectral_Eff]])</f>
        <v>1.0486606860920165</v>
      </c>
      <c r="E5">
        <f>Table5[[#This Row],[Es_N0]]</f>
        <v>1</v>
      </c>
    </row>
    <row r="6" spans="1:5" x14ac:dyDescent="0.2">
      <c r="A6" t="s">
        <v>77</v>
      </c>
      <c r="B6" s="2">
        <v>1.188304</v>
      </c>
      <c r="C6">
        <v>2.23</v>
      </c>
      <c r="D6" s="2">
        <f>Table5[[#This Row],[Es_N0]]-10*LOG10(Table5[[#This Row],[Spectral_Eff]])</f>
        <v>1.4807244097668941</v>
      </c>
      <c r="E6">
        <f>Table5[[#This Row],[Es_N0]]</f>
        <v>2.23</v>
      </c>
    </row>
    <row r="7" spans="1:5" x14ac:dyDescent="0.2">
      <c r="A7" t="s">
        <v>78</v>
      </c>
      <c r="B7" s="2">
        <v>1.3222529999999999</v>
      </c>
      <c r="C7">
        <v>3.1</v>
      </c>
      <c r="D7" s="2">
        <f>Table5[[#This Row],[Es_N0]]-10*LOG10(Table5[[#This Row],[Spectral_Eff]])</f>
        <v>1.8868543895676191</v>
      </c>
      <c r="E7">
        <f>Table5[[#This Row],[Es_N0]]</f>
        <v>3.1</v>
      </c>
    </row>
    <row r="8" spans="1:5" x14ac:dyDescent="0.2">
      <c r="A8" t="s">
        <v>57</v>
      </c>
      <c r="B8" s="2">
        <v>1.487473</v>
      </c>
      <c r="C8">
        <v>4.03</v>
      </c>
      <c r="D8" s="2">
        <f>Table5[[#This Row],[Es_N0]]-10*LOG10(Table5[[#This Row],[Spectral_Eff]])</f>
        <v>2.305509086632334</v>
      </c>
      <c r="E8">
        <f>Table5[[#This Row],[Es_N0]]</f>
        <v>4.03</v>
      </c>
    </row>
    <row r="9" spans="1:5" x14ac:dyDescent="0.2">
      <c r="A9" t="s">
        <v>79</v>
      </c>
      <c r="B9" s="2">
        <v>1.5871960000000001</v>
      </c>
      <c r="C9">
        <v>4.68</v>
      </c>
      <c r="D9" s="2">
        <f>Table5[[#This Row],[Es_N0]]-10*LOG10(Table5[[#This Row],[Spectral_Eff]])</f>
        <v>2.6736943968341755</v>
      </c>
      <c r="E9">
        <f>Table5[[#This Row],[Es_N0]]</f>
        <v>4.68</v>
      </c>
    </row>
    <row r="10" spans="1:5" x14ac:dyDescent="0.2">
      <c r="A10" t="s">
        <v>80</v>
      </c>
      <c r="B10" s="2">
        <v>1.654663</v>
      </c>
      <c r="C10">
        <v>5.18</v>
      </c>
      <c r="D10" s="2">
        <f>Table5[[#This Row],[Es_N0]]-10*LOG10(Table5[[#This Row],[Spectral_Eff]])</f>
        <v>2.9929044427101088</v>
      </c>
      <c r="E10">
        <f>Table5[[#This Row],[Es_N0]]</f>
        <v>5.18</v>
      </c>
    </row>
    <row r="11" spans="1:5" x14ac:dyDescent="0.2">
      <c r="A11" t="s">
        <v>81</v>
      </c>
      <c r="B11" s="2">
        <v>1.766451</v>
      </c>
      <c r="C11">
        <v>6.2</v>
      </c>
      <c r="D11" s="2">
        <f>Table5[[#This Row],[Es_N0]]-10*LOG10(Table5[[#This Row],[Spectral_Eff]])</f>
        <v>3.7289840505889056</v>
      </c>
      <c r="E11">
        <f>Table5[[#This Row],[Es_N0]]</f>
        <v>6.2</v>
      </c>
    </row>
    <row r="12" spans="1:5" x14ac:dyDescent="0.2">
      <c r="A12" t="s">
        <v>82</v>
      </c>
      <c r="B12" s="2">
        <v>1.7886120000000001</v>
      </c>
      <c r="C12">
        <v>6.42</v>
      </c>
      <c r="D12" s="2">
        <f>Table5[[#This Row],[Es_N0]]-10*LOG10(Table5[[#This Row],[Spectral_Eff]])</f>
        <v>3.8948385984320204</v>
      </c>
      <c r="E12">
        <f>Table5[[#This Row],[Es_N0]]</f>
        <v>6.42</v>
      </c>
    </row>
    <row r="13" spans="1:5" x14ac:dyDescent="0.2">
      <c r="A13" t="s">
        <v>83</v>
      </c>
      <c r="B13" s="2">
        <v>1.7799910000000001</v>
      </c>
      <c r="C13">
        <v>5.5</v>
      </c>
      <c r="D13" s="2">
        <f>Table5[[#This Row],[Es_N0]]-10*LOG10(Table5[[#This Row],[Spectral_Eff]])</f>
        <v>2.9958219356763327</v>
      </c>
      <c r="E13">
        <f>Table5[[#This Row],[Es_N0]]</f>
        <v>5.5</v>
      </c>
    </row>
    <row r="14" spans="1:5" x14ac:dyDescent="0.2">
      <c r="A14" t="s">
        <v>7</v>
      </c>
      <c r="B14" s="2">
        <v>1.9806360000000001</v>
      </c>
      <c r="C14">
        <v>6.62</v>
      </c>
      <c r="D14" s="2">
        <f>Table5[[#This Row],[Es_N0]]-10*LOG10(Table5[[#This Row],[Spectral_Eff]])</f>
        <v>3.6519533148655956</v>
      </c>
      <c r="E14">
        <f>Table5[[#This Row],[Es_N0]]</f>
        <v>6.62</v>
      </c>
    </row>
    <row r="15" spans="1:5" x14ac:dyDescent="0.2">
      <c r="A15" t="s">
        <v>84</v>
      </c>
      <c r="B15" s="2">
        <v>2.2281240000000002</v>
      </c>
      <c r="C15">
        <v>7.91</v>
      </c>
      <c r="D15" s="2">
        <f>Table5[[#This Row],[Es_N0]]-10*LOG10(Table5[[#This Row],[Spectral_Eff]])</f>
        <v>4.4306064338285864</v>
      </c>
      <c r="E15">
        <f>Table5[[#This Row],[Es_N0]]</f>
        <v>7.91</v>
      </c>
    </row>
    <row r="16" spans="1:5" x14ac:dyDescent="0.2">
      <c r="A16" t="s">
        <v>85</v>
      </c>
      <c r="B16" s="2">
        <v>2.4785620000000002</v>
      </c>
      <c r="C16">
        <v>9.35</v>
      </c>
      <c r="D16" s="2">
        <f>Table5[[#This Row],[Es_N0]]-10*LOG10(Table5[[#This Row],[Spectral_Eff]])</f>
        <v>5.4080021296173451</v>
      </c>
      <c r="E16">
        <f>Table5[[#This Row],[Es_N0]]</f>
        <v>9.35</v>
      </c>
    </row>
    <row r="17" spans="1:5" x14ac:dyDescent="0.2">
      <c r="A17" t="s">
        <v>86</v>
      </c>
      <c r="B17" s="2">
        <v>2.6460119999999998</v>
      </c>
      <c r="C17">
        <v>10.69</v>
      </c>
      <c r="D17" s="2">
        <f>Table5[[#This Row],[Es_N0]]-10*LOG10(Table5[[#This Row],[Spectral_Eff]])</f>
        <v>6.464081905634969</v>
      </c>
      <c r="E17">
        <f>Table5[[#This Row],[Es_N0]]</f>
        <v>10.69</v>
      </c>
    </row>
    <row r="18" spans="1:5" x14ac:dyDescent="0.2">
      <c r="A18" t="s">
        <v>87</v>
      </c>
      <c r="B18" s="2">
        <v>2.6792069999999999</v>
      </c>
      <c r="C18">
        <v>10.98</v>
      </c>
      <c r="D18" s="2">
        <f>Table5[[#This Row],[Es_N0]]-10*LOG10(Table5[[#This Row],[Spectral_Eff]])</f>
        <v>6.6999373077969979</v>
      </c>
      <c r="E18">
        <f>Table5[[#This Row],[Es_N0]]</f>
        <v>10.98</v>
      </c>
    </row>
    <row r="19" spans="1:5" x14ac:dyDescent="0.2">
      <c r="A19" t="s">
        <v>88</v>
      </c>
      <c r="B19" s="2">
        <v>2.6372010000000001</v>
      </c>
      <c r="C19">
        <v>8.9700000000000006</v>
      </c>
      <c r="D19" s="2">
        <f>Table5[[#This Row],[Es_N0]]-10*LOG10(Table5[[#This Row],[Spectral_Eff]])</f>
        <v>4.758567682482199</v>
      </c>
      <c r="E19">
        <f>Table5[[#This Row],[Es_N0]]</f>
        <v>8.9700000000000006</v>
      </c>
    </row>
    <row r="20" spans="1:5" x14ac:dyDescent="0.2">
      <c r="A20" t="s">
        <v>89</v>
      </c>
      <c r="B20" s="2">
        <v>2.9667279999999998</v>
      </c>
      <c r="C20">
        <v>10.210000000000001</v>
      </c>
      <c r="D20" s="2">
        <f>Table5[[#This Row],[Es_N0]]-10*LOG10(Table5[[#This Row],[Spectral_Eff]])</f>
        <v>5.487222694951269</v>
      </c>
      <c r="E20">
        <f>Table5[[#This Row],[Es_N0]]</f>
        <v>10.210000000000001</v>
      </c>
    </row>
    <row r="21" spans="1:5" x14ac:dyDescent="0.2">
      <c r="A21" t="s">
        <v>90</v>
      </c>
      <c r="B21" s="2">
        <v>3.1656230000000001</v>
      </c>
      <c r="C21">
        <v>11.03</v>
      </c>
      <c r="D21" s="2">
        <f>Table5[[#This Row],[Es_N0]]-10*LOG10(Table5[[#This Row],[Spectral_Eff]])</f>
        <v>6.0254080734122093</v>
      </c>
      <c r="E21">
        <f>Table5[[#This Row],[Es_N0]]</f>
        <v>11.03</v>
      </c>
    </row>
    <row r="22" spans="1:5" x14ac:dyDescent="0.2">
      <c r="A22" t="s">
        <v>91</v>
      </c>
      <c r="B22" s="2">
        <v>3.3001839999999998</v>
      </c>
      <c r="C22">
        <v>11.61</v>
      </c>
      <c r="D22" s="2">
        <f>Table5[[#This Row],[Es_N0]]-10*LOG10(Table5[[#This Row],[Spectral_Eff]])</f>
        <v>6.4246184558970221</v>
      </c>
      <c r="E22">
        <f>Table5[[#This Row],[Es_N0]]</f>
        <v>11.61</v>
      </c>
    </row>
    <row r="23" spans="1:5" x14ac:dyDescent="0.2">
      <c r="A23" t="s">
        <v>92</v>
      </c>
      <c r="B23" s="2">
        <v>3.5231430000000001</v>
      </c>
      <c r="C23">
        <v>12.89</v>
      </c>
      <c r="D23" s="2">
        <f>Table5[[#This Row],[Es_N0]]-10*LOG10(Table5[[#This Row],[Spectral_Eff]])</f>
        <v>7.4206972898721313</v>
      </c>
      <c r="E23">
        <f>Table5[[#This Row],[Es_N0]]</f>
        <v>12.89</v>
      </c>
    </row>
    <row r="24" spans="1:5" x14ac:dyDescent="0.2">
      <c r="A24" t="s">
        <v>93</v>
      </c>
      <c r="B24" s="2">
        <v>3.567342</v>
      </c>
      <c r="C24">
        <v>13.13</v>
      </c>
      <c r="D24" s="2">
        <f>Table5[[#This Row],[Es_N0]]-10*LOG10(Table5[[#This Row],[Spectral_Eff]])</f>
        <v>7.6065525298491998</v>
      </c>
      <c r="E24">
        <f>Table5[[#This Row],[Es_N0]]</f>
        <v>13.13</v>
      </c>
    </row>
    <row r="25" spans="1:5" x14ac:dyDescent="0.2">
      <c r="A25" t="s">
        <v>94</v>
      </c>
      <c r="B25" s="2">
        <v>3.7032949999999998</v>
      </c>
      <c r="C25">
        <v>12.73</v>
      </c>
      <c r="D25" s="2">
        <f>Table5[[#This Row],[Es_N0]]-10*LOG10(Table5[[#This Row],[Spectral_Eff]])</f>
        <v>7.0441169119948848</v>
      </c>
      <c r="E25">
        <f>Table5[[#This Row],[Es_N0]]</f>
        <v>12.73</v>
      </c>
    </row>
    <row r="26" spans="1:5" x14ac:dyDescent="0.2">
      <c r="A26" t="s">
        <v>95</v>
      </c>
      <c r="B26" s="2">
        <v>3.9515709999999999</v>
      </c>
      <c r="C26">
        <v>13.64</v>
      </c>
      <c r="D26" s="2">
        <f>Table5[[#This Row],[Es_N0]]-10*LOG10(Table5[[#This Row],[Spectral_Eff]])</f>
        <v>7.6723021045227782</v>
      </c>
      <c r="E26">
        <f>Table5[[#This Row],[Es_N0]]</f>
        <v>13.64</v>
      </c>
    </row>
    <row r="27" spans="1:5" x14ac:dyDescent="0.2">
      <c r="A27" t="s">
        <v>96</v>
      </c>
      <c r="B27" s="2">
        <v>4.1195399999999998</v>
      </c>
      <c r="C27">
        <v>14.28</v>
      </c>
      <c r="D27" s="2">
        <f>Table5[[#This Row],[Es_N0]]-10*LOG10(Table5[[#This Row],[Spectral_Eff]])</f>
        <v>8.1315127586371467</v>
      </c>
      <c r="E27">
        <f>Table5[[#This Row],[Es_N0]]</f>
        <v>14.28</v>
      </c>
    </row>
    <row r="28" spans="1:5" x14ac:dyDescent="0.2">
      <c r="A28" t="s">
        <v>97</v>
      </c>
      <c r="B28" s="2">
        <v>4.3978539999999997</v>
      </c>
      <c r="C28">
        <v>15.69</v>
      </c>
      <c r="D28" s="2">
        <f>Table5[[#This Row],[Es_N0]]-10*LOG10(Table5[[#This Row],[Spectral_Eff]])</f>
        <v>9.2575919244836147</v>
      </c>
      <c r="E28">
        <f>Table5[[#This Row],[Es_N0]]</f>
        <v>15.69</v>
      </c>
    </row>
    <row r="29" spans="1:5" x14ac:dyDescent="0.2">
      <c r="A29" t="s">
        <v>98</v>
      </c>
      <c r="B29" s="2">
        <v>4.4530269999999996</v>
      </c>
      <c r="C29">
        <v>16.05</v>
      </c>
      <c r="D29" s="2">
        <f>Table5[[#This Row],[Es_N0]]-10*LOG10(Table5[[#This Row],[Spectral_Eff]])</f>
        <v>9.5634467160682739</v>
      </c>
      <c r="E29">
        <f>Table5[[#This Row],[Es_N0]]</f>
        <v>16.05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8"/>
  <sheetViews>
    <sheetView workbookViewId="0">
      <selection activeCell="E19" sqref="E19"/>
    </sheetView>
  </sheetViews>
  <sheetFormatPr baseColWidth="10" defaultRowHeight="15" x14ac:dyDescent="0.2"/>
  <cols>
    <col min="1" max="1" width="19.6640625" customWidth="1"/>
    <col min="3" max="3" width="17.33203125" customWidth="1"/>
    <col min="5" max="5" width="15.83203125" customWidth="1"/>
  </cols>
  <sheetData>
    <row r="2" spans="1:7" x14ac:dyDescent="0.2">
      <c r="A2" s="8" t="s">
        <v>29</v>
      </c>
      <c r="C2" t="s">
        <v>39</v>
      </c>
      <c r="E2" t="s">
        <v>40</v>
      </c>
      <c r="G2" t="s">
        <v>41</v>
      </c>
    </row>
    <row r="3" spans="1:7" x14ac:dyDescent="0.2">
      <c r="A3" s="9" t="s">
        <v>49</v>
      </c>
      <c r="C3" s="6" t="s">
        <v>35</v>
      </c>
      <c r="E3" s="7" t="s">
        <v>66</v>
      </c>
      <c r="G3" t="s">
        <v>8</v>
      </c>
    </row>
    <row r="4" spans="1:7" x14ac:dyDescent="0.2">
      <c r="A4" s="8" t="s">
        <v>30</v>
      </c>
      <c r="C4" s="6"/>
      <c r="E4" s="6" t="s">
        <v>67</v>
      </c>
      <c r="G4" t="s">
        <v>9</v>
      </c>
    </row>
    <row r="5" spans="1:7" x14ac:dyDescent="0.2">
      <c r="A5" s="10" t="s">
        <v>31</v>
      </c>
      <c r="E5" s="6" t="s">
        <v>68</v>
      </c>
      <c r="G5" t="s">
        <v>63</v>
      </c>
    </row>
    <row r="6" spans="1:7" x14ac:dyDescent="0.2">
      <c r="C6" t="s">
        <v>14</v>
      </c>
      <c r="E6" s="6" t="s">
        <v>69</v>
      </c>
      <c r="G6" t="s">
        <v>64</v>
      </c>
    </row>
    <row r="7" spans="1:7" x14ac:dyDescent="0.2">
      <c r="C7" s="6" t="s">
        <v>1</v>
      </c>
      <c r="G7" t="s">
        <v>65</v>
      </c>
    </row>
    <row r="8" spans="1:7" x14ac:dyDescent="0.2">
      <c r="C8" s="6" t="s">
        <v>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General</vt:lpstr>
      <vt:lpstr>Beam</vt:lpstr>
      <vt:lpstr>Earth Stations</vt:lpstr>
      <vt:lpstr>Groups</vt:lpstr>
      <vt:lpstr>TypeOfEmission</vt:lpstr>
      <vt:lpstr>DVB-S2</vt:lpstr>
      <vt:lpstr>SystemSettings</vt:lpstr>
      <vt:lpstr>BeamName</vt:lpstr>
      <vt:lpstr>E_R</vt:lpstr>
      <vt:lpstr>EarthStation</vt:lpstr>
      <vt:lpstr>Option_R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Flores dos Santos Mattos</dc:creator>
  <cp:lastModifiedBy>Bruno Henrique Flores dos Santos Mattos</cp:lastModifiedBy>
  <dcterms:created xsi:type="dcterms:W3CDTF">2017-06-05T18:36:46Z</dcterms:created>
  <dcterms:modified xsi:type="dcterms:W3CDTF">2018-12-07T11:12:35Z</dcterms:modified>
</cp:coreProperties>
</file>