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ARM-Templates\"/>
    </mc:Choice>
  </mc:AlternateContent>
  <bookViews>
    <workbookView xWindow="0" yWindow="0" windowWidth="27360" windowHeight="13020" activeTab="2"/>
  </bookViews>
  <sheets>
    <sheet name="VNET Parms" sheetId="1" r:id="rId1"/>
    <sheet name="Sheet2" sheetId="2" r:id="rId2"/>
    <sheet name="NSG Parms" sheetId="3" r:id="rId3"/>
  </sheets>
  <definedNames>
    <definedName name="_xlnm._FilterDatabase" localSheetId="2" hidden="1">'NSG Parms'!$A$11:$K$11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25" i="1"/>
  <c r="E24" i="1"/>
  <c r="D24" i="1"/>
  <c r="E10" i="1"/>
  <c r="D10" i="1"/>
  <c r="C10" i="1"/>
  <c r="E11" i="1"/>
  <c r="D11" i="1"/>
  <c r="D15" i="1" s="1"/>
  <c r="E7" i="1"/>
  <c r="D7" i="1"/>
  <c r="C7" i="1"/>
  <c r="C11" i="1" s="1"/>
  <c r="C25" i="1" s="1"/>
  <c r="A73" i="3"/>
  <c r="A72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74" i="3"/>
  <c r="A61" i="3"/>
  <c r="A62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12" i="3"/>
  <c r="A39" i="3"/>
  <c r="A40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14" i="3"/>
  <c r="A15" i="3"/>
  <c r="A16" i="3"/>
  <c r="A17" i="3"/>
  <c r="A18" i="3"/>
  <c r="A13" i="3"/>
  <c r="E21" i="1"/>
  <c r="E22" i="1" s="1"/>
  <c r="E23" i="1" s="1"/>
  <c r="B23" i="1"/>
  <c r="B22" i="1"/>
  <c r="B21" i="1"/>
  <c r="E15" i="1"/>
  <c r="E18" i="1"/>
  <c r="D18" i="1"/>
  <c r="E17" i="1"/>
  <c r="D17" i="1"/>
  <c r="C17" i="1"/>
  <c r="B15" i="1"/>
  <c r="E14" i="1"/>
  <c r="D14" i="1"/>
  <c r="C14" i="1"/>
  <c r="B14" i="1"/>
  <c r="B11" i="1"/>
  <c r="B10" i="1"/>
  <c r="B7" i="1"/>
  <c r="D21" i="1" l="1"/>
  <c r="D22" i="1" s="1"/>
  <c r="D23" i="1" s="1"/>
  <c r="C18" i="1"/>
  <c r="C15" i="1"/>
  <c r="C21" i="1"/>
  <c r="C22" i="1" s="1"/>
  <c r="C23" i="1" s="1"/>
  <c r="C24" i="1"/>
  <c r="E87" i="1"/>
  <c r="D87" i="1"/>
  <c r="A94" i="1"/>
  <c r="A93" i="1"/>
  <c r="A88" i="1"/>
  <c r="D88" i="1" s="1"/>
  <c r="E90" i="1"/>
  <c r="D90" i="1"/>
  <c r="E89" i="1"/>
  <c r="D89" i="1"/>
  <c r="C89" i="1"/>
  <c r="C90" i="1"/>
  <c r="B38" i="1"/>
  <c r="B39" i="1"/>
  <c r="B45" i="1"/>
  <c r="B46" i="1"/>
  <c r="B78" i="1"/>
  <c r="B79" i="1"/>
  <c r="B88" i="1"/>
  <c r="B66" i="1"/>
  <c r="B65" i="1"/>
  <c r="E60" i="1"/>
  <c r="D60" i="1"/>
  <c r="C60" i="1"/>
  <c r="B60" i="1"/>
  <c r="B59" i="1"/>
  <c r="E58" i="1"/>
  <c r="D58" i="1"/>
  <c r="C58" i="1"/>
  <c r="B58" i="1"/>
  <c r="E56" i="1"/>
  <c r="D56" i="1"/>
  <c r="C56" i="1"/>
  <c r="B56" i="1"/>
  <c r="B55" i="1"/>
  <c r="E50" i="1"/>
  <c r="D50" i="1"/>
  <c r="C50" i="1"/>
  <c r="B50" i="1"/>
  <c r="C88" i="1" l="1"/>
  <c r="E88" i="1"/>
  <c r="E20" i="1"/>
  <c r="E61" i="1" s="1"/>
  <c r="D20" i="1"/>
  <c r="D61" i="1" s="1"/>
  <c r="C20" i="1"/>
  <c r="B20" i="1"/>
  <c r="B61" i="1" s="1"/>
  <c r="C52" i="1"/>
  <c r="E51" i="1"/>
  <c r="D51" i="1"/>
  <c r="B51" i="1"/>
  <c r="E55" i="1"/>
  <c r="D55" i="1"/>
  <c r="C55" i="1"/>
  <c r="E54" i="1"/>
  <c r="D54" i="1"/>
  <c r="C54" i="1"/>
  <c r="C51" i="1" l="1"/>
  <c r="C87" i="1"/>
  <c r="D62" i="1"/>
  <c r="D92" i="1"/>
  <c r="E91" i="1"/>
  <c r="D94" i="1"/>
  <c r="D52" i="1"/>
  <c r="E52" i="1"/>
  <c r="B54" i="1"/>
  <c r="C61" i="1"/>
  <c r="B52" i="1"/>
  <c r="C94" i="1"/>
  <c r="D93" i="1"/>
  <c r="E93" i="1"/>
  <c r="E94" i="1"/>
  <c r="C93" i="1"/>
  <c r="C92" i="1" l="1"/>
  <c r="D91" i="1"/>
  <c r="E62" i="1"/>
  <c r="E92" i="1"/>
  <c r="B62" i="1"/>
  <c r="C91" i="1"/>
  <c r="E46" i="1"/>
  <c r="E45" i="1" s="1"/>
  <c r="E66" i="1"/>
  <c r="E65" i="1"/>
  <c r="C62" i="1"/>
  <c r="D65" i="1"/>
  <c r="C65" i="1"/>
  <c r="C46" i="1"/>
  <c r="C45" i="1" s="1"/>
  <c r="C66" i="1"/>
  <c r="D46" i="1"/>
  <c r="D45" i="1" s="1"/>
  <c r="D66" i="1"/>
  <c r="E12" i="1"/>
  <c r="E53" i="1" s="1"/>
  <c r="D12" i="1"/>
  <c r="D53" i="1" s="1"/>
  <c r="C12" i="1"/>
  <c r="C53" i="1" s="1"/>
  <c r="B12" i="1"/>
  <c r="B53" i="1" s="1"/>
  <c r="C57" i="1" l="1"/>
  <c r="E57" i="1"/>
  <c r="E59" i="1"/>
  <c r="B57" i="1"/>
  <c r="B37" i="1"/>
  <c r="B36" i="1" s="1"/>
  <c r="B35" i="1" s="1"/>
  <c r="B34" i="1" s="1"/>
  <c r="B33" i="1" s="1"/>
  <c r="B32" i="1" s="1"/>
  <c r="B31" i="1" s="1"/>
  <c r="B30" i="1" s="1"/>
  <c r="B77" i="1"/>
  <c r="B76" i="1" s="1"/>
  <c r="B75" i="1" s="1"/>
  <c r="B74" i="1" s="1"/>
  <c r="B73" i="1" s="1"/>
  <c r="B72" i="1" s="1"/>
  <c r="B71" i="1" s="1"/>
  <c r="B70" i="1" s="1"/>
  <c r="D59" i="1"/>
  <c r="C59" i="1"/>
  <c r="D57" i="1"/>
  <c r="D63" i="1"/>
  <c r="E63" i="1"/>
  <c r="C63" i="1"/>
  <c r="B63" i="1" l="1"/>
  <c r="D64" i="1" l="1"/>
  <c r="D84" i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44" i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E64" i="1"/>
  <c r="E84" i="1"/>
  <c r="E83" i="1" s="1"/>
  <c r="E82" i="1" s="1"/>
  <c r="E81" i="1" s="1"/>
  <c r="E80" i="1" s="1"/>
  <c r="E79" i="1" s="1"/>
  <c r="E78" i="1" s="1"/>
  <c r="E77" i="1" s="1"/>
  <c r="E76" i="1" s="1"/>
  <c r="E75" i="1" s="1"/>
  <c r="E74" i="1" s="1"/>
  <c r="E73" i="1" s="1"/>
  <c r="E72" i="1" s="1"/>
  <c r="E71" i="1" s="1"/>
  <c r="E70" i="1" s="1"/>
  <c r="E44" i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C64" i="1"/>
  <c r="C84" i="1"/>
  <c r="C44" i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B64" i="1" l="1"/>
  <c r="B44" i="1"/>
  <c r="B43" i="1" s="1"/>
  <c r="B42" i="1" s="1"/>
  <c r="B41" i="1" s="1"/>
  <c r="B40" i="1" s="1"/>
  <c r="B84" i="1"/>
  <c r="B83" i="1" s="1"/>
  <c r="B82" i="1" s="1"/>
  <c r="B81" i="1" s="1"/>
  <c r="B80" i="1" s="1"/>
  <c r="C83" i="1"/>
  <c r="C82" i="1" l="1"/>
  <c r="C81" i="1" s="1"/>
  <c r="C80" i="1" s="1"/>
  <c r="C79" i="1" s="1"/>
  <c r="C78" i="1" s="1"/>
  <c r="C77" i="1" s="1"/>
  <c r="C76" i="1" s="1"/>
  <c r="C75" i="1" s="1"/>
  <c r="C74" i="1" s="1"/>
  <c r="C73" i="1" s="1"/>
  <c r="C72" i="1" s="1"/>
  <c r="C71" i="1" s="1"/>
  <c r="C70" i="1" s="1"/>
</calcChain>
</file>

<file path=xl/sharedStrings.xml><?xml version="1.0" encoding="utf-8"?>
<sst xmlns="http://schemas.openxmlformats.org/spreadsheetml/2006/main" count="579" uniqueCount="123">
  <si>
    <t>South Central US</t>
  </si>
  <si>
    <t>North Central US</t>
  </si>
  <si>
    <t>Compartment Code</t>
  </si>
  <si>
    <t>Compartment Name</t>
  </si>
  <si>
    <t>Core</t>
  </si>
  <si>
    <t>Z</t>
  </si>
  <si>
    <t>IP Qual</t>
  </si>
  <si>
    <t>A</t>
  </si>
  <si>
    <t>B</t>
  </si>
  <si>
    <t>C</t>
  </si>
  <si>
    <t>FrontEnd</t>
  </si>
  <si>
    <t>BackEnd</t>
  </si>
  <si>
    <t>EastUS</t>
  </si>
  <si>
    <t>NorthCentralUS</t>
  </si>
  <si>
    <t>SouthCentralUS</t>
  </si>
  <si>
    <t>Subscription Name</t>
  </si>
  <si>
    <t>aVisual Studio Ultimate with MSDN</t>
  </si>
  <si>
    <t>virtualNetworkName</t>
  </si>
  <si>
    <t>addressSpace</t>
  </si>
  <si>
    <t>subnet1Name</t>
  </si>
  <si>
    <t>subnet1AddrPrefix</t>
  </si>
  <si>
    <t>gwSubnetAddrPrefix</t>
  </si>
  <si>
    <t>gatewayPublicIPName</t>
  </si>
  <si>
    <t>gatewayIPConf</t>
  </si>
  <si>
    <t>gatewayName</t>
  </si>
  <si>
    <t>subnet2Name</t>
  </si>
  <si>
    <t>subnet2AddrPrefix</t>
  </si>
  <si>
    <t>resourceGroup</t>
  </si>
  <si>
    <t>dnsAddress</t>
  </si>
  <si>
    <t>10.1.0.10</t>
  </si>
  <si>
    <t>secGroup1Name</t>
  </si>
  <si>
    <t>secGroup2Name</t>
  </si>
  <si>
    <t>conn1Name</t>
  </si>
  <si>
    <t>conn2Name</t>
  </si>
  <si>
    <t>--- Parm Source</t>
  </si>
  <si>
    <t>location</t>
  </si>
  <si>
    <t>-- PoweShell JSON Parameter Defs</t>
  </si>
  <si>
    <t>Name</t>
  </si>
  <si>
    <t>Priority</t>
  </si>
  <si>
    <t>Source IP</t>
  </si>
  <si>
    <t>Source Port</t>
  </si>
  <si>
    <t>Destination IP</t>
  </si>
  <si>
    <t>Destination Port</t>
  </si>
  <si>
    <t>Protocol</t>
  </si>
  <si>
    <t>Access</t>
  </si>
  <si>
    <t>NTP Sync Primary Domain Controller</t>
  </si>
  <si>
    <t>Local Subnet Range</t>
  </si>
  <si>
    <t>*</t>
  </si>
  <si>
    <t>Primary AD site Subnet</t>
  </si>
  <si>
    <t>UDP</t>
  </si>
  <si>
    <t>Allow</t>
  </si>
  <si>
    <t>AD RPC Primary DC</t>
  </si>
  <si>
    <t>TCP</t>
  </si>
  <si>
    <t>AD Kerberos change Primary DC</t>
  </si>
  <si>
    <t>AD LDAP Primary DC</t>
  </si>
  <si>
    <t>AD LDAP GC Primary DC</t>
  </si>
  <si>
    <t>AD DNS Primary DC</t>
  </si>
  <si>
    <t>AD Kerberos Primary DC</t>
  </si>
  <si>
    <t>AD SMB Primary DC</t>
  </si>
  <si>
    <t>AD DYN Primary DC</t>
  </si>
  <si>
    <t>49152-65535</t>
  </si>
  <si>
    <t>Direction</t>
  </si>
  <si>
    <t>Outbound</t>
  </si>
  <si>
    <t>-- PoweShell Parameter Variable Def</t>
  </si>
  <si>
    <t>Type</t>
  </si>
  <si>
    <t>Inbound</t>
  </si>
  <si>
    <t>FE</t>
  </si>
  <si>
    <t>BE</t>
  </si>
  <si>
    <t>Deny</t>
  </si>
  <si>
    <t>FE_Deny</t>
  </si>
  <si>
    <t>FE_sql</t>
  </si>
  <si>
    <t>location1</t>
  </si>
  <si>
    <t>location2</t>
  </si>
  <si>
    <t>gateway1Name</t>
  </si>
  <si>
    <t>gateway2Name</t>
  </si>
  <si>
    <t>sharedKey</t>
  </si>
  <si>
    <t>DXCDynamics2017</t>
  </si>
  <si>
    <t>West US</t>
  </si>
  <si>
    <t>Internet</t>
  </si>
  <si>
    <t>INT_http</t>
  </si>
  <si>
    <t>INT_https</t>
  </si>
  <si>
    <t>INT_rdp</t>
  </si>
  <si>
    <t>AD_ldap</t>
  </si>
  <si>
    <t>AD_smtp</t>
  </si>
  <si>
    <t>AD_ldapgc</t>
  </si>
  <si>
    <t>AD_kerberos</t>
  </si>
  <si>
    <t>AD_dns</t>
  </si>
  <si>
    <t>AD_wins</t>
  </si>
  <si>
    <t>AD_dhcp1</t>
  </si>
  <si>
    <t>AD_windowstime</t>
  </si>
  <si>
    <t>AD_rpcepm</t>
  </si>
  <si>
    <t>AD_netbiosname</t>
  </si>
  <si>
    <t>AD_netbioddata</t>
  </si>
  <si>
    <t>AD_netbiodsession</t>
  </si>
  <si>
    <t>AD_replication</t>
  </si>
  <si>
    <t>AD_passwordchange</t>
  </si>
  <si>
    <t>AD_ldapssl</t>
  </si>
  <si>
    <t>AD_dhcp2</t>
  </si>
  <si>
    <t>AD_ldapgcssl</t>
  </si>
  <si>
    <t>AD_dfsr</t>
  </si>
  <si>
    <t>AD_soap</t>
  </si>
  <si>
    <t>AD_dynamic</t>
  </si>
  <si>
    <t>VirtualNetwork</t>
  </si>
  <si>
    <t>VNET_Deny</t>
  </si>
  <si>
    <t>Subnet</t>
  </si>
  <si>
    <t>BE_sql</t>
  </si>
  <si>
    <t>BE_rdp</t>
  </si>
  <si>
    <t>Sort</t>
  </si>
  <si>
    <t>zCommon</t>
  </si>
  <si>
    <t>Vnet</t>
  </si>
  <si>
    <t>LB</t>
  </si>
  <si>
    <t>[parameters('subnetAddrPrefix')]</t>
  </si>
  <si>
    <t>AzureLoadBalancer</t>
  </si>
  <si>
    <t>VNET_rdp</t>
  </si>
  <si>
    <t>Y</t>
  </si>
  <si>
    <t>Group</t>
  </si>
  <si>
    <t>Include</t>
  </si>
  <si>
    <t>---------------------------------------------------------------------------</t>
  </si>
  <si>
    <t>Tcp</t>
  </si>
  <si>
    <t>Udp</t>
  </si>
  <si>
    <t>[parameters('beAddrPrefix')]</t>
  </si>
  <si>
    <t>[parameters('feAddrPrefix')]</t>
  </si>
  <si>
    <t>FE/BE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</si>
</sst>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Segoe UI"/>
      <family val="2"/>
    </font>
    <font>
      <b/>
      <sz val="12"/>
      <color rgb="FFFFFFFF"/>
      <name val="Inherit"/>
    </font>
    <font>
      <sz val="12"/>
      <color rgb="FF404040"/>
      <name val="Inherit"/>
    </font>
    <font>
      <sz val="10"/>
      <color rgb="FF404040"/>
      <name val="Inherit"/>
    </font>
    <font>
      <b/>
      <sz val="10"/>
      <color rgb="FF404040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0" fontId="1" fillId="0" borderId="0" xfId="0" quotePrefix="1" applyFont="1"/>
    <xf numFmtId="0" fontId="3" fillId="3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0" fillId="0" borderId="0" xfId="0" applyAlignment="1"/>
    <xf numFmtId="0" fontId="5" fillId="2" borderId="0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6" fillId="2" borderId="3" xfId="0" applyFont="1" applyFill="1" applyBorder="1" applyAlignment="1">
      <alignment horizontal="left" vertical="top"/>
    </xf>
    <xf numFmtId="0" fontId="1" fillId="0" borderId="0" xfId="0" applyFont="1" applyAlignment="1"/>
    <xf numFmtId="0" fontId="0" fillId="0" borderId="0" xfId="0" quotePrefix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herit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herit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herit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herit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herit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herit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herit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herit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herit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herit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herit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herit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781050</xdr:colOff>
          <xdr:row>7</xdr:row>
          <xdr:rowOff>19050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blNSGRules" displayName="tblNSGRules" ref="A11:K62" totalsRowShown="0" headerRowDxfId="12" dataDxfId="11">
  <autoFilter ref="A11:K62"/>
  <sortState ref="A12:K62">
    <sortCondition ref="A11:A62"/>
  </sortState>
  <tableColumns count="11">
    <tableColumn id="1" name="Sort" dataDxfId="10">
      <calculatedColumnFormula>B12&amp;"|"&amp;C12&amp;"|"&amp;TEXT(E12,"000000")</calculatedColumnFormula>
    </tableColumn>
    <tableColumn id="2" name="Type" dataDxfId="9"/>
    <tableColumn id="3" name="Direction" dataDxfId="8"/>
    <tableColumn id="4" name="Name" dataDxfId="7"/>
    <tableColumn id="5" name="Priority" dataDxfId="6"/>
    <tableColumn id="6" name="Source IP" dataDxfId="5"/>
    <tableColumn id="7" name="Source Port" dataDxfId="4"/>
    <tableColumn id="8" name="Destination IP" dataDxfId="3"/>
    <tableColumn id="9" name="Destination Port" dataDxfId="2"/>
    <tableColumn id="10" name="Protocol" dataDxfId="1"/>
    <tableColumn id="11" name="Acc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4"/>
  <sheetViews>
    <sheetView workbookViewId="0">
      <selection activeCell="D25" sqref="D25"/>
    </sheetView>
  </sheetViews>
  <sheetFormatPr defaultRowHeight="15"/>
  <cols>
    <col min="1" max="1" width="20.42578125" customWidth="1"/>
    <col min="2" max="5" width="25.85546875" customWidth="1"/>
  </cols>
  <sheetData>
    <row r="2" spans="1:18">
      <c r="A2" s="1" t="s">
        <v>75</v>
      </c>
      <c r="B2" t="s">
        <v>76</v>
      </c>
    </row>
    <row r="3" spans="1:18">
      <c r="A3" s="1" t="s">
        <v>3</v>
      </c>
      <c r="B3" t="s">
        <v>4</v>
      </c>
      <c r="C3" t="s">
        <v>12</v>
      </c>
      <c r="D3" t="s">
        <v>13</v>
      </c>
      <c r="E3" t="s">
        <v>14</v>
      </c>
    </row>
    <row r="4" spans="1:18">
      <c r="A4" s="1" t="s">
        <v>2</v>
      </c>
      <c r="B4" t="s">
        <v>5</v>
      </c>
      <c r="C4" t="s">
        <v>7</v>
      </c>
      <c r="D4" t="s">
        <v>8</v>
      </c>
      <c r="E4" t="s">
        <v>9</v>
      </c>
    </row>
    <row r="5" spans="1:18" ht="16.5">
      <c r="A5" s="1" t="s">
        <v>15</v>
      </c>
      <c r="B5" t="s">
        <v>16</v>
      </c>
      <c r="C5" t="s">
        <v>16</v>
      </c>
      <c r="D5" t="s">
        <v>16</v>
      </c>
      <c r="E5" t="s">
        <v>16</v>
      </c>
      <c r="R5" s="2"/>
    </row>
    <row r="6" spans="1:18" ht="16.5">
      <c r="A6" s="1" t="s">
        <v>6</v>
      </c>
      <c r="B6" s="4">
        <v>1</v>
      </c>
      <c r="C6" s="4">
        <v>10</v>
      </c>
      <c r="D6" s="4">
        <v>20</v>
      </c>
      <c r="E6" s="4">
        <v>30</v>
      </c>
      <c r="R6" s="2"/>
    </row>
    <row r="7" spans="1:18" ht="16.5">
      <c r="A7" s="1" t="s">
        <v>3</v>
      </c>
      <c r="B7" s="4" t="str">
        <f>"Comp"&amp;B4</f>
        <v>CompZ</v>
      </c>
      <c r="C7" s="4" t="str">
        <f t="shared" ref="C7:E7" si="0">"Comp"&amp;C4</f>
        <v>CompA</v>
      </c>
      <c r="D7" s="4" t="str">
        <f t="shared" si="0"/>
        <v>CompB</v>
      </c>
      <c r="E7" s="4" t="str">
        <f t="shared" si="0"/>
        <v>CompC</v>
      </c>
      <c r="R7" s="2"/>
    </row>
    <row r="8" spans="1:18" ht="16.5">
      <c r="A8" s="5" t="s">
        <v>34</v>
      </c>
      <c r="B8" s="4"/>
      <c r="C8" s="4"/>
      <c r="D8" s="4"/>
      <c r="E8" s="4"/>
      <c r="R8" s="2"/>
    </row>
    <row r="9" spans="1:18" ht="16.5">
      <c r="A9" s="1" t="s">
        <v>35</v>
      </c>
      <c r="B9" t="s">
        <v>77</v>
      </c>
      <c r="C9" t="s">
        <v>77</v>
      </c>
      <c r="D9" t="s">
        <v>1</v>
      </c>
      <c r="E9" t="s">
        <v>0</v>
      </c>
      <c r="R9" s="2"/>
    </row>
    <row r="10" spans="1:18" ht="16.5">
      <c r="A10" s="1" t="s">
        <v>27</v>
      </c>
      <c r="B10" s="4" t="str">
        <f>B7&amp;"Network"</f>
        <v>CompZNetwork</v>
      </c>
      <c r="C10" s="4" t="str">
        <f t="shared" ref="C10:E10" si="1">C7&amp;"Network"</f>
        <v>CompANetwork</v>
      </c>
      <c r="D10" s="4" t="str">
        <f t="shared" si="1"/>
        <v>CompBNetwork</v>
      </c>
      <c r="E10" s="4" t="str">
        <f t="shared" si="1"/>
        <v>CompCNetwork</v>
      </c>
      <c r="R10" s="2"/>
    </row>
    <row r="11" spans="1:18" ht="16.5">
      <c r="A11" s="1" t="s">
        <v>17</v>
      </c>
      <c r="B11" s="4" t="str">
        <f>B7&amp;"-vnet"</f>
        <v>CompZ-vnet</v>
      </c>
      <c r="C11" s="4" t="str">
        <f>C7&amp;"-vnet"</f>
        <v>CompA-vnet</v>
      </c>
      <c r="D11" s="4" t="str">
        <f t="shared" ref="D11:E11" si="2">D7&amp;"-vnet"</f>
        <v>CompB-vnet</v>
      </c>
      <c r="E11" s="4" t="str">
        <f t="shared" si="2"/>
        <v>CompC-vnet</v>
      </c>
      <c r="R11" s="2"/>
    </row>
    <row r="12" spans="1:18" ht="16.5">
      <c r="A12" s="1" t="s">
        <v>18</v>
      </c>
      <c r="B12" t="str">
        <f>"10."&amp;B$6&amp;".0.0/16"</f>
        <v>10.1.0.0/16</v>
      </c>
      <c r="C12" t="str">
        <f t="shared" ref="C12:E12" si="3">"10."&amp;C$6&amp;".0.0/16"</f>
        <v>10.10.0.0/16</v>
      </c>
      <c r="D12" t="str">
        <f t="shared" si="3"/>
        <v>10.20.0.0/16</v>
      </c>
      <c r="E12" t="str">
        <f t="shared" si="3"/>
        <v>10.30.0.0/16</v>
      </c>
      <c r="R12" s="3"/>
    </row>
    <row r="13" spans="1:18" ht="16.5">
      <c r="A13" s="1" t="s">
        <v>19</v>
      </c>
      <c r="B13" t="s">
        <v>4</v>
      </c>
      <c r="C13" t="s">
        <v>10</v>
      </c>
      <c r="D13" t="s">
        <v>10</v>
      </c>
      <c r="E13" t="s">
        <v>10</v>
      </c>
      <c r="R13" s="3"/>
    </row>
    <row r="14" spans="1:18" ht="16.5">
      <c r="A14" s="1" t="s">
        <v>20</v>
      </c>
      <c r="B14" t="str">
        <f>"10."&amp;B$6&amp;".0.0/24"</f>
        <v>10.1.0.0/24</v>
      </c>
      <c r="C14" t="str">
        <f>"10."&amp;C$6&amp;".10.0/24"</f>
        <v>10.10.10.0/24</v>
      </c>
      <c r="D14" t="str">
        <f t="shared" ref="D14:E14" si="4">"10."&amp;D$6&amp;".10.0/24"</f>
        <v>10.20.10.0/24</v>
      </c>
      <c r="E14" t="str">
        <f t="shared" si="4"/>
        <v>10.30.10.0/24</v>
      </c>
      <c r="R14" s="3"/>
    </row>
    <row r="15" spans="1:18" ht="16.5">
      <c r="A15" s="1" t="s">
        <v>30</v>
      </c>
      <c r="B15" t="str">
        <f>B11&amp;"-"&amp;B13&amp;"-nsg"</f>
        <v>CompZ-vnet-Core-nsg</v>
      </c>
      <c r="C15" t="str">
        <f>C11&amp;"-"&amp;C13&amp;"-nsg"</f>
        <v>CompA-vnet-FrontEnd-nsg</v>
      </c>
      <c r="D15" t="str">
        <f t="shared" ref="D15:E15" si="5">D11&amp;"-"&amp;D13&amp;"-nsg"</f>
        <v>CompB-vnet-FrontEnd-nsg</v>
      </c>
      <c r="E15" t="str">
        <f t="shared" si="5"/>
        <v>CompC-vnet-FrontEnd-nsg</v>
      </c>
      <c r="R15" s="3"/>
    </row>
    <row r="16" spans="1:18" ht="16.5">
      <c r="A16" s="1" t="s">
        <v>25</v>
      </c>
      <c r="C16" t="s">
        <v>11</v>
      </c>
      <c r="D16" t="s">
        <v>11</v>
      </c>
      <c r="E16" t="s">
        <v>11</v>
      </c>
      <c r="R16" s="2"/>
    </row>
    <row r="17" spans="1:18" ht="16.5">
      <c r="A17" s="1" t="s">
        <v>26</v>
      </c>
      <c r="C17" t="str">
        <f>"10."&amp;C$6&amp;".20.0/24"</f>
        <v>10.10.20.0/24</v>
      </c>
      <c r="D17" t="str">
        <f t="shared" ref="D17:E17" si="6">"10."&amp;D$6&amp;".20.0/24"</f>
        <v>10.20.20.0/24</v>
      </c>
      <c r="E17" t="str">
        <f t="shared" si="6"/>
        <v>10.30.20.0/24</v>
      </c>
      <c r="R17" s="2"/>
    </row>
    <row r="18" spans="1:18" ht="16.5">
      <c r="A18" s="1" t="s">
        <v>31</v>
      </c>
      <c r="C18" t="str">
        <f>C11&amp;"-"&amp;C16&amp;"-nsg"</f>
        <v>CompA-vnet-BackEnd-nsg</v>
      </c>
      <c r="D18" t="str">
        <f t="shared" ref="D18:E18" si="7">D11&amp;"-"&amp;D16&amp;"-nsg"</f>
        <v>CompB-vnet-BackEnd-nsg</v>
      </c>
      <c r="E18" t="str">
        <f t="shared" si="7"/>
        <v>CompC-vnet-BackEnd-nsg</v>
      </c>
      <c r="R18" s="2"/>
    </row>
    <row r="19" spans="1:18" ht="16.5">
      <c r="A19" s="1" t="s">
        <v>28</v>
      </c>
      <c r="B19" t="s">
        <v>29</v>
      </c>
      <c r="C19" t="s">
        <v>29</v>
      </c>
      <c r="D19" t="s">
        <v>29</v>
      </c>
      <c r="E19" t="s">
        <v>29</v>
      </c>
      <c r="R19" s="3"/>
    </row>
    <row r="20" spans="1:18" ht="16.5">
      <c r="A20" s="1" t="s">
        <v>21</v>
      </c>
      <c r="B20" t="str">
        <f>"10."&amp;B$6&amp;".255.0/27"</f>
        <v>10.1.255.0/27</v>
      </c>
      <c r="C20" t="str">
        <f t="shared" ref="C20:E20" si="8">"10."&amp;C$6&amp;".255.0/27"</f>
        <v>10.10.255.0/27</v>
      </c>
      <c r="D20" t="str">
        <f t="shared" si="8"/>
        <v>10.20.255.0/27</v>
      </c>
      <c r="E20" t="str">
        <f t="shared" si="8"/>
        <v>10.30.255.0/27</v>
      </c>
      <c r="R20" s="3"/>
    </row>
    <row r="21" spans="1:18" ht="16.5">
      <c r="A21" s="1" t="s">
        <v>24</v>
      </c>
      <c r="B21" t="str">
        <f>B11&amp;"-gw"</f>
        <v>CompZ-vnet-gw</v>
      </c>
      <c r="C21" t="str">
        <f t="shared" ref="C21:E21" si="9">C11&amp;"-gw"</f>
        <v>CompA-vnet-gw</v>
      </c>
      <c r="D21" t="str">
        <f t="shared" si="9"/>
        <v>CompB-vnet-gw</v>
      </c>
      <c r="E21" t="str">
        <f t="shared" si="9"/>
        <v>CompC-vnet-gw</v>
      </c>
      <c r="R21" s="2"/>
    </row>
    <row r="22" spans="1:18" ht="16.5">
      <c r="A22" s="1" t="s">
        <v>22</v>
      </c>
      <c r="B22" t="str">
        <f>B21&amp;"-ip"</f>
        <v>CompZ-vnet-gw-ip</v>
      </c>
      <c r="C22" t="str">
        <f t="shared" ref="C22:E22" si="10">C21&amp;"-ip"</f>
        <v>CompA-vnet-gw-ip</v>
      </c>
      <c r="D22" t="str">
        <f t="shared" si="10"/>
        <v>CompB-vnet-gw-ip</v>
      </c>
      <c r="E22" t="str">
        <f t="shared" si="10"/>
        <v>CompC-vnet-gw-ip</v>
      </c>
      <c r="R22" s="2"/>
    </row>
    <row r="23" spans="1:18" ht="16.5">
      <c r="A23" s="1" t="s">
        <v>23</v>
      </c>
      <c r="B23" t="str">
        <f>B22&amp;"conf"</f>
        <v>CompZ-vnet-gw-ipconf</v>
      </c>
      <c r="C23" t="str">
        <f t="shared" ref="C23:E23" si="11">C22&amp;"conf"</f>
        <v>CompA-vnet-gw-ipconf</v>
      </c>
      <c r="D23" t="str">
        <f t="shared" si="11"/>
        <v>CompB-vnet-gw-ipconf</v>
      </c>
      <c r="E23" t="str">
        <f t="shared" si="11"/>
        <v>CompC-vnet-gw-ipconf</v>
      </c>
      <c r="R23" s="2"/>
    </row>
    <row r="24" spans="1:18" ht="16.5">
      <c r="A24" s="1" t="s">
        <v>32</v>
      </c>
      <c r="C24" t="str">
        <f>$B11&amp;"-to-"&amp;C11&amp;"-conn"</f>
        <v>CompZ-vnet-to-CompA-vnet-conn</v>
      </c>
      <c r="D24" t="str">
        <f t="shared" ref="D24:E24" si="12">$B11&amp;"-to-"&amp;D11&amp;"-conn"</f>
        <v>CompZ-vnet-to-CompB-vnet-conn</v>
      </c>
      <c r="E24" t="str">
        <f t="shared" si="12"/>
        <v>CompZ-vnet-to-CompC-vnet-conn</v>
      </c>
      <c r="R24" s="2"/>
    </row>
    <row r="25" spans="1:18" ht="16.5">
      <c r="A25" s="1" t="s">
        <v>33</v>
      </c>
      <c r="C25" t="str">
        <f>C11&amp;"-to-"&amp;$B11&amp;"-conn"</f>
        <v>CompA-vnet-to-CompZ-vnet-conn</v>
      </c>
      <c r="D25" t="str">
        <f t="shared" ref="D25:E25" si="13">D11&amp;"-to-"&amp;$B11&amp;"-conn"</f>
        <v>CompB-vnet-to-CompZ-vnet-conn</v>
      </c>
      <c r="E25" t="str">
        <f t="shared" si="13"/>
        <v>CompC-vnet-to-CompZ-vnet-conn</v>
      </c>
      <c r="R25" s="2"/>
    </row>
    <row r="26" spans="1:18" ht="16.5">
      <c r="A26" s="1"/>
      <c r="R26" s="3"/>
    </row>
    <row r="27" spans="1:18" ht="16.5">
      <c r="A27" s="1" t="s">
        <v>31</v>
      </c>
      <c r="R27" s="3"/>
    </row>
    <row r="28" spans="1:18">
      <c r="A28" s="1"/>
    </row>
    <row r="29" spans="1:18">
      <c r="A29" s="5" t="s">
        <v>36</v>
      </c>
    </row>
    <row r="30" spans="1:18">
      <c r="A30" s="1"/>
      <c r="B30" t="str">
        <f>IF(ISBLANK(B9),"",""""&amp;$A9&amp;""": { ""value"": """&amp;B9&amp;"""}"&amp;IF(ISBLANK(B31),"",","))</f>
        <v>"location": { "value": "West US"},</v>
      </c>
      <c r="C30" t="str">
        <f t="shared" ref="C30:E45" si="14">IF(ISBLANK(C9),"",""""&amp;$A9&amp;""": { ""value"": """&amp;C9&amp;"""}"&amp;IF(ISBLANK(C31),"",","))</f>
        <v>"location": { "value": "West US"},</v>
      </c>
      <c r="D30" t="str">
        <f t="shared" si="14"/>
        <v>"location": { "value": "North Central US"},</v>
      </c>
      <c r="E30" t="str">
        <f t="shared" si="14"/>
        <v>"location": { "value": "South Central US"},</v>
      </c>
    </row>
    <row r="31" spans="1:18">
      <c r="B31" t="str">
        <f t="shared" ref="B31:B46" si="15">IF(ISBLANK(B10),"",""""&amp;$A10&amp;""": { ""value"": """&amp;B10&amp;"""}"&amp;IF(ISBLANK(B32),"",","))</f>
        <v>"resourceGroup": { "value": "CompZNetwork"},</v>
      </c>
      <c r="C31" t="str">
        <f t="shared" si="14"/>
        <v>"resourceGroup": { "value": "CompANetwork"},</v>
      </c>
      <c r="D31" t="str">
        <f t="shared" si="14"/>
        <v>"resourceGroup": { "value": "CompBNetwork"},</v>
      </c>
      <c r="E31" t="str">
        <f t="shared" si="14"/>
        <v>"resourceGroup": { "value": "CompCNetwork"},</v>
      </c>
    </row>
    <row r="32" spans="1:18">
      <c r="B32" t="str">
        <f t="shared" si="15"/>
        <v>"virtualNetworkName": { "value": "CompZ-vnet"},</v>
      </c>
      <c r="C32" t="str">
        <f t="shared" si="14"/>
        <v>"virtualNetworkName": { "value": "CompA-vnet"},</v>
      </c>
      <c r="D32" t="str">
        <f t="shared" si="14"/>
        <v>"virtualNetworkName": { "value": "CompB-vnet"},</v>
      </c>
      <c r="E32" t="str">
        <f t="shared" si="14"/>
        <v>"virtualNetworkName": { "value": "CompC-vnet"},</v>
      </c>
    </row>
    <row r="33" spans="2:5">
      <c r="B33" t="str">
        <f t="shared" si="15"/>
        <v>"addressSpace": { "value": "10.1.0.0/16"},</v>
      </c>
      <c r="C33" t="str">
        <f t="shared" si="14"/>
        <v>"addressSpace": { "value": "10.10.0.0/16"},</v>
      </c>
      <c r="D33" t="str">
        <f t="shared" si="14"/>
        <v>"addressSpace": { "value": "10.20.0.0/16"},</v>
      </c>
      <c r="E33" t="str">
        <f t="shared" si="14"/>
        <v>"addressSpace": { "value": "10.30.0.0/16"},</v>
      </c>
    </row>
    <row r="34" spans="2:5">
      <c r="B34" t="str">
        <f t="shared" si="15"/>
        <v>"subnet1Name": { "value": "Core"},</v>
      </c>
      <c r="C34" t="str">
        <f t="shared" si="14"/>
        <v>"subnet1Name": { "value": "FrontEnd"},</v>
      </c>
      <c r="D34" t="str">
        <f t="shared" si="14"/>
        <v>"subnet1Name": { "value": "FrontEnd"},</v>
      </c>
      <c r="E34" t="str">
        <f t="shared" si="14"/>
        <v>"subnet1Name": { "value": "FrontEnd"},</v>
      </c>
    </row>
    <row r="35" spans="2:5">
      <c r="B35" t="str">
        <f t="shared" si="15"/>
        <v>"subnet1AddrPrefix": { "value": "10.1.0.0/24"},</v>
      </c>
      <c r="C35" t="str">
        <f t="shared" si="14"/>
        <v>"subnet1AddrPrefix": { "value": "10.10.10.0/24"},</v>
      </c>
      <c r="D35" t="str">
        <f t="shared" si="14"/>
        <v>"subnet1AddrPrefix": { "value": "10.20.10.0/24"},</v>
      </c>
      <c r="E35" t="str">
        <f t="shared" si="14"/>
        <v>"subnet1AddrPrefix": { "value": "10.30.10.0/24"},</v>
      </c>
    </row>
    <row r="36" spans="2:5">
      <c r="B36" t="str">
        <f t="shared" si="15"/>
        <v>"secGroup1Name": { "value": "CompZ-vnet-Core-nsg"},</v>
      </c>
      <c r="C36" t="str">
        <f t="shared" si="14"/>
        <v>"secGroup1Name": { "value": "CompA-vnet-FrontEnd-nsg"},</v>
      </c>
      <c r="D36" t="str">
        <f t="shared" si="14"/>
        <v>"secGroup1Name": { "value": "CompB-vnet-FrontEnd-nsg"},</v>
      </c>
      <c r="E36" t="str">
        <f t="shared" si="14"/>
        <v>"secGroup1Name": { "value": "CompC-vnet-FrontEnd-nsg"},</v>
      </c>
    </row>
    <row r="37" spans="2:5">
      <c r="B37" t="str">
        <f t="shared" si="15"/>
        <v/>
      </c>
      <c r="C37" t="str">
        <f t="shared" si="14"/>
        <v>"subnet2Name": { "value": "BackEnd"},</v>
      </c>
      <c r="D37" t="str">
        <f t="shared" si="14"/>
        <v>"subnet2Name": { "value": "BackEnd"},</v>
      </c>
      <c r="E37" t="str">
        <f t="shared" si="14"/>
        <v>"subnet2Name": { "value": "BackEnd"},</v>
      </c>
    </row>
    <row r="38" spans="2:5">
      <c r="B38" t="str">
        <f t="shared" si="15"/>
        <v/>
      </c>
      <c r="C38" t="str">
        <f t="shared" si="14"/>
        <v>"subnet2AddrPrefix": { "value": "10.10.20.0/24"},</v>
      </c>
      <c r="D38" t="str">
        <f t="shared" si="14"/>
        <v>"subnet2AddrPrefix": { "value": "10.20.20.0/24"},</v>
      </c>
      <c r="E38" t="str">
        <f t="shared" si="14"/>
        <v>"subnet2AddrPrefix": { "value": "10.30.20.0/24"},</v>
      </c>
    </row>
    <row r="39" spans="2:5">
      <c r="B39" t="str">
        <f t="shared" si="15"/>
        <v/>
      </c>
      <c r="C39" t="str">
        <f t="shared" si="14"/>
        <v>"secGroup2Name": { "value": "CompA-vnet-BackEnd-nsg"},</v>
      </c>
      <c r="D39" t="str">
        <f t="shared" si="14"/>
        <v>"secGroup2Name": { "value": "CompB-vnet-BackEnd-nsg"},</v>
      </c>
      <c r="E39" t="str">
        <f t="shared" si="14"/>
        <v>"secGroup2Name": { "value": "CompC-vnet-BackEnd-nsg"},</v>
      </c>
    </row>
    <row r="40" spans="2:5">
      <c r="B40" t="str">
        <f t="shared" si="15"/>
        <v>"dnsAddress": { "value": "10.1.0.10"},</v>
      </c>
      <c r="C40" t="str">
        <f t="shared" si="14"/>
        <v>"dnsAddress": { "value": "10.1.0.10"},</v>
      </c>
      <c r="D40" t="str">
        <f t="shared" si="14"/>
        <v>"dnsAddress": { "value": "10.1.0.10"},</v>
      </c>
      <c r="E40" t="str">
        <f t="shared" si="14"/>
        <v>"dnsAddress": { "value": "10.1.0.10"},</v>
      </c>
    </row>
    <row r="41" spans="2:5">
      <c r="B41" t="str">
        <f t="shared" si="15"/>
        <v>"gwSubnetAddrPrefix": { "value": "10.1.255.0/27"},</v>
      </c>
      <c r="C41" t="str">
        <f t="shared" si="14"/>
        <v>"gwSubnetAddrPrefix": { "value": "10.10.255.0/27"},</v>
      </c>
      <c r="D41" t="str">
        <f t="shared" si="14"/>
        <v>"gwSubnetAddrPrefix": { "value": "10.20.255.0/27"},</v>
      </c>
      <c r="E41" t="str">
        <f t="shared" si="14"/>
        <v>"gwSubnetAddrPrefix": { "value": "10.30.255.0/27"},</v>
      </c>
    </row>
    <row r="42" spans="2:5">
      <c r="B42" t="str">
        <f t="shared" si="15"/>
        <v>"gatewayName": { "value": "CompZ-vnet-gw"},</v>
      </c>
      <c r="C42" t="str">
        <f t="shared" si="14"/>
        <v>"gatewayName": { "value": "CompA-vnet-gw"},</v>
      </c>
      <c r="D42" t="str">
        <f t="shared" si="14"/>
        <v>"gatewayName": { "value": "CompB-vnet-gw"},</v>
      </c>
      <c r="E42" t="str">
        <f t="shared" si="14"/>
        <v>"gatewayName": { "value": "CompC-vnet-gw"},</v>
      </c>
    </row>
    <row r="43" spans="2:5">
      <c r="B43" t="str">
        <f t="shared" si="15"/>
        <v>"gatewayPublicIPName": { "value": "CompZ-vnet-gw-ip"},</v>
      </c>
      <c r="C43" t="str">
        <f t="shared" si="14"/>
        <v>"gatewayPublicIPName": { "value": "CompA-vnet-gw-ip"},</v>
      </c>
      <c r="D43" t="str">
        <f t="shared" si="14"/>
        <v>"gatewayPublicIPName": { "value": "CompB-vnet-gw-ip"},</v>
      </c>
      <c r="E43" t="str">
        <f t="shared" si="14"/>
        <v>"gatewayPublicIPName": { "value": "CompC-vnet-gw-ip"},</v>
      </c>
    </row>
    <row r="44" spans="2:5">
      <c r="B44" t="str">
        <f t="shared" si="15"/>
        <v>"gatewayIPConf": { "value": "CompZ-vnet-gw-ipconf"},</v>
      </c>
      <c r="C44" t="str">
        <f t="shared" si="14"/>
        <v>"gatewayIPConf": { "value": "CompA-vnet-gw-ipconf"},</v>
      </c>
      <c r="D44" t="str">
        <f t="shared" si="14"/>
        <v>"gatewayIPConf": { "value": "CompB-vnet-gw-ipconf"},</v>
      </c>
      <c r="E44" t="str">
        <f t="shared" si="14"/>
        <v>"gatewayIPConf": { "value": "CompC-vnet-gw-ipconf"},</v>
      </c>
    </row>
    <row r="45" spans="2:5">
      <c r="B45" t="str">
        <f t="shared" si="15"/>
        <v/>
      </c>
      <c r="C45" t="str">
        <f t="shared" si="14"/>
        <v>"conn1Name": { "value": "CompZ-vnet-to-CompA-vnet-conn"},</v>
      </c>
      <c r="D45" t="str">
        <f t="shared" si="14"/>
        <v>"conn1Name": { "value": "CompZ-vnet-to-CompB-vnet-conn"},</v>
      </c>
      <c r="E45" t="str">
        <f t="shared" si="14"/>
        <v>"conn1Name": { "value": "CompZ-vnet-to-CompC-vnet-conn"},</v>
      </c>
    </row>
    <row r="46" spans="2:5">
      <c r="B46" t="str">
        <f t="shared" si="15"/>
        <v/>
      </c>
      <c r="C46" t="str">
        <f t="shared" ref="C46" si="16">IF(ISBLANK(C25),"",""""&amp;$A25&amp;""": { ""value"": """&amp;C25&amp;"""}"&amp;IF(ISBLANK(C47),"",","))</f>
        <v>"conn2Name": { "value": "CompA-vnet-to-CompZ-vnet-conn"}</v>
      </c>
      <c r="D46" t="str">
        <f t="shared" ref="D46" si="17">IF(ISBLANK(D25),"",""""&amp;$A25&amp;""": { ""value"": """&amp;D25&amp;"""}"&amp;IF(ISBLANK(D47),"",","))</f>
        <v>"conn2Name": { "value": "CompB-vnet-to-CompZ-vnet-conn"}</v>
      </c>
      <c r="E46" t="str">
        <f t="shared" ref="E46" si="18">IF(ISBLANK(E25),"",""""&amp;$A25&amp;""": { ""value"": """&amp;E25&amp;"""}"&amp;IF(ISBLANK(E47),"",","))</f>
        <v>"conn2Name": { "value": "CompC-vnet-to-CompZ-vnet-conn"}</v>
      </c>
    </row>
    <row r="49" spans="1:5">
      <c r="A49" s="5" t="s">
        <v>63</v>
      </c>
    </row>
    <row r="50" spans="1:5">
      <c r="B50" t="str">
        <f>IF(ISBLANK(B9),"","$"&amp;$A9&amp;" = '"&amp;B9&amp;"'")</f>
        <v>$location = 'West US'</v>
      </c>
      <c r="C50" t="str">
        <f t="shared" ref="C50:E50" si="19">IF(ISBLANK(C9),"","$"&amp;$A9&amp;" = '"&amp;C9&amp;"'")</f>
        <v>$location = 'West US'</v>
      </c>
      <c r="D50" t="str">
        <f t="shared" si="19"/>
        <v>$location = 'North Central US'</v>
      </c>
      <c r="E50" t="str">
        <f t="shared" si="19"/>
        <v>$location = 'South Central US'</v>
      </c>
    </row>
    <row r="51" spans="1:5">
      <c r="B51" t="str">
        <f t="shared" ref="B51:E51" si="20">IF(ISBLANK(B10),"","$"&amp;$A10&amp;" = '"&amp;B10&amp;"'")</f>
        <v>$resourceGroup = 'CompZNetwork'</v>
      </c>
      <c r="C51" t="str">
        <f t="shared" si="20"/>
        <v>$resourceGroup = 'CompANetwork'</v>
      </c>
      <c r="D51" t="str">
        <f t="shared" si="20"/>
        <v>$resourceGroup = 'CompBNetwork'</v>
      </c>
      <c r="E51" t="str">
        <f t="shared" si="20"/>
        <v>$resourceGroup = 'CompCNetwork'</v>
      </c>
    </row>
    <row r="52" spans="1:5">
      <c r="B52" t="str">
        <f t="shared" ref="B52:E52" si="21">IF(ISBLANK(B11),"","$"&amp;$A11&amp;" = '"&amp;B11&amp;"'")</f>
        <v>$virtualNetworkName = 'CompZ-vnet'</v>
      </c>
      <c r="C52" t="str">
        <f t="shared" si="21"/>
        <v>$virtualNetworkName = 'CompA-vnet'</v>
      </c>
      <c r="D52" t="str">
        <f t="shared" si="21"/>
        <v>$virtualNetworkName = 'CompB-vnet'</v>
      </c>
      <c r="E52" t="str">
        <f t="shared" si="21"/>
        <v>$virtualNetworkName = 'CompC-vnet'</v>
      </c>
    </row>
    <row r="53" spans="1:5">
      <c r="B53" t="str">
        <f t="shared" ref="B53:E53" si="22">IF(ISBLANK(B12),"","$"&amp;$A12&amp;" = '"&amp;B12&amp;"'")</f>
        <v>$addressSpace = '10.1.0.0/16'</v>
      </c>
      <c r="C53" t="str">
        <f t="shared" si="22"/>
        <v>$addressSpace = '10.10.0.0/16'</v>
      </c>
      <c r="D53" t="str">
        <f t="shared" si="22"/>
        <v>$addressSpace = '10.20.0.0/16'</v>
      </c>
      <c r="E53" t="str">
        <f t="shared" si="22"/>
        <v>$addressSpace = '10.30.0.0/16'</v>
      </c>
    </row>
    <row r="54" spans="1:5">
      <c r="B54" t="str">
        <f t="shared" ref="B54:E54" si="23">IF(ISBLANK(B13),"","$"&amp;$A13&amp;" = '"&amp;B13&amp;"'")</f>
        <v>$subnet1Name = 'Core'</v>
      </c>
      <c r="C54" t="str">
        <f t="shared" si="23"/>
        <v>$subnet1Name = 'FrontEnd'</v>
      </c>
      <c r="D54" t="str">
        <f t="shared" si="23"/>
        <v>$subnet1Name = 'FrontEnd'</v>
      </c>
      <c r="E54" t="str">
        <f t="shared" si="23"/>
        <v>$subnet1Name = 'FrontEnd'</v>
      </c>
    </row>
    <row r="55" spans="1:5">
      <c r="B55" t="str">
        <f t="shared" ref="B55:E55" si="24">IF(ISBLANK(B14),"","$"&amp;$A14&amp;" = '"&amp;B14&amp;"'")</f>
        <v>$subnet1AddrPrefix = '10.1.0.0/24'</v>
      </c>
      <c r="C55" t="str">
        <f t="shared" si="24"/>
        <v>$subnet1AddrPrefix = '10.10.10.0/24'</v>
      </c>
      <c r="D55" t="str">
        <f t="shared" si="24"/>
        <v>$subnet1AddrPrefix = '10.20.10.0/24'</v>
      </c>
      <c r="E55" t="str">
        <f t="shared" si="24"/>
        <v>$subnet1AddrPrefix = '10.30.10.0/24'</v>
      </c>
    </row>
    <row r="56" spans="1:5">
      <c r="B56" t="str">
        <f t="shared" ref="B56:E56" si="25">IF(ISBLANK(B15),"","$"&amp;$A15&amp;" = '"&amp;B15&amp;"'")</f>
        <v>$secGroup1Name = 'CompZ-vnet-Core-nsg'</v>
      </c>
      <c r="C56" t="str">
        <f t="shared" si="25"/>
        <v>$secGroup1Name = 'CompA-vnet-FrontEnd-nsg'</v>
      </c>
      <c r="D56" t="str">
        <f t="shared" si="25"/>
        <v>$secGroup1Name = 'CompB-vnet-FrontEnd-nsg'</v>
      </c>
      <c r="E56" t="str">
        <f t="shared" si="25"/>
        <v>$secGroup1Name = 'CompC-vnet-FrontEnd-nsg'</v>
      </c>
    </row>
    <row r="57" spans="1:5">
      <c r="B57" t="str">
        <f t="shared" ref="B57:E57" si="26">IF(ISBLANK(B16),"","$"&amp;$A16&amp;" = '"&amp;B16&amp;"'")</f>
        <v/>
      </c>
      <c r="C57" t="str">
        <f t="shared" si="26"/>
        <v>$subnet2Name = 'BackEnd'</v>
      </c>
      <c r="D57" t="str">
        <f t="shared" si="26"/>
        <v>$subnet2Name = 'BackEnd'</v>
      </c>
      <c r="E57" t="str">
        <f t="shared" si="26"/>
        <v>$subnet2Name = 'BackEnd'</v>
      </c>
    </row>
    <row r="58" spans="1:5">
      <c r="B58" t="str">
        <f t="shared" ref="B58:E58" si="27">IF(ISBLANK(B17),"","$"&amp;$A17&amp;" = '"&amp;B17&amp;"'")</f>
        <v/>
      </c>
      <c r="C58" t="str">
        <f t="shared" si="27"/>
        <v>$subnet2AddrPrefix = '10.10.20.0/24'</v>
      </c>
      <c r="D58" t="str">
        <f t="shared" si="27"/>
        <v>$subnet2AddrPrefix = '10.20.20.0/24'</v>
      </c>
      <c r="E58" t="str">
        <f t="shared" si="27"/>
        <v>$subnet2AddrPrefix = '10.30.20.0/24'</v>
      </c>
    </row>
    <row r="59" spans="1:5">
      <c r="B59" t="str">
        <f t="shared" ref="B59:E59" si="28">IF(ISBLANK(B18),"","$"&amp;$A18&amp;" = '"&amp;B18&amp;"'")</f>
        <v/>
      </c>
      <c r="C59" t="str">
        <f t="shared" si="28"/>
        <v>$secGroup2Name = 'CompA-vnet-BackEnd-nsg'</v>
      </c>
      <c r="D59" t="str">
        <f t="shared" si="28"/>
        <v>$secGroup2Name = 'CompB-vnet-BackEnd-nsg'</v>
      </c>
      <c r="E59" t="str">
        <f t="shared" si="28"/>
        <v>$secGroup2Name = 'CompC-vnet-BackEnd-nsg'</v>
      </c>
    </row>
    <row r="60" spans="1:5">
      <c r="B60" t="str">
        <f t="shared" ref="B60:E60" si="29">IF(ISBLANK(B19),"","$"&amp;$A19&amp;" = '"&amp;B19&amp;"'")</f>
        <v>$dnsAddress = '10.1.0.10'</v>
      </c>
      <c r="C60" t="str">
        <f t="shared" si="29"/>
        <v>$dnsAddress = '10.1.0.10'</v>
      </c>
      <c r="D60" t="str">
        <f t="shared" si="29"/>
        <v>$dnsAddress = '10.1.0.10'</v>
      </c>
      <c r="E60" t="str">
        <f t="shared" si="29"/>
        <v>$dnsAddress = '10.1.0.10'</v>
      </c>
    </row>
    <row r="61" spans="1:5">
      <c r="B61" t="str">
        <f t="shared" ref="B61:E61" si="30">IF(ISBLANK(B20),"","$"&amp;$A20&amp;" = '"&amp;B20&amp;"'")</f>
        <v>$gwSubnetAddrPrefix = '10.1.255.0/27'</v>
      </c>
      <c r="C61" t="str">
        <f t="shared" si="30"/>
        <v>$gwSubnetAddrPrefix = '10.10.255.0/27'</v>
      </c>
      <c r="D61" t="str">
        <f t="shared" si="30"/>
        <v>$gwSubnetAddrPrefix = '10.20.255.0/27'</v>
      </c>
      <c r="E61" t="str">
        <f t="shared" si="30"/>
        <v>$gwSubnetAddrPrefix = '10.30.255.0/27'</v>
      </c>
    </row>
    <row r="62" spans="1:5">
      <c r="B62" t="str">
        <f t="shared" ref="B62:E62" si="31">IF(ISBLANK(B21),"","$"&amp;$A21&amp;" = '"&amp;B21&amp;"'")</f>
        <v>$gatewayName = 'CompZ-vnet-gw'</v>
      </c>
      <c r="C62" t="str">
        <f t="shared" si="31"/>
        <v>$gatewayName = 'CompA-vnet-gw'</v>
      </c>
      <c r="D62" t="str">
        <f t="shared" si="31"/>
        <v>$gatewayName = 'CompB-vnet-gw'</v>
      </c>
      <c r="E62" t="str">
        <f t="shared" si="31"/>
        <v>$gatewayName = 'CompC-vnet-gw'</v>
      </c>
    </row>
    <row r="63" spans="1:5">
      <c r="B63" t="str">
        <f t="shared" ref="B63:E63" si="32">IF(ISBLANK(B22),"","$"&amp;$A22&amp;" = '"&amp;B22&amp;"'")</f>
        <v>$gatewayPublicIPName = 'CompZ-vnet-gw-ip'</v>
      </c>
      <c r="C63" t="str">
        <f t="shared" si="32"/>
        <v>$gatewayPublicIPName = 'CompA-vnet-gw-ip'</v>
      </c>
      <c r="D63" t="str">
        <f t="shared" si="32"/>
        <v>$gatewayPublicIPName = 'CompB-vnet-gw-ip'</v>
      </c>
      <c r="E63" t="str">
        <f t="shared" si="32"/>
        <v>$gatewayPublicIPName = 'CompC-vnet-gw-ip'</v>
      </c>
    </row>
    <row r="64" spans="1:5">
      <c r="B64" t="str">
        <f t="shared" ref="B64:E64" si="33">IF(ISBLANK(B23),"","$"&amp;$A23&amp;" = '"&amp;B23&amp;"'")</f>
        <v>$gatewayIPConf = 'CompZ-vnet-gw-ipconf'</v>
      </c>
      <c r="C64" t="str">
        <f t="shared" si="33"/>
        <v>$gatewayIPConf = 'CompA-vnet-gw-ipconf'</v>
      </c>
      <c r="D64" t="str">
        <f t="shared" si="33"/>
        <v>$gatewayIPConf = 'CompB-vnet-gw-ipconf'</v>
      </c>
      <c r="E64" t="str">
        <f t="shared" si="33"/>
        <v>$gatewayIPConf = 'CompC-vnet-gw-ipconf'</v>
      </c>
    </row>
    <row r="65" spans="1:5">
      <c r="B65" t="str">
        <f t="shared" ref="B65:E65" si="34">IF(ISBLANK(B24),"","$"&amp;$A24&amp;" = '"&amp;B24&amp;"'")</f>
        <v/>
      </c>
      <c r="C65" t="str">
        <f t="shared" si="34"/>
        <v>$conn1Name = 'CompZ-vnet-to-CompA-vnet-conn'</v>
      </c>
      <c r="D65" t="str">
        <f t="shared" si="34"/>
        <v>$conn1Name = 'CompZ-vnet-to-CompB-vnet-conn'</v>
      </c>
      <c r="E65" t="str">
        <f t="shared" si="34"/>
        <v>$conn1Name = 'CompZ-vnet-to-CompC-vnet-conn'</v>
      </c>
    </row>
    <row r="66" spans="1:5">
      <c r="B66" t="str">
        <f t="shared" ref="B66:E66" si="35">IF(ISBLANK(B25),"","$"&amp;$A25&amp;" = '"&amp;B25&amp;"'")</f>
        <v/>
      </c>
      <c r="C66" t="str">
        <f t="shared" si="35"/>
        <v>$conn2Name = 'CompA-vnet-to-CompZ-vnet-conn'</v>
      </c>
      <c r="D66" t="str">
        <f t="shared" si="35"/>
        <v>$conn2Name = 'CompB-vnet-to-CompZ-vnet-conn'</v>
      </c>
      <c r="E66" t="str">
        <f t="shared" si="35"/>
        <v>$conn2Name = 'CompC-vnet-to-CompZ-vnet-conn'</v>
      </c>
    </row>
    <row r="69" spans="1:5">
      <c r="A69" s="5" t="s">
        <v>63</v>
      </c>
    </row>
    <row r="70" spans="1:5">
      <c r="B70" t="str">
        <f>IF(ISBLANK(B9),"","'"&amp;$A9&amp;"'='"&amp;B9&amp;"'"&amp;IF(ISBLANK(B71),"",";"))</f>
        <v>'location'='West US';</v>
      </c>
      <c r="C70" t="str">
        <f t="shared" ref="C70:E83" si="36">IF(ISBLANK(C9),"","'"&amp;$A9&amp;"'='"&amp;C9&amp;"'"&amp;IF(ISBLANK(C71),"",";"))</f>
        <v>'location'='West US';</v>
      </c>
      <c r="D70" t="str">
        <f t="shared" si="36"/>
        <v>'location'='North Central US';</v>
      </c>
      <c r="E70" t="str">
        <f t="shared" si="36"/>
        <v>'location'='South Central US';</v>
      </c>
    </row>
    <row r="71" spans="1:5">
      <c r="B71" t="str">
        <f t="shared" ref="B71:B83" si="37">IF(ISBLANK(B10),"","'"&amp;$A10&amp;"'='"&amp;B10&amp;"'"&amp;IF(ISBLANK(B72),"",";"))</f>
        <v>'resourceGroup'='CompZNetwork';</v>
      </c>
      <c r="C71" t="str">
        <f t="shared" si="36"/>
        <v>'resourceGroup'='CompANetwork';</v>
      </c>
      <c r="D71" t="str">
        <f t="shared" si="36"/>
        <v>'resourceGroup'='CompBNetwork';</v>
      </c>
      <c r="E71" t="str">
        <f t="shared" si="36"/>
        <v>'resourceGroup'='CompCNetwork';</v>
      </c>
    </row>
    <row r="72" spans="1:5">
      <c r="B72" t="str">
        <f t="shared" si="37"/>
        <v>'virtualNetworkName'='CompZ-vnet';</v>
      </c>
      <c r="C72" t="str">
        <f t="shared" si="36"/>
        <v>'virtualNetworkName'='CompA-vnet';</v>
      </c>
      <c r="D72" t="str">
        <f t="shared" si="36"/>
        <v>'virtualNetworkName'='CompB-vnet';</v>
      </c>
      <c r="E72" t="str">
        <f t="shared" si="36"/>
        <v>'virtualNetworkName'='CompC-vnet';</v>
      </c>
    </row>
    <row r="73" spans="1:5">
      <c r="B73" t="str">
        <f t="shared" si="37"/>
        <v>'addressSpace'='10.1.0.0/16';</v>
      </c>
      <c r="C73" t="str">
        <f t="shared" si="36"/>
        <v>'addressSpace'='10.10.0.0/16';</v>
      </c>
      <c r="D73" t="str">
        <f t="shared" si="36"/>
        <v>'addressSpace'='10.20.0.0/16';</v>
      </c>
      <c r="E73" t="str">
        <f t="shared" si="36"/>
        <v>'addressSpace'='10.30.0.0/16';</v>
      </c>
    </row>
    <row r="74" spans="1:5">
      <c r="B74" t="str">
        <f t="shared" si="37"/>
        <v>'subnet1Name'='Core';</v>
      </c>
      <c r="C74" t="str">
        <f t="shared" si="36"/>
        <v>'subnet1Name'='FrontEnd';</v>
      </c>
      <c r="D74" t="str">
        <f t="shared" si="36"/>
        <v>'subnet1Name'='FrontEnd';</v>
      </c>
      <c r="E74" t="str">
        <f t="shared" si="36"/>
        <v>'subnet1Name'='FrontEnd';</v>
      </c>
    </row>
    <row r="75" spans="1:5">
      <c r="B75" t="str">
        <f t="shared" si="37"/>
        <v>'subnet1AddrPrefix'='10.1.0.0/24';</v>
      </c>
      <c r="C75" t="str">
        <f t="shared" si="36"/>
        <v>'subnet1AddrPrefix'='10.10.10.0/24';</v>
      </c>
      <c r="D75" t="str">
        <f t="shared" si="36"/>
        <v>'subnet1AddrPrefix'='10.20.10.0/24';</v>
      </c>
      <c r="E75" t="str">
        <f t="shared" si="36"/>
        <v>'subnet1AddrPrefix'='10.30.10.0/24';</v>
      </c>
    </row>
    <row r="76" spans="1:5">
      <c r="B76" t="str">
        <f t="shared" si="37"/>
        <v>'secGroup1Name'='CompZ-vnet-Core-nsg';</v>
      </c>
      <c r="C76" t="str">
        <f t="shared" si="36"/>
        <v>'secGroup1Name'='CompA-vnet-FrontEnd-nsg';</v>
      </c>
      <c r="D76" t="str">
        <f t="shared" si="36"/>
        <v>'secGroup1Name'='CompB-vnet-FrontEnd-nsg';</v>
      </c>
      <c r="E76" t="str">
        <f t="shared" si="36"/>
        <v>'secGroup1Name'='CompC-vnet-FrontEnd-nsg';</v>
      </c>
    </row>
    <row r="77" spans="1:5">
      <c r="B77" t="str">
        <f t="shared" si="37"/>
        <v/>
      </c>
      <c r="C77" t="str">
        <f t="shared" si="36"/>
        <v>'subnet2Name'='BackEnd';</v>
      </c>
      <c r="D77" t="str">
        <f t="shared" si="36"/>
        <v>'subnet2Name'='BackEnd';</v>
      </c>
      <c r="E77" t="str">
        <f t="shared" si="36"/>
        <v>'subnet2Name'='BackEnd';</v>
      </c>
    </row>
    <row r="78" spans="1:5">
      <c r="B78" t="str">
        <f t="shared" si="37"/>
        <v/>
      </c>
      <c r="C78" t="str">
        <f t="shared" si="36"/>
        <v>'subnet2AddrPrefix'='10.10.20.0/24';</v>
      </c>
      <c r="D78" t="str">
        <f t="shared" si="36"/>
        <v>'subnet2AddrPrefix'='10.20.20.0/24';</v>
      </c>
      <c r="E78" t="str">
        <f t="shared" si="36"/>
        <v>'subnet2AddrPrefix'='10.30.20.0/24';</v>
      </c>
    </row>
    <row r="79" spans="1:5">
      <c r="B79" t="str">
        <f t="shared" si="37"/>
        <v/>
      </c>
      <c r="C79" t="str">
        <f t="shared" si="36"/>
        <v>'secGroup2Name'='CompA-vnet-BackEnd-nsg';</v>
      </c>
      <c r="D79" t="str">
        <f t="shared" si="36"/>
        <v>'secGroup2Name'='CompB-vnet-BackEnd-nsg';</v>
      </c>
      <c r="E79" t="str">
        <f t="shared" si="36"/>
        <v>'secGroup2Name'='CompC-vnet-BackEnd-nsg';</v>
      </c>
    </row>
    <row r="80" spans="1:5">
      <c r="B80" t="str">
        <f t="shared" si="37"/>
        <v>'dnsAddress'='10.1.0.10';</v>
      </c>
      <c r="C80" t="str">
        <f t="shared" si="36"/>
        <v>'dnsAddress'='10.1.0.10';</v>
      </c>
      <c r="D80" t="str">
        <f t="shared" si="36"/>
        <v>'dnsAddress'='10.1.0.10';</v>
      </c>
      <c r="E80" t="str">
        <f t="shared" si="36"/>
        <v>'dnsAddress'='10.1.0.10';</v>
      </c>
    </row>
    <row r="81" spans="1:5">
      <c r="B81" t="str">
        <f t="shared" si="37"/>
        <v>'gwSubnetAddrPrefix'='10.1.255.0/27';</v>
      </c>
      <c r="C81" t="str">
        <f t="shared" si="36"/>
        <v>'gwSubnetAddrPrefix'='10.10.255.0/27';</v>
      </c>
      <c r="D81" t="str">
        <f t="shared" si="36"/>
        <v>'gwSubnetAddrPrefix'='10.20.255.0/27';</v>
      </c>
      <c r="E81" t="str">
        <f t="shared" si="36"/>
        <v>'gwSubnetAddrPrefix'='10.30.255.0/27';</v>
      </c>
    </row>
    <row r="82" spans="1:5">
      <c r="B82" t="str">
        <f t="shared" si="37"/>
        <v>'gatewayName'='CompZ-vnet-gw';</v>
      </c>
      <c r="C82" t="str">
        <f t="shared" si="36"/>
        <v>'gatewayName'='CompA-vnet-gw';</v>
      </c>
      <c r="D82" t="str">
        <f t="shared" si="36"/>
        <v>'gatewayName'='CompB-vnet-gw';</v>
      </c>
      <c r="E82" t="str">
        <f t="shared" si="36"/>
        <v>'gatewayName'='CompC-vnet-gw';</v>
      </c>
    </row>
    <row r="83" spans="1:5">
      <c r="B83" t="str">
        <f t="shared" si="37"/>
        <v>'gatewayPublicIPName'='CompZ-vnet-gw-ip';</v>
      </c>
      <c r="C83" t="str">
        <f t="shared" si="36"/>
        <v>'gatewayPublicIPName'='CompA-vnet-gw-ip';</v>
      </c>
      <c r="D83" t="str">
        <f t="shared" si="36"/>
        <v>'gatewayPublicIPName'='CompB-vnet-gw-ip';</v>
      </c>
      <c r="E83" t="str">
        <f t="shared" si="36"/>
        <v>'gatewayPublicIPName'='CompC-vnet-gw-ip';</v>
      </c>
    </row>
    <row r="84" spans="1:5">
      <c r="B84" t="str">
        <f>IF(ISBLANK(B23),"","'"&amp;$A23&amp;"'='"&amp;B23&amp;"'"&amp;IF(ISBLANK(#REF!),"",";"))</f>
        <v>'gatewayIPConf'='CompZ-vnet-gw-ipconf';</v>
      </c>
      <c r="C84" t="str">
        <f>IF(ISBLANK(C23),"","'"&amp;$A23&amp;"'='"&amp;C23&amp;"'"&amp;IF(ISBLANK(#REF!),"",";"))</f>
        <v>'gatewayIPConf'='CompA-vnet-gw-ipconf';</v>
      </c>
      <c r="D84" t="str">
        <f>IF(ISBLANK(D23),"","'"&amp;$A23&amp;"'='"&amp;D23&amp;"'"&amp;IF(ISBLANK(#REF!),"",";"))</f>
        <v>'gatewayIPConf'='CompB-vnet-gw-ipconf';</v>
      </c>
      <c r="E84" t="str">
        <f>IF(ISBLANK(E23),"","'"&amp;$A23&amp;"'='"&amp;E23&amp;"'"&amp;IF(ISBLANK(#REF!),"",";"))</f>
        <v>'gatewayIPConf'='CompC-vnet-gw-ipconf';</v>
      </c>
    </row>
    <row r="87" spans="1:5">
      <c r="C87" t="str">
        <f>IF(ISBLANK(C10),"","$"&amp;$A10&amp;" = '"&amp;C10&amp;"'")</f>
        <v>$resourceGroup = 'CompANetwork'</v>
      </c>
      <c r="D87" t="str">
        <f t="shared" ref="D87:E87" si="38">IF(ISBLANK(D10),"","$"&amp;$A10&amp;" = '"&amp;D10&amp;"'")</f>
        <v>$resourceGroup = 'CompBNetwork'</v>
      </c>
      <c r="E87" t="str">
        <f t="shared" si="38"/>
        <v>$resourceGroup = 'CompCNetwork'</v>
      </c>
    </row>
    <row r="88" spans="1:5">
      <c r="A88" s="1" t="str">
        <f>A2</f>
        <v>sharedKey</v>
      </c>
      <c r="B88" t="str">
        <f>IF(ISBLANK(B25),"","'"&amp;$A25&amp;"'='"&amp;B25&amp;"'"&amp;IF(ISBLANK(B89),"",";"))</f>
        <v/>
      </c>
      <c r="C88" t="str">
        <f>"'"&amp;$A88&amp;"'='"&amp;$B2&amp;"';"</f>
        <v>'sharedKey'='DXCDynamics2017';</v>
      </c>
      <c r="D88" t="str">
        <f>"'"&amp;$A88&amp;"'='"&amp;$B2&amp;"';"</f>
        <v>'sharedKey'='DXCDynamics2017';</v>
      </c>
      <c r="E88" t="str">
        <f>"'"&amp;$A88&amp;"'='"&amp;$B2&amp;"';"</f>
        <v>'sharedKey'='DXCDynamics2017';</v>
      </c>
    </row>
    <row r="89" spans="1:5">
      <c r="A89" s="1" t="s">
        <v>71</v>
      </c>
      <c r="C89" t="str">
        <f>"'"&amp;$A89&amp;"'='"&amp;$B9&amp;"';"</f>
        <v>'location1'='West US';</v>
      </c>
      <c r="D89" t="str">
        <f>"'"&amp;$A89&amp;"'='"&amp;$B9&amp;"';"</f>
        <v>'location1'='West US';</v>
      </c>
      <c r="E89" t="str">
        <f>"'"&amp;$A89&amp;"'='"&amp;$B9&amp;"';"</f>
        <v>'location1'='West US';</v>
      </c>
    </row>
    <row r="90" spans="1:5">
      <c r="A90" s="1" t="s">
        <v>72</v>
      </c>
      <c r="C90" t="str">
        <f>"'"&amp;$A90&amp;"'='"&amp;C9&amp;"';"</f>
        <v>'location2'='West US';</v>
      </c>
      <c r="D90" t="str">
        <f>"'"&amp;$A90&amp;"'='"&amp;D9&amp;"';"</f>
        <v>'location2'='North Central US';</v>
      </c>
      <c r="E90" t="str">
        <f>"'"&amp;$A90&amp;"'='"&amp;E9&amp;"';"</f>
        <v>'location2'='South Central US';</v>
      </c>
    </row>
    <row r="91" spans="1:5">
      <c r="A91" s="1" t="s">
        <v>73</v>
      </c>
      <c r="C91" t="str">
        <f>"'"&amp;$A91&amp;"'='"&amp;B21&amp;"';"</f>
        <v>'gateway1Name'='CompZ-vnet-gw';</v>
      </c>
      <c r="D91" t="str">
        <f>"'"&amp;$A91&amp;"'='"&amp;C21&amp;"';"</f>
        <v>'gateway1Name'='CompA-vnet-gw';</v>
      </c>
      <c r="E91" t="str">
        <f>"'"&amp;$A91&amp;"'='"&amp;D21&amp;"';"</f>
        <v>'gateway1Name'='CompB-vnet-gw';</v>
      </c>
    </row>
    <row r="92" spans="1:5">
      <c r="A92" s="1" t="s">
        <v>74</v>
      </c>
      <c r="C92" t="str">
        <f>"'"&amp;$A92&amp;"'='"&amp;C21&amp;"';"</f>
        <v>'gateway2Name'='CompA-vnet-gw';</v>
      </c>
      <c r="D92" t="str">
        <f>"'"&amp;$A92&amp;"'='"&amp;D21&amp;"';"</f>
        <v>'gateway2Name'='CompB-vnet-gw';</v>
      </c>
      <c r="E92" t="str">
        <f>"'"&amp;$A92&amp;"'='"&amp;E21&amp;"';"</f>
        <v>'gateway2Name'='CompC-vnet-gw';</v>
      </c>
    </row>
    <row r="93" spans="1:5">
      <c r="A93" s="1" t="str">
        <f>A24</f>
        <v>conn1Name</v>
      </c>
      <c r="C93" t="str">
        <f>"'"&amp;$A93&amp;"'='"&amp;C24&amp;"';"</f>
        <v>'conn1Name'='CompZ-vnet-to-CompA-vnet-conn';</v>
      </c>
      <c r="D93" t="str">
        <f>"'"&amp;$A93&amp;"'='"&amp;D24&amp;"';"</f>
        <v>'conn1Name'='CompZ-vnet-to-CompB-vnet-conn';</v>
      </c>
      <c r="E93" t="str">
        <f>"'"&amp;$A93&amp;"'='"&amp;E24&amp;"';"</f>
        <v>'conn1Name'='CompZ-vnet-to-CompC-vnet-conn';</v>
      </c>
    </row>
    <row r="94" spans="1:5">
      <c r="A94" s="1" t="str">
        <f>A25</f>
        <v>conn2Name</v>
      </c>
      <c r="C94" t="str">
        <f>"'"&amp;$A94&amp;"'='"&amp;C25&amp;"'"</f>
        <v>'conn2Name'='CompA-vnet-to-CompZ-vnet-conn'</v>
      </c>
      <c r="D94" t="str">
        <f t="shared" ref="D94:E94" si="39">"'"&amp;$A94&amp;"'='"&amp;D25&amp;"'"</f>
        <v>'conn2Name'='CompB-vnet-to-CompZ-vnet-conn'</v>
      </c>
      <c r="E94" t="str">
        <f t="shared" si="39"/>
        <v>'conn2Name'='CompC-vnet-to-CompZ-vnet-conn'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7:I16"/>
  <sheetViews>
    <sheetView workbookViewId="0">
      <selection activeCell="A7" sqref="A7:I16"/>
    </sheetView>
  </sheetViews>
  <sheetFormatPr defaultRowHeight="15"/>
  <cols>
    <col min="1" max="1" width="11.7109375" customWidth="1"/>
    <col min="2" max="2" width="40" customWidth="1"/>
    <col min="3" max="3" width="9.140625" bestFit="1" customWidth="1"/>
    <col min="4" max="4" width="21.85546875" bestFit="1" customWidth="1"/>
    <col min="5" max="5" width="16.85546875" customWidth="1"/>
    <col min="6" max="6" width="27.42578125" customWidth="1"/>
    <col min="7" max="7" width="24" customWidth="1"/>
    <col min="8" max="8" width="13.42578125" customWidth="1"/>
    <col min="9" max="9" width="11.85546875" customWidth="1"/>
    <col min="10" max="17" width="53" customWidth="1"/>
  </cols>
  <sheetData>
    <row r="7" spans="1:9" ht="16.5" thickBot="1">
      <c r="A7" s="6" t="s">
        <v>61</v>
      </c>
      <c r="B7" s="6" t="s">
        <v>37</v>
      </c>
      <c r="C7" s="6" t="s">
        <v>38</v>
      </c>
      <c r="D7" s="6" t="s">
        <v>39</v>
      </c>
      <c r="E7" s="6" t="s">
        <v>40</v>
      </c>
      <c r="F7" s="6" t="s">
        <v>41</v>
      </c>
      <c r="G7" s="6" t="s">
        <v>42</v>
      </c>
      <c r="H7" s="6" t="s">
        <v>43</v>
      </c>
      <c r="I7" s="6" t="s">
        <v>44</v>
      </c>
    </row>
    <row r="8" spans="1:9" ht="15.75" thickBot="1">
      <c r="A8" t="s">
        <v>62</v>
      </c>
      <c r="B8" s="7" t="s">
        <v>45</v>
      </c>
      <c r="C8" s="7">
        <v>100</v>
      </c>
      <c r="D8" s="7" t="s">
        <v>46</v>
      </c>
      <c r="E8" s="7" t="s">
        <v>47</v>
      </c>
      <c r="F8" s="7" t="s">
        <v>48</v>
      </c>
      <c r="G8" s="7">
        <v>123</v>
      </c>
      <c r="H8" s="7" t="s">
        <v>49</v>
      </c>
      <c r="I8" s="7" t="s">
        <v>50</v>
      </c>
    </row>
    <row r="9" spans="1:9" ht="15.75" thickBot="1">
      <c r="A9" t="s">
        <v>62</v>
      </c>
      <c r="B9" s="8" t="s">
        <v>51</v>
      </c>
      <c r="C9" s="8">
        <v>101</v>
      </c>
      <c r="D9" s="8" t="s">
        <v>46</v>
      </c>
      <c r="E9" s="8" t="s">
        <v>47</v>
      </c>
      <c r="F9" s="8" t="s">
        <v>48</v>
      </c>
      <c r="G9" s="8">
        <v>135</v>
      </c>
      <c r="H9" s="8" t="s">
        <v>52</v>
      </c>
      <c r="I9" s="8" t="s">
        <v>50</v>
      </c>
    </row>
    <row r="10" spans="1:9" ht="15.75" thickBot="1">
      <c r="A10" t="s">
        <v>62</v>
      </c>
      <c r="B10" s="7" t="s">
        <v>53</v>
      </c>
      <c r="C10" s="7">
        <v>102</v>
      </c>
      <c r="D10" s="7" t="s">
        <v>46</v>
      </c>
      <c r="E10" s="7" t="s">
        <v>47</v>
      </c>
      <c r="F10" s="7" t="s">
        <v>48</v>
      </c>
      <c r="G10" s="7">
        <v>464</v>
      </c>
      <c r="H10" s="7" t="s">
        <v>47</v>
      </c>
      <c r="I10" s="7" t="s">
        <v>50</v>
      </c>
    </row>
    <row r="11" spans="1:9" ht="15.75" thickBot="1">
      <c r="A11" t="s">
        <v>62</v>
      </c>
      <c r="B11" s="8" t="s">
        <v>54</v>
      </c>
      <c r="C11" s="8">
        <v>103</v>
      </c>
      <c r="D11" s="8" t="s">
        <v>46</v>
      </c>
      <c r="E11" s="8" t="s">
        <v>47</v>
      </c>
      <c r="F11" s="8" t="s">
        <v>48</v>
      </c>
      <c r="G11" s="8">
        <v>389</v>
      </c>
      <c r="H11" s="8" t="s">
        <v>47</v>
      </c>
      <c r="I11" s="8" t="s">
        <v>50</v>
      </c>
    </row>
    <row r="12" spans="1:9" ht="15.75" thickBot="1">
      <c r="A12" t="s">
        <v>62</v>
      </c>
      <c r="B12" s="7" t="s">
        <v>55</v>
      </c>
      <c r="C12" s="7">
        <v>104</v>
      </c>
      <c r="D12" s="7" t="s">
        <v>46</v>
      </c>
      <c r="E12" s="7" t="s">
        <v>47</v>
      </c>
      <c r="F12" s="7" t="s">
        <v>48</v>
      </c>
      <c r="G12" s="7">
        <v>3268</v>
      </c>
      <c r="H12" s="7" t="s">
        <v>52</v>
      </c>
      <c r="I12" s="7" t="s">
        <v>50</v>
      </c>
    </row>
    <row r="13" spans="1:9" ht="15.75" thickBot="1">
      <c r="A13" t="s">
        <v>62</v>
      </c>
      <c r="B13" s="8" t="s">
        <v>56</v>
      </c>
      <c r="C13" s="8">
        <v>105</v>
      </c>
      <c r="D13" s="8" t="s">
        <v>46</v>
      </c>
      <c r="E13" s="8" t="s">
        <v>47</v>
      </c>
      <c r="F13" s="8" t="s">
        <v>48</v>
      </c>
      <c r="G13" s="8">
        <v>53</v>
      </c>
      <c r="H13" s="8" t="s">
        <v>47</v>
      </c>
      <c r="I13" s="8" t="s">
        <v>50</v>
      </c>
    </row>
    <row r="14" spans="1:9" ht="15.75" thickBot="1">
      <c r="A14" t="s">
        <v>62</v>
      </c>
      <c r="B14" s="7" t="s">
        <v>57</v>
      </c>
      <c r="C14" s="7">
        <v>106</v>
      </c>
      <c r="D14" s="7" t="s">
        <v>46</v>
      </c>
      <c r="E14" s="7" t="s">
        <v>47</v>
      </c>
      <c r="F14" s="7" t="s">
        <v>48</v>
      </c>
      <c r="G14" s="7">
        <v>88</v>
      </c>
      <c r="H14" s="7" t="s">
        <v>47</v>
      </c>
      <c r="I14" s="7" t="s">
        <v>50</v>
      </c>
    </row>
    <row r="15" spans="1:9" ht="15.75" thickBot="1">
      <c r="A15" t="s">
        <v>62</v>
      </c>
      <c r="B15" s="8" t="s">
        <v>58</v>
      </c>
      <c r="C15" s="8">
        <v>107</v>
      </c>
      <c r="D15" s="8" t="s">
        <v>46</v>
      </c>
      <c r="E15" s="8" t="s">
        <v>47</v>
      </c>
      <c r="F15" s="8" t="s">
        <v>48</v>
      </c>
      <c r="G15" s="8">
        <v>445</v>
      </c>
      <c r="H15" s="8" t="s">
        <v>52</v>
      </c>
      <c r="I15" s="8" t="s">
        <v>50</v>
      </c>
    </row>
    <row r="16" spans="1:9">
      <c r="A16" t="s">
        <v>62</v>
      </c>
      <c r="B16" s="7" t="s">
        <v>59</v>
      </c>
      <c r="C16" s="7">
        <v>108</v>
      </c>
      <c r="D16" s="7" t="s">
        <v>46</v>
      </c>
      <c r="E16" s="7" t="s">
        <v>47</v>
      </c>
      <c r="F16" s="7" t="s">
        <v>48</v>
      </c>
      <c r="G16" s="7" t="s">
        <v>60</v>
      </c>
      <c r="H16" s="7" t="s">
        <v>52</v>
      </c>
      <c r="I16" s="7" t="s">
        <v>50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781050</xdr:colOff>
                <xdr:row>7</xdr:row>
                <xdr:rowOff>19050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4"/>
  <sheetViews>
    <sheetView tabSelected="1" topLeftCell="A55" workbookViewId="0">
      <selection activeCell="C67" sqref="C67"/>
    </sheetView>
  </sheetViews>
  <sheetFormatPr defaultRowHeight="15"/>
  <cols>
    <col min="1" max="1" width="7.7109375" customWidth="1"/>
    <col min="2" max="2" width="11.28515625" customWidth="1"/>
    <col min="3" max="3" width="11.7109375" customWidth="1"/>
    <col min="4" max="4" width="29.7109375" customWidth="1"/>
    <col min="5" max="5" width="10.5703125" customWidth="1"/>
    <col min="6" max="6" width="10.85546875" customWidth="1"/>
    <col min="7" max="7" width="14.5703125" customWidth="1"/>
    <col min="8" max="8" width="15.28515625" customWidth="1"/>
    <col min="9" max="9" width="18.140625" customWidth="1"/>
    <col min="10" max="10" width="20.140625" customWidth="1"/>
    <col min="11" max="11" width="10.5703125" customWidth="1"/>
  </cols>
  <sheetData>
    <row r="2" spans="1:11">
      <c r="B2" t="s">
        <v>47</v>
      </c>
      <c r="C2" t="s">
        <v>47</v>
      </c>
    </row>
    <row r="3" spans="1:11">
      <c r="B3" t="s">
        <v>67</v>
      </c>
      <c r="C3" t="s">
        <v>120</v>
      </c>
    </row>
    <row r="4" spans="1:11">
      <c r="B4" t="s">
        <v>66</v>
      </c>
      <c r="C4" t="s">
        <v>121</v>
      </c>
    </row>
    <row r="5" spans="1:11">
      <c r="B5" t="s">
        <v>78</v>
      </c>
      <c r="C5" t="s">
        <v>78</v>
      </c>
    </row>
    <row r="6" spans="1:11">
      <c r="B6" t="s">
        <v>110</v>
      </c>
      <c r="C6" t="s">
        <v>112</v>
      </c>
    </row>
    <row r="7" spans="1:11">
      <c r="B7" t="s">
        <v>104</v>
      </c>
      <c r="C7" t="s">
        <v>111</v>
      </c>
    </row>
    <row r="8" spans="1:11">
      <c r="B8" t="s">
        <v>109</v>
      </c>
      <c r="C8" t="s">
        <v>102</v>
      </c>
    </row>
    <row r="11" spans="1:11">
      <c r="A11" s="1" t="s">
        <v>107</v>
      </c>
      <c r="B11" s="1" t="s">
        <v>64</v>
      </c>
      <c r="C11" s="1" t="s">
        <v>61</v>
      </c>
      <c r="D11" s="1" t="s">
        <v>37</v>
      </c>
      <c r="E11" s="1" t="s">
        <v>38</v>
      </c>
      <c r="F11" s="1" t="s">
        <v>39</v>
      </c>
      <c r="G11" s="1" t="s">
        <v>40</v>
      </c>
      <c r="H11" s="1" t="s">
        <v>41</v>
      </c>
      <c r="I11" s="1" t="s">
        <v>42</v>
      </c>
      <c r="J11" s="1" t="s">
        <v>43</v>
      </c>
      <c r="K11" s="1" t="s">
        <v>44</v>
      </c>
    </row>
    <row r="12" spans="1:11">
      <c r="A12" s="10" t="str">
        <f t="shared" ref="A12:A43" si="0">B12&amp;"|"&amp;C12&amp;"|"&amp;TEXT(E12,"000000")</f>
        <v>BE|Inbound|000120</v>
      </c>
      <c r="B12" s="10" t="s">
        <v>67</v>
      </c>
      <c r="C12" s="10" t="s">
        <v>65</v>
      </c>
      <c r="D12" s="10" t="s">
        <v>70</v>
      </c>
      <c r="E12" s="10">
        <v>120</v>
      </c>
      <c r="F12" s="10" t="s">
        <v>66</v>
      </c>
      <c r="G12" s="10" t="s">
        <v>47</v>
      </c>
      <c r="H12" s="10" t="s">
        <v>104</v>
      </c>
      <c r="I12" s="10">
        <v>1433</v>
      </c>
      <c r="J12" s="10" t="s">
        <v>118</v>
      </c>
      <c r="K12" s="10" t="s">
        <v>50</v>
      </c>
    </row>
    <row r="13" spans="1:11">
      <c r="A13" s="10" t="str">
        <f t="shared" si="0"/>
        <v>BE|Inbound|010000</v>
      </c>
      <c r="B13" s="10" t="s">
        <v>67</v>
      </c>
      <c r="C13" s="10" t="s">
        <v>65</v>
      </c>
      <c r="D13" s="10" t="s">
        <v>69</v>
      </c>
      <c r="E13" s="10">
        <v>10000</v>
      </c>
      <c r="F13" s="10" t="s">
        <v>66</v>
      </c>
      <c r="G13" s="10" t="s">
        <v>47</v>
      </c>
      <c r="H13" s="10" t="s">
        <v>104</v>
      </c>
      <c r="I13" s="10" t="s">
        <v>47</v>
      </c>
      <c r="J13" s="10" t="s">
        <v>47</v>
      </c>
      <c r="K13" s="10" t="s">
        <v>68</v>
      </c>
    </row>
    <row r="14" spans="1:11">
      <c r="A14" s="10" t="str">
        <f t="shared" si="0"/>
        <v>FE|Inbound|000100</v>
      </c>
      <c r="B14" s="10" t="s">
        <v>66</v>
      </c>
      <c r="C14" s="10" t="s">
        <v>65</v>
      </c>
      <c r="D14" s="10" t="s">
        <v>79</v>
      </c>
      <c r="E14" s="10">
        <v>100</v>
      </c>
      <c r="F14" s="10" t="s">
        <v>78</v>
      </c>
      <c r="G14" s="10" t="s">
        <v>47</v>
      </c>
      <c r="H14" s="10" t="s">
        <v>104</v>
      </c>
      <c r="I14" s="10">
        <v>80</v>
      </c>
      <c r="J14" s="10" t="s">
        <v>118</v>
      </c>
      <c r="K14" s="10" t="s">
        <v>50</v>
      </c>
    </row>
    <row r="15" spans="1:11">
      <c r="A15" s="10" t="str">
        <f t="shared" si="0"/>
        <v>FE|Inbound|000110</v>
      </c>
      <c r="B15" s="10" t="s">
        <v>66</v>
      </c>
      <c r="C15" s="10" t="s">
        <v>65</v>
      </c>
      <c r="D15" s="10" t="s">
        <v>80</v>
      </c>
      <c r="E15" s="10">
        <v>110</v>
      </c>
      <c r="F15" s="10" t="s">
        <v>78</v>
      </c>
      <c r="G15" s="10" t="s">
        <v>47</v>
      </c>
      <c r="H15" s="10" t="s">
        <v>104</v>
      </c>
      <c r="I15" s="10">
        <v>433</v>
      </c>
      <c r="J15" s="10" t="s">
        <v>118</v>
      </c>
      <c r="K15" s="10" t="s">
        <v>50</v>
      </c>
    </row>
    <row r="16" spans="1:11">
      <c r="A16" s="10" t="str">
        <f t="shared" si="0"/>
        <v>FE|Inbound|000200</v>
      </c>
      <c r="B16" s="10" t="s">
        <v>66</v>
      </c>
      <c r="C16" s="10" t="s">
        <v>65</v>
      </c>
      <c r="D16" s="10" t="s">
        <v>81</v>
      </c>
      <c r="E16" s="10">
        <v>200</v>
      </c>
      <c r="F16" s="10" t="s">
        <v>78</v>
      </c>
      <c r="G16" s="10" t="s">
        <v>47</v>
      </c>
      <c r="H16" s="10" t="s">
        <v>104</v>
      </c>
      <c r="I16" s="10">
        <v>3889</v>
      </c>
      <c r="J16" s="10" t="s">
        <v>118</v>
      </c>
      <c r="K16" s="10" t="s">
        <v>50</v>
      </c>
    </row>
    <row r="17" spans="1:11">
      <c r="A17" s="10" t="str">
        <f t="shared" si="0"/>
        <v>FE/BE|Outbound|000120</v>
      </c>
      <c r="B17" s="10" t="s">
        <v>122</v>
      </c>
      <c r="C17" s="10" t="s">
        <v>62</v>
      </c>
      <c r="D17" s="10" t="s">
        <v>105</v>
      </c>
      <c r="E17" s="10">
        <v>120</v>
      </c>
      <c r="F17" s="10" t="s">
        <v>104</v>
      </c>
      <c r="G17" s="10" t="s">
        <v>47</v>
      </c>
      <c r="H17" s="10" t="s">
        <v>67</v>
      </c>
      <c r="I17" s="10">
        <v>1433</v>
      </c>
      <c r="J17" s="10" t="s">
        <v>118</v>
      </c>
      <c r="K17" s="10" t="s">
        <v>50</v>
      </c>
    </row>
    <row r="18" spans="1:11">
      <c r="A18" s="10" t="str">
        <f t="shared" si="0"/>
        <v>FE/BE|Outbound|000200</v>
      </c>
      <c r="B18" s="10" t="s">
        <v>122</v>
      </c>
      <c r="C18" s="10" t="s">
        <v>62</v>
      </c>
      <c r="D18" s="10" t="s">
        <v>106</v>
      </c>
      <c r="E18" s="10">
        <v>200</v>
      </c>
      <c r="F18" s="10" t="s">
        <v>104</v>
      </c>
      <c r="G18" s="10" t="s">
        <v>47</v>
      </c>
      <c r="H18" s="10" t="s">
        <v>67</v>
      </c>
      <c r="I18" s="10">
        <v>3889</v>
      </c>
      <c r="J18" s="10" t="s">
        <v>118</v>
      </c>
      <c r="K18" s="10" t="s">
        <v>50</v>
      </c>
    </row>
    <row r="19" spans="1:11">
      <c r="A19" s="10" t="str">
        <f t="shared" si="0"/>
        <v>zCommon|Inbound|000400</v>
      </c>
      <c r="B19" s="10" t="s">
        <v>108</v>
      </c>
      <c r="C19" s="10" t="s">
        <v>65</v>
      </c>
      <c r="D19" s="10" t="s">
        <v>83</v>
      </c>
      <c r="E19" s="10">
        <v>400</v>
      </c>
      <c r="F19" s="10" t="s">
        <v>109</v>
      </c>
      <c r="G19" s="10" t="s">
        <v>47</v>
      </c>
      <c r="H19" s="10" t="s">
        <v>109</v>
      </c>
      <c r="I19" s="10">
        <v>25</v>
      </c>
      <c r="J19" s="10" t="s">
        <v>118</v>
      </c>
      <c r="K19" s="10" t="s">
        <v>50</v>
      </c>
    </row>
    <row r="20" spans="1:11">
      <c r="A20" s="10" t="str">
        <f t="shared" si="0"/>
        <v>zCommon|Inbound|000401</v>
      </c>
      <c r="B20" s="10" t="s">
        <v>108</v>
      </c>
      <c r="C20" s="10" t="s">
        <v>65</v>
      </c>
      <c r="D20" s="10" t="s">
        <v>87</v>
      </c>
      <c r="E20" s="10">
        <v>401</v>
      </c>
      <c r="F20" s="10" t="s">
        <v>109</v>
      </c>
      <c r="G20" s="10" t="s">
        <v>47</v>
      </c>
      <c r="H20" s="10" t="s">
        <v>109</v>
      </c>
      <c r="I20" s="10">
        <v>42</v>
      </c>
      <c r="J20" s="10" t="s">
        <v>118</v>
      </c>
      <c r="K20" s="10" t="s">
        <v>50</v>
      </c>
    </row>
    <row r="21" spans="1:11">
      <c r="A21" s="10" t="str">
        <f t="shared" si="0"/>
        <v>zCommon|Inbound|000402</v>
      </c>
      <c r="B21" s="10" t="s">
        <v>108</v>
      </c>
      <c r="C21" s="10" t="s">
        <v>65</v>
      </c>
      <c r="D21" s="10" t="s">
        <v>86</v>
      </c>
      <c r="E21" s="10">
        <v>402</v>
      </c>
      <c r="F21" s="10" t="s">
        <v>109</v>
      </c>
      <c r="G21" s="10" t="s">
        <v>47</v>
      </c>
      <c r="H21" s="10" t="s">
        <v>109</v>
      </c>
      <c r="I21" s="10">
        <v>53</v>
      </c>
      <c r="J21" s="10" t="s">
        <v>47</v>
      </c>
      <c r="K21" s="10" t="s">
        <v>50</v>
      </c>
    </row>
    <row r="22" spans="1:11">
      <c r="A22" s="10" t="str">
        <f t="shared" si="0"/>
        <v>zCommon|Inbound|000403</v>
      </c>
      <c r="B22" s="10" t="s">
        <v>108</v>
      </c>
      <c r="C22" s="10" t="s">
        <v>65</v>
      </c>
      <c r="D22" s="10" t="s">
        <v>88</v>
      </c>
      <c r="E22" s="10">
        <v>403</v>
      </c>
      <c r="F22" s="10" t="s">
        <v>109</v>
      </c>
      <c r="G22" s="10" t="s">
        <v>47</v>
      </c>
      <c r="H22" s="10" t="s">
        <v>109</v>
      </c>
      <c r="I22" s="10">
        <v>67</v>
      </c>
      <c r="J22" s="10" t="s">
        <v>119</v>
      </c>
      <c r="K22" s="10" t="s">
        <v>50</v>
      </c>
    </row>
    <row r="23" spans="1:11">
      <c r="A23" s="10" t="str">
        <f t="shared" si="0"/>
        <v>zCommon|Inbound|000404</v>
      </c>
      <c r="B23" s="10" t="s">
        <v>108</v>
      </c>
      <c r="C23" s="10" t="s">
        <v>65</v>
      </c>
      <c r="D23" s="10" t="s">
        <v>85</v>
      </c>
      <c r="E23" s="10">
        <v>404</v>
      </c>
      <c r="F23" s="10" t="s">
        <v>109</v>
      </c>
      <c r="G23" s="10" t="s">
        <v>47</v>
      </c>
      <c r="H23" s="10" t="s">
        <v>109</v>
      </c>
      <c r="I23" s="10">
        <v>88</v>
      </c>
      <c r="J23" s="10" t="s">
        <v>47</v>
      </c>
      <c r="K23" s="10" t="s">
        <v>50</v>
      </c>
    </row>
    <row r="24" spans="1:11">
      <c r="A24" s="10" t="str">
        <f t="shared" si="0"/>
        <v>zCommon|Inbound|000405</v>
      </c>
      <c r="B24" s="10" t="s">
        <v>108</v>
      </c>
      <c r="C24" s="10" t="s">
        <v>65</v>
      </c>
      <c r="D24" s="10" t="s">
        <v>89</v>
      </c>
      <c r="E24" s="10">
        <v>405</v>
      </c>
      <c r="F24" s="10" t="s">
        <v>109</v>
      </c>
      <c r="G24" s="10" t="s">
        <v>47</v>
      </c>
      <c r="H24" s="10" t="s">
        <v>109</v>
      </c>
      <c r="I24" s="10">
        <v>123</v>
      </c>
      <c r="J24" s="10" t="s">
        <v>119</v>
      </c>
      <c r="K24" s="10" t="s">
        <v>50</v>
      </c>
    </row>
    <row r="25" spans="1:11">
      <c r="A25" s="10" t="str">
        <f t="shared" si="0"/>
        <v>zCommon|Inbound|000406</v>
      </c>
      <c r="B25" s="10" t="s">
        <v>108</v>
      </c>
      <c r="C25" s="10" t="s">
        <v>65</v>
      </c>
      <c r="D25" s="10" t="s">
        <v>90</v>
      </c>
      <c r="E25" s="10">
        <v>406</v>
      </c>
      <c r="F25" s="10" t="s">
        <v>109</v>
      </c>
      <c r="G25" s="10" t="s">
        <v>47</v>
      </c>
      <c r="H25" s="10" t="s">
        <v>109</v>
      </c>
      <c r="I25" s="10">
        <v>135</v>
      </c>
      <c r="J25" s="10" t="s">
        <v>118</v>
      </c>
      <c r="K25" s="10" t="s">
        <v>50</v>
      </c>
    </row>
    <row r="26" spans="1:11">
      <c r="A26" s="10" t="str">
        <f t="shared" si="0"/>
        <v>zCommon|Inbound|000407</v>
      </c>
      <c r="B26" s="10" t="s">
        <v>108</v>
      </c>
      <c r="C26" s="10" t="s">
        <v>65</v>
      </c>
      <c r="D26" s="10" t="s">
        <v>91</v>
      </c>
      <c r="E26" s="10">
        <v>407</v>
      </c>
      <c r="F26" s="10" t="s">
        <v>109</v>
      </c>
      <c r="G26" s="10" t="s">
        <v>47</v>
      </c>
      <c r="H26" s="10" t="s">
        <v>109</v>
      </c>
      <c r="I26" s="10">
        <v>137</v>
      </c>
      <c r="J26" s="10" t="s">
        <v>47</v>
      </c>
      <c r="K26" s="10" t="s">
        <v>50</v>
      </c>
    </row>
    <row r="27" spans="1:11">
      <c r="A27" s="10" t="str">
        <f t="shared" si="0"/>
        <v>zCommon|Inbound|000408</v>
      </c>
      <c r="B27" s="10" t="s">
        <v>108</v>
      </c>
      <c r="C27" s="10" t="s">
        <v>65</v>
      </c>
      <c r="D27" s="10" t="s">
        <v>92</v>
      </c>
      <c r="E27" s="10">
        <v>408</v>
      </c>
      <c r="F27" s="10" t="s">
        <v>109</v>
      </c>
      <c r="G27" s="10" t="s">
        <v>47</v>
      </c>
      <c r="H27" s="10" t="s">
        <v>109</v>
      </c>
      <c r="I27" s="10">
        <v>138</v>
      </c>
      <c r="J27" s="10" t="s">
        <v>119</v>
      </c>
      <c r="K27" s="10" t="s">
        <v>50</v>
      </c>
    </row>
    <row r="28" spans="1:11">
      <c r="A28" s="10" t="str">
        <f t="shared" si="0"/>
        <v>zCommon|Inbound|000409</v>
      </c>
      <c r="B28" s="10" t="s">
        <v>108</v>
      </c>
      <c r="C28" s="10" t="s">
        <v>65</v>
      </c>
      <c r="D28" s="10" t="s">
        <v>93</v>
      </c>
      <c r="E28" s="10">
        <v>409</v>
      </c>
      <c r="F28" s="10" t="s">
        <v>109</v>
      </c>
      <c r="G28" s="10" t="s">
        <v>47</v>
      </c>
      <c r="H28" s="10" t="s">
        <v>109</v>
      </c>
      <c r="I28" s="10">
        <v>139</v>
      </c>
      <c r="J28" s="10" t="s">
        <v>118</v>
      </c>
      <c r="K28" s="10" t="s">
        <v>50</v>
      </c>
    </row>
    <row r="29" spans="1:11">
      <c r="A29" s="10" t="str">
        <f t="shared" si="0"/>
        <v>zCommon|Inbound|000410</v>
      </c>
      <c r="B29" s="10" t="s">
        <v>108</v>
      </c>
      <c r="C29" s="10" t="s">
        <v>65</v>
      </c>
      <c r="D29" s="10" t="s">
        <v>82</v>
      </c>
      <c r="E29" s="10">
        <v>410</v>
      </c>
      <c r="F29" s="10" t="s">
        <v>109</v>
      </c>
      <c r="G29" s="10" t="s">
        <v>47</v>
      </c>
      <c r="H29" s="10" t="s">
        <v>109</v>
      </c>
      <c r="I29" s="10">
        <v>389</v>
      </c>
      <c r="J29" s="10" t="s">
        <v>47</v>
      </c>
      <c r="K29" s="10" t="s">
        <v>50</v>
      </c>
    </row>
    <row r="30" spans="1:11">
      <c r="A30" s="10" t="str">
        <f t="shared" si="0"/>
        <v>zCommon|Inbound|000411</v>
      </c>
      <c r="B30" s="10" t="s">
        <v>108</v>
      </c>
      <c r="C30" s="10" t="s">
        <v>65</v>
      </c>
      <c r="D30" s="10" t="s">
        <v>94</v>
      </c>
      <c r="E30" s="10">
        <v>411</v>
      </c>
      <c r="F30" s="10" t="s">
        <v>109</v>
      </c>
      <c r="G30" s="10" t="s">
        <v>47</v>
      </c>
      <c r="H30" s="10" t="s">
        <v>109</v>
      </c>
      <c r="I30" s="10">
        <v>445</v>
      </c>
      <c r="J30" s="10" t="s">
        <v>47</v>
      </c>
      <c r="K30" s="10" t="s">
        <v>50</v>
      </c>
    </row>
    <row r="31" spans="1:11">
      <c r="A31" s="10" t="str">
        <f t="shared" si="0"/>
        <v>zCommon|Inbound|000412</v>
      </c>
      <c r="B31" s="10" t="s">
        <v>108</v>
      </c>
      <c r="C31" s="10" t="s">
        <v>65</v>
      </c>
      <c r="D31" s="10" t="s">
        <v>95</v>
      </c>
      <c r="E31" s="10">
        <v>412</v>
      </c>
      <c r="F31" s="10" t="s">
        <v>109</v>
      </c>
      <c r="G31" s="10" t="s">
        <v>47</v>
      </c>
      <c r="H31" s="10" t="s">
        <v>109</v>
      </c>
      <c r="I31" s="10">
        <v>464</v>
      </c>
      <c r="J31" s="10" t="s">
        <v>47</v>
      </c>
      <c r="K31" s="10" t="s">
        <v>50</v>
      </c>
    </row>
    <row r="32" spans="1:11">
      <c r="A32" s="10" t="str">
        <f t="shared" si="0"/>
        <v>zCommon|Inbound|000413</v>
      </c>
      <c r="B32" s="10" t="s">
        <v>108</v>
      </c>
      <c r="C32" s="10" t="s">
        <v>65</v>
      </c>
      <c r="D32" s="10" t="s">
        <v>96</v>
      </c>
      <c r="E32" s="10">
        <v>413</v>
      </c>
      <c r="F32" s="10" t="s">
        <v>109</v>
      </c>
      <c r="G32" s="10" t="s">
        <v>47</v>
      </c>
      <c r="H32" s="10" t="s">
        <v>109</v>
      </c>
      <c r="I32" s="10">
        <v>636</v>
      </c>
      <c r="J32" s="10" t="s">
        <v>118</v>
      </c>
      <c r="K32" s="10" t="s">
        <v>50</v>
      </c>
    </row>
    <row r="33" spans="1:11">
      <c r="A33" s="10" t="str">
        <f t="shared" si="0"/>
        <v>zCommon|Inbound|000414</v>
      </c>
      <c r="B33" s="10" t="s">
        <v>108</v>
      </c>
      <c r="C33" s="10" t="s">
        <v>65</v>
      </c>
      <c r="D33" s="10" t="s">
        <v>97</v>
      </c>
      <c r="E33" s="10">
        <v>414</v>
      </c>
      <c r="F33" s="10" t="s">
        <v>109</v>
      </c>
      <c r="G33" s="10" t="s">
        <v>47</v>
      </c>
      <c r="H33" s="10" t="s">
        <v>109</v>
      </c>
      <c r="I33" s="10">
        <v>2535</v>
      </c>
      <c r="J33" s="10" t="s">
        <v>119</v>
      </c>
      <c r="K33" s="10" t="s">
        <v>50</v>
      </c>
    </row>
    <row r="34" spans="1:11">
      <c r="A34" s="10" t="str">
        <f t="shared" si="0"/>
        <v>zCommon|Inbound|000415</v>
      </c>
      <c r="B34" s="10" t="s">
        <v>108</v>
      </c>
      <c r="C34" s="10" t="s">
        <v>65</v>
      </c>
      <c r="D34" s="10" t="s">
        <v>84</v>
      </c>
      <c r="E34" s="10">
        <v>415</v>
      </c>
      <c r="F34" s="10" t="s">
        <v>109</v>
      </c>
      <c r="G34" s="10" t="s">
        <v>47</v>
      </c>
      <c r="H34" s="10" t="s">
        <v>109</v>
      </c>
      <c r="I34" s="10">
        <v>3268</v>
      </c>
      <c r="J34" s="10" t="s">
        <v>118</v>
      </c>
      <c r="K34" s="10" t="s">
        <v>50</v>
      </c>
    </row>
    <row r="35" spans="1:11">
      <c r="A35" s="10" t="str">
        <f t="shared" si="0"/>
        <v>zCommon|Inbound|000416</v>
      </c>
      <c r="B35" s="10" t="s">
        <v>108</v>
      </c>
      <c r="C35" s="10" t="s">
        <v>65</v>
      </c>
      <c r="D35" s="10" t="s">
        <v>98</v>
      </c>
      <c r="E35" s="10">
        <v>416</v>
      </c>
      <c r="F35" s="10" t="s">
        <v>109</v>
      </c>
      <c r="G35" s="10" t="s">
        <v>47</v>
      </c>
      <c r="H35" s="10" t="s">
        <v>109</v>
      </c>
      <c r="I35" s="10">
        <v>3269</v>
      </c>
      <c r="J35" s="10" t="s">
        <v>118</v>
      </c>
      <c r="K35" s="10" t="s">
        <v>50</v>
      </c>
    </row>
    <row r="36" spans="1:11">
      <c r="A36" s="10" t="str">
        <f t="shared" si="0"/>
        <v>zCommon|Inbound|000417</v>
      </c>
      <c r="B36" s="10" t="s">
        <v>108</v>
      </c>
      <c r="C36" s="10" t="s">
        <v>65</v>
      </c>
      <c r="D36" s="10" t="s">
        <v>99</v>
      </c>
      <c r="E36" s="10">
        <v>417</v>
      </c>
      <c r="F36" s="10" t="s">
        <v>109</v>
      </c>
      <c r="G36" s="10" t="s">
        <v>47</v>
      </c>
      <c r="H36" s="10" t="s">
        <v>109</v>
      </c>
      <c r="I36" s="10">
        <v>5722</v>
      </c>
      <c r="J36" s="10" t="s">
        <v>118</v>
      </c>
      <c r="K36" s="10" t="s">
        <v>50</v>
      </c>
    </row>
    <row r="37" spans="1:11">
      <c r="A37" s="10" t="str">
        <f t="shared" si="0"/>
        <v>zCommon|Inbound|000418</v>
      </c>
      <c r="B37" s="10" t="s">
        <v>108</v>
      </c>
      <c r="C37" s="10" t="s">
        <v>65</v>
      </c>
      <c r="D37" s="10" t="s">
        <v>100</v>
      </c>
      <c r="E37" s="10">
        <v>418</v>
      </c>
      <c r="F37" s="10" t="s">
        <v>109</v>
      </c>
      <c r="G37" s="10" t="s">
        <v>47</v>
      </c>
      <c r="H37" s="10" t="s">
        <v>109</v>
      </c>
      <c r="I37" s="10">
        <v>9389</v>
      </c>
      <c r="J37" s="10" t="s">
        <v>118</v>
      </c>
      <c r="K37" s="10" t="s">
        <v>50</v>
      </c>
    </row>
    <row r="38" spans="1:11">
      <c r="A38" s="10" t="str">
        <f t="shared" si="0"/>
        <v>zCommon|Inbound|000419</v>
      </c>
      <c r="B38" s="10" t="s">
        <v>108</v>
      </c>
      <c r="C38" s="10" t="s">
        <v>65</v>
      </c>
      <c r="D38" s="10" t="s">
        <v>101</v>
      </c>
      <c r="E38" s="10">
        <v>419</v>
      </c>
      <c r="F38" s="10" t="s">
        <v>109</v>
      </c>
      <c r="G38" s="10" t="s">
        <v>47</v>
      </c>
      <c r="H38" s="10" t="s">
        <v>109</v>
      </c>
      <c r="I38" s="10" t="s">
        <v>60</v>
      </c>
      <c r="J38" s="10" t="s">
        <v>47</v>
      </c>
      <c r="K38" s="10" t="s">
        <v>50</v>
      </c>
    </row>
    <row r="39" spans="1:11">
      <c r="A39" s="10" t="str">
        <f t="shared" si="0"/>
        <v>zCommon|Inbound|000500</v>
      </c>
      <c r="B39" s="10" t="s">
        <v>108</v>
      </c>
      <c r="C39" s="10" t="s">
        <v>65</v>
      </c>
      <c r="D39" s="10" t="s">
        <v>113</v>
      </c>
      <c r="E39" s="10">
        <v>500</v>
      </c>
      <c r="F39" s="10" t="s">
        <v>109</v>
      </c>
      <c r="G39" s="10" t="s">
        <v>47</v>
      </c>
      <c r="H39" s="10" t="s">
        <v>109</v>
      </c>
      <c r="I39" s="10">
        <v>3889</v>
      </c>
      <c r="J39" s="10" t="s">
        <v>118</v>
      </c>
      <c r="K39" s="10" t="s">
        <v>50</v>
      </c>
    </row>
    <row r="40" spans="1:11">
      <c r="A40" s="10" t="str">
        <f t="shared" si="0"/>
        <v>zCommon|Inbound|011000</v>
      </c>
      <c r="B40" s="10" t="s">
        <v>108</v>
      </c>
      <c r="C40" s="10" t="s">
        <v>65</v>
      </c>
      <c r="D40" s="10" t="s">
        <v>103</v>
      </c>
      <c r="E40" s="10">
        <v>11000</v>
      </c>
      <c r="F40" s="10" t="s">
        <v>109</v>
      </c>
      <c r="G40" s="10" t="s">
        <v>47</v>
      </c>
      <c r="H40" s="10" t="s">
        <v>109</v>
      </c>
      <c r="I40" s="10" t="s">
        <v>47</v>
      </c>
      <c r="J40" s="10" t="s">
        <v>47</v>
      </c>
      <c r="K40" s="10" t="s">
        <v>68</v>
      </c>
    </row>
    <row r="41" spans="1:11">
      <c r="A41" s="12" t="str">
        <f t="shared" si="0"/>
        <v>zCommon|Outbound|000400</v>
      </c>
      <c r="B41" s="10" t="s">
        <v>108</v>
      </c>
      <c r="C41" s="10" t="s">
        <v>62</v>
      </c>
      <c r="D41" s="10" t="s">
        <v>83</v>
      </c>
      <c r="E41" s="10">
        <v>400</v>
      </c>
      <c r="F41" s="10" t="s">
        <v>109</v>
      </c>
      <c r="G41" s="10" t="s">
        <v>47</v>
      </c>
      <c r="H41" s="10" t="s">
        <v>109</v>
      </c>
      <c r="I41" s="10">
        <v>25</v>
      </c>
      <c r="J41" s="10" t="s">
        <v>118</v>
      </c>
      <c r="K41" s="10" t="s">
        <v>50</v>
      </c>
    </row>
    <row r="42" spans="1:11">
      <c r="A42" s="12" t="str">
        <f t="shared" si="0"/>
        <v>zCommon|Outbound|000401</v>
      </c>
      <c r="B42" s="10" t="s">
        <v>108</v>
      </c>
      <c r="C42" s="10" t="s">
        <v>62</v>
      </c>
      <c r="D42" s="10" t="s">
        <v>87</v>
      </c>
      <c r="E42" s="10">
        <v>401</v>
      </c>
      <c r="F42" s="10" t="s">
        <v>109</v>
      </c>
      <c r="G42" s="10" t="s">
        <v>47</v>
      </c>
      <c r="H42" s="10" t="s">
        <v>109</v>
      </c>
      <c r="I42" s="10">
        <v>42</v>
      </c>
      <c r="J42" s="10" t="s">
        <v>118</v>
      </c>
      <c r="K42" s="10" t="s">
        <v>50</v>
      </c>
    </row>
    <row r="43" spans="1:11">
      <c r="A43" s="12" t="str">
        <f t="shared" si="0"/>
        <v>zCommon|Outbound|000402</v>
      </c>
      <c r="B43" s="10" t="s">
        <v>108</v>
      </c>
      <c r="C43" s="10" t="s">
        <v>62</v>
      </c>
      <c r="D43" s="10" t="s">
        <v>86</v>
      </c>
      <c r="E43" s="10">
        <v>402</v>
      </c>
      <c r="F43" s="10" t="s">
        <v>109</v>
      </c>
      <c r="G43" s="10" t="s">
        <v>47</v>
      </c>
      <c r="H43" s="10" t="s">
        <v>109</v>
      </c>
      <c r="I43" s="10">
        <v>53</v>
      </c>
      <c r="J43" s="10" t="s">
        <v>47</v>
      </c>
      <c r="K43" s="10" t="s">
        <v>50</v>
      </c>
    </row>
    <row r="44" spans="1:11">
      <c r="A44" s="12" t="str">
        <f t="shared" ref="A44:A76" si="1">B44&amp;"|"&amp;C44&amp;"|"&amp;TEXT(E44,"000000")</f>
        <v>zCommon|Outbound|000403</v>
      </c>
      <c r="B44" s="10" t="s">
        <v>108</v>
      </c>
      <c r="C44" s="10" t="s">
        <v>62</v>
      </c>
      <c r="D44" s="10" t="s">
        <v>88</v>
      </c>
      <c r="E44" s="10">
        <v>403</v>
      </c>
      <c r="F44" s="10" t="s">
        <v>109</v>
      </c>
      <c r="G44" s="10" t="s">
        <v>47</v>
      </c>
      <c r="H44" s="10" t="s">
        <v>109</v>
      </c>
      <c r="I44" s="10">
        <v>67</v>
      </c>
      <c r="J44" s="10" t="s">
        <v>119</v>
      </c>
      <c r="K44" s="10" t="s">
        <v>50</v>
      </c>
    </row>
    <row r="45" spans="1:11">
      <c r="A45" s="12" t="str">
        <f t="shared" si="1"/>
        <v>zCommon|Outbound|000404</v>
      </c>
      <c r="B45" s="10" t="s">
        <v>108</v>
      </c>
      <c r="C45" s="10" t="s">
        <v>62</v>
      </c>
      <c r="D45" s="10" t="s">
        <v>85</v>
      </c>
      <c r="E45" s="10">
        <v>404</v>
      </c>
      <c r="F45" s="10" t="s">
        <v>109</v>
      </c>
      <c r="G45" s="10" t="s">
        <v>47</v>
      </c>
      <c r="H45" s="10" t="s">
        <v>109</v>
      </c>
      <c r="I45" s="10">
        <v>88</v>
      </c>
      <c r="J45" s="10" t="s">
        <v>47</v>
      </c>
      <c r="K45" s="10" t="s">
        <v>50</v>
      </c>
    </row>
    <row r="46" spans="1:11">
      <c r="A46" s="12" t="str">
        <f t="shared" si="1"/>
        <v>zCommon|Outbound|000405</v>
      </c>
      <c r="B46" s="10" t="s">
        <v>108</v>
      </c>
      <c r="C46" s="10" t="s">
        <v>62</v>
      </c>
      <c r="D46" s="10" t="s">
        <v>89</v>
      </c>
      <c r="E46" s="10">
        <v>405</v>
      </c>
      <c r="F46" s="10" t="s">
        <v>109</v>
      </c>
      <c r="G46" s="10" t="s">
        <v>47</v>
      </c>
      <c r="H46" s="10" t="s">
        <v>109</v>
      </c>
      <c r="I46" s="10">
        <v>123</v>
      </c>
      <c r="J46" s="10" t="s">
        <v>119</v>
      </c>
      <c r="K46" s="10" t="s">
        <v>50</v>
      </c>
    </row>
    <row r="47" spans="1:11">
      <c r="A47" s="12" t="str">
        <f t="shared" si="1"/>
        <v>zCommon|Outbound|000406</v>
      </c>
      <c r="B47" s="10" t="s">
        <v>108</v>
      </c>
      <c r="C47" s="10" t="s">
        <v>62</v>
      </c>
      <c r="D47" s="10" t="s">
        <v>90</v>
      </c>
      <c r="E47" s="10">
        <v>406</v>
      </c>
      <c r="F47" s="10" t="s">
        <v>109</v>
      </c>
      <c r="G47" s="10" t="s">
        <v>47</v>
      </c>
      <c r="H47" s="10" t="s">
        <v>109</v>
      </c>
      <c r="I47" s="10">
        <v>135</v>
      </c>
      <c r="J47" s="10" t="s">
        <v>118</v>
      </c>
      <c r="K47" s="10" t="s">
        <v>50</v>
      </c>
    </row>
    <row r="48" spans="1:11">
      <c r="A48" s="12" t="str">
        <f t="shared" si="1"/>
        <v>zCommon|Outbound|000407</v>
      </c>
      <c r="B48" s="10" t="s">
        <v>108</v>
      </c>
      <c r="C48" s="10" t="s">
        <v>62</v>
      </c>
      <c r="D48" s="10" t="s">
        <v>91</v>
      </c>
      <c r="E48" s="10">
        <v>407</v>
      </c>
      <c r="F48" s="10" t="s">
        <v>109</v>
      </c>
      <c r="G48" s="10" t="s">
        <v>47</v>
      </c>
      <c r="H48" s="10" t="s">
        <v>109</v>
      </c>
      <c r="I48" s="10">
        <v>137</v>
      </c>
      <c r="J48" s="10" t="s">
        <v>47</v>
      </c>
      <c r="K48" s="10" t="s">
        <v>50</v>
      </c>
    </row>
    <row r="49" spans="1:11">
      <c r="A49" s="12" t="str">
        <f t="shared" si="1"/>
        <v>zCommon|Outbound|000408</v>
      </c>
      <c r="B49" s="10" t="s">
        <v>108</v>
      </c>
      <c r="C49" s="10" t="s">
        <v>62</v>
      </c>
      <c r="D49" s="10" t="s">
        <v>92</v>
      </c>
      <c r="E49" s="10">
        <v>408</v>
      </c>
      <c r="F49" s="10" t="s">
        <v>109</v>
      </c>
      <c r="G49" s="10" t="s">
        <v>47</v>
      </c>
      <c r="H49" s="10" t="s">
        <v>109</v>
      </c>
      <c r="I49" s="10">
        <v>138</v>
      </c>
      <c r="J49" s="10" t="s">
        <v>119</v>
      </c>
      <c r="K49" s="10" t="s">
        <v>50</v>
      </c>
    </row>
    <row r="50" spans="1:11">
      <c r="A50" s="12" t="str">
        <f t="shared" si="1"/>
        <v>zCommon|Outbound|000409</v>
      </c>
      <c r="B50" s="10" t="s">
        <v>108</v>
      </c>
      <c r="C50" s="10" t="s">
        <v>62</v>
      </c>
      <c r="D50" s="10" t="s">
        <v>93</v>
      </c>
      <c r="E50" s="10">
        <v>409</v>
      </c>
      <c r="F50" s="10" t="s">
        <v>109</v>
      </c>
      <c r="G50" s="10" t="s">
        <v>47</v>
      </c>
      <c r="H50" s="10" t="s">
        <v>109</v>
      </c>
      <c r="I50" s="10">
        <v>139</v>
      </c>
      <c r="J50" s="10" t="s">
        <v>118</v>
      </c>
      <c r="K50" s="10" t="s">
        <v>50</v>
      </c>
    </row>
    <row r="51" spans="1:11">
      <c r="A51" s="12" t="str">
        <f t="shared" si="1"/>
        <v>zCommon|Outbound|000410</v>
      </c>
      <c r="B51" s="10" t="s">
        <v>108</v>
      </c>
      <c r="C51" s="10" t="s">
        <v>62</v>
      </c>
      <c r="D51" s="10" t="s">
        <v>82</v>
      </c>
      <c r="E51" s="10">
        <v>410</v>
      </c>
      <c r="F51" s="10" t="s">
        <v>109</v>
      </c>
      <c r="G51" s="10" t="s">
        <v>47</v>
      </c>
      <c r="H51" s="10" t="s">
        <v>109</v>
      </c>
      <c r="I51" s="10">
        <v>389</v>
      </c>
      <c r="J51" s="10" t="s">
        <v>47</v>
      </c>
      <c r="K51" s="10" t="s">
        <v>50</v>
      </c>
    </row>
    <row r="52" spans="1:11">
      <c r="A52" s="12" t="str">
        <f t="shared" si="1"/>
        <v>zCommon|Outbound|000411</v>
      </c>
      <c r="B52" s="10" t="s">
        <v>108</v>
      </c>
      <c r="C52" s="10" t="s">
        <v>62</v>
      </c>
      <c r="D52" s="10" t="s">
        <v>94</v>
      </c>
      <c r="E52" s="10">
        <v>411</v>
      </c>
      <c r="F52" s="10" t="s">
        <v>109</v>
      </c>
      <c r="G52" s="10" t="s">
        <v>47</v>
      </c>
      <c r="H52" s="10" t="s">
        <v>109</v>
      </c>
      <c r="I52" s="10">
        <v>445</v>
      </c>
      <c r="J52" s="10" t="s">
        <v>47</v>
      </c>
      <c r="K52" s="10" t="s">
        <v>50</v>
      </c>
    </row>
    <row r="53" spans="1:11">
      <c r="A53" s="12" t="str">
        <f t="shared" si="1"/>
        <v>zCommon|Outbound|000412</v>
      </c>
      <c r="B53" s="10" t="s">
        <v>108</v>
      </c>
      <c r="C53" s="10" t="s">
        <v>62</v>
      </c>
      <c r="D53" s="10" t="s">
        <v>95</v>
      </c>
      <c r="E53" s="10">
        <v>412</v>
      </c>
      <c r="F53" s="10" t="s">
        <v>109</v>
      </c>
      <c r="G53" s="10" t="s">
        <v>47</v>
      </c>
      <c r="H53" s="10" t="s">
        <v>109</v>
      </c>
      <c r="I53" s="10">
        <v>464</v>
      </c>
      <c r="J53" s="10" t="s">
        <v>47</v>
      </c>
      <c r="K53" s="10" t="s">
        <v>50</v>
      </c>
    </row>
    <row r="54" spans="1:11">
      <c r="A54" s="12" t="str">
        <f t="shared" si="1"/>
        <v>zCommon|Outbound|000413</v>
      </c>
      <c r="B54" s="10" t="s">
        <v>108</v>
      </c>
      <c r="C54" s="10" t="s">
        <v>62</v>
      </c>
      <c r="D54" s="10" t="s">
        <v>96</v>
      </c>
      <c r="E54" s="10">
        <v>413</v>
      </c>
      <c r="F54" s="10" t="s">
        <v>109</v>
      </c>
      <c r="G54" s="10" t="s">
        <v>47</v>
      </c>
      <c r="H54" s="10" t="s">
        <v>109</v>
      </c>
      <c r="I54" s="10">
        <v>636</v>
      </c>
      <c r="J54" s="10" t="s">
        <v>118</v>
      </c>
      <c r="K54" s="10" t="s">
        <v>50</v>
      </c>
    </row>
    <row r="55" spans="1:11">
      <c r="A55" s="12" t="str">
        <f t="shared" si="1"/>
        <v>zCommon|Outbound|000414</v>
      </c>
      <c r="B55" s="10" t="s">
        <v>108</v>
      </c>
      <c r="C55" s="10" t="s">
        <v>62</v>
      </c>
      <c r="D55" s="10" t="s">
        <v>97</v>
      </c>
      <c r="E55" s="10">
        <v>414</v>
      </c>
      <c r="F55" s="10" t="s">
        <v>109</v>
      </c>
      <c r="G55" s="10" t="s">
        <v>47</v>
      </c>
      <c r="H55" s="10" t="s">
        <v>109</v>
      </c>
      <c r="I55" s="10">
        <v>2535</v>
      </c>
      <c r="J55" s="10" t="s">
        <v>119</v>
      </c>
      <c r="K55" s="10" t="s">
        <v>50</v>
      </c>
    </row>
    <row r="56" spans="1:11">
      <c r="A56" s="12" t="str">
        <f t="shared" si="1"/>
        <v>zCommon|Outbound|000415</v>
      </c>
      <c r="B56" s="10" t="s">
        <v>108</v>
      </c>
      <c r="C56" s="10" t="s">
        <v>62</v>
      </c>
      <c r="D56" s="10" t="s">
        <v>84</v>
      </c>
      <c r="E56" s="10">
        <v>415</v>
      </c>
      <c r="F56" s="10" t="s">
        <v>109</v>
      </c>
      <c r="G56" s="10" t="s">
        <v>47</v>
      </c>
      <c r="H56" s="10" t="s">
        <v>109</v>
      </c>
      <c r="I56" s="10">
        <v>3268</v>
      </c>
      <c r="J56" s="10" t="s">
        <v>118</v>
      </c>
      <c r="K56" s="10" t="s">
        <v>50</v>
      </c>
    </row>
    <row r="57" spans="1:11">
      <c r="A57" s="12" t="str">
        <f t="shared" si="1"/>
        <v>zCommon|Outbound|000416</v>
      </c>
      <c r="B57" s="10" t="s">
        <v>108</v>
      </c>
      <c r="C57" s="10" t="s">
        <v>62</v>
      </c>
      <c r="D57" s="10" t="s">
        <v>98</v>
      </c>
      <c r="E57" s="10">
        <v>416</v>
      </c>
      <c r="F57" s="10" t="s">
        <v>109</v>
      </c>
      <c r="G57" s="10" t="s">
        <v>47</v>
      </c>
      <c r="H57" s="10" t="s">
        <v>109</v>
      </c>
      <c r="I57" s="10">
        <v>3269</v>
      </c>
      <c r="J57" s="10" t="s">
        <v>118</v>
      </c>
      <c r="K57" s="10" t="s">
        <v>50</v>
      </c>
    </row>
    <row r="58" spans="1:11">
      <c r="A58" s="12" t="str">
        <f t="shared" si="1"/>
        <v>zCommon|Outbound|000417</v>
      </c>
      <c r="B58" s="10" t="s">
        <v>108</v>
      </c>
      <c r="C58" s="10" t="s">
        <v>62</v>
      </c>
      <c r="D58" s="10" t="s">
        <v>99</v>
      </c>
      <c r="E58" s="10">
        <v>417</v>
      </c>
      <c r="F58" s="10" t="s">
        <v>109</v>
      </c>
      <c r="G58" s="10" t="s">
        <v>47</v>
      </c>
      <c r="H58" s="10" t="s">
        <v>109</v>
      </c>
      <c r="I58" s="10">
        <v>5722</v>
      </c>
      <c r="J58" s="10" t="s">
        <v>118</v>
      </c>
      <c r="K58" s="10" t="s">
        <v>50</v>
      </c>
    </row>
    <row r="59" spans="1:11">
      <c r="A59" s="12" t="str">
        <f t="shared" si="1"/>
        <v>zCommon|Outbound|000418</v>
      </c>
      <c r="B59" s="10" t="s">
        <v>108</v>
      </c>
      <c r="C59" s="10" t="s">
        <v>62</v>
      </c>
      <c r="D59" s="10" t="s">
        <v>100</v>
      </c>
      <c r="E59" s="10">
        <v>418</v>
      </c>
      <c r="F59" s="10" t="s">
        <v>109</v>
      </c>
      <c r="G59" s="10" t="s">
        <v>47</v>
      </c>
      <c r="H59" s="10" t="s">
        <v>109</v>
      </c>
      <c r="I59" s="10">
        <v>9389</v>
      </c>
      <c r="J59" s="10" t="s">
        <v>118</v>
      </c>
      <c r="K59" s="10" t="s">
        <v>50</v>
      </c>
    </row>
    <row r="60" spans="1:11">
      <c r="A60" s="12" t="str">
        <f t="shared" si="1"/>
        <v>zCommon|Outbound|000419</v>
      </c>
      <c r="B60" s="10" t="s">
        <v>108</v>
      </c>
      <c r="C60" s="10" t="s">
        <v>62</v>
      </c>
      <c r="D60" s="10" t="s">
        <v>101</v>
      </c>
      <c r="E60" s="10">
        <v>419</v>
      </c>
      <c r="F60" s="10" t="s">
        <v>109</v>
      </c>
      <c r="G60" s="10" t="s">
        <v>47</v>
      </c>
      <c r="H60" s="10" t="s">
        <v>109</v>
      </c>
      <c r="I60" s="10" t="s">
        <v>60</v>
      </c>
      <c r="J60" s="10" t="s">
        <v>47</v>
      </c>
      <c r="K60" s="10" t="s">
        <v>50</v>
      </c>
    </row>
    <row r="61" spans="1:11">
      <c r="A61" s="12" t="str">
        <f t="shared" si="1"/>
        <v>zCommon|Outbound|000500</v>
      </c>
      <c r="B61" s="10" t="s">
        <v>108</v>
      </c>
      <c r="C61" s="10" t="s">
        <v>62</v>
      </c>
      <c r="D61" s="10" t="s">
        <v>113</v>
      </c>
      <c r="E61" s="10">
        <v>500</v>
      </c>
      <c r="F61" s="10" t="s">
        <v>109</v>
      </c>
      <c r="G61" s="10" t="s">
        <v>47</v>
      </c>
      <c r="H61" s="10" t="s">
        <v>109</v>
      </c>
      <c r="I61" s="10">
        <v>3889</v>
      </c>
      <c r="J61" s="10" t="s">
        <v>118</v>
      </c>
      <c r="K61" s="10" t="s">
        <v>50</v>
      </c>
    </row>
    <row r="62" spans="1:11">
      <c r="A62" s="12" t="str">
        <f t="shared" si="1"/>
        <v>zCommon|Outbound|011000</v>
      </c>
      <c r="B62" s="10" t="s">
        <v>108</v>
      </c>
      <c r="C62" s="10" t="s">
        <v>62</v>
      </c>
      <c r="D62" s="10" t="s">
        <v>103</v>
      </c>
      <c r="E62" s="10">
        <v>11000</v>
      </c>
      <c r="F62" s="10" t="s">
        <v>109</v>
      </c>
      <c r="G62" s="10" t="s">
        <v>47</v>
      </c>
      <c r="H62" s="10" t="s">
        <v>109</v>
      </c>
      <c r="I62" s="10" t="s">
        <v>47</v>
      </c>
      <c r="J62" s="10" t="s">
        <v>47</v>
      </c>
      <c r="K62" s="10" t="s">
        <v>68</v>
      </c>
    </row>
    <row r="63" spans="1:11">
      <c r="A63" s="12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>
      <c r="C64" s="9"/>
    </row>
    <row r="65" spans="1:3">
      <c r="B65" s="11"/>
      <c r="C65" s="9"/>
    </row>
    <row r="66" spans="1:3">
      <c r="B66" s="13" t="s">
        <v>115</v>
      </c>
      <c r="C66" s="14" t="s">
        <v>116</v>
      </c>
    </row>
    <row r="67" spans="1:3">
      <c r="B67" s="11" t="s">
        <v>67</v>
      </c>
      <c r="C67" s="9"/>
    </row>
    <row r="68" spans="1:3">
      <c r="B68" s="11" t="s">
        <v>66</v>
      </c>
      <c r="C68" s="9"/>
    </row>
    <row r="69" spans="1:3">
      <c r="B69" s="11" t="s">
        <v>122</v>
      </c>
      <c r="C69" s="9"/>
    </row>
    <row r="70" spans="1:3">
      <c r="B70" s="11" t="s">
        <v>108</v>
      </c>
      <c r="C70" s="9" t="s">
        <v>114</v>
      </c>
    </row>
    <row r="71" spans="1:3">
      <c r="A71" s="15" t="s">
        <v>117</v>
      </c>
    </row>
    <row r="72" spans="1:3">
      <c r="A72" s="9" t="str">
        <f>IF(VLOOKUP(B12,$B$67:$C$70,2,)="Y","{""name"": """&amp;D12&amp;""", ""properties"": { ""description"": """&amp;D12&amp;""", ""protocol"": """&amp;J12&amp;""", ""sourcePortRange"": """&amp;G12&amp;""", ""destinationPortRange"": """&amp;I12&amp;""", ""sourceAddressPrefix"": """&amp;VLOOKUP(F12,$B$2:$C$8,2,)&amp;""", """&amp;"destinationAddressPrefix"": """&amp;VLOOKUP(H12,$B$2:$C$8,2,)&amp;""", ""access"": """&amp;K12&amp;""", ""priority"": "&amp;E12&amp;", ""direction"": """&amp;C12&amp;""" }},","")</f>
        <v/>
      </c>
    </row>
    <row r="73" spans="1:3">
      <c r="A73" s="9" t="str">
        <f>IF(VLOOKUP(B13,$B$67:$C$70,2,)="Y","{""name"": """&amp;D13&amp;""", ""properties"": { ""description"": """&amp;D13&amp;""", ""protocol"": """&amp;J13&amp;""", ""sourcePortRange"": """&amp;G13&amp;""", ""destinationPortRange"": """&amp;I13&amp;""", ""sourceAddressPrefix"": """&amp;VLOOKUP(F13,$B$2:$C$8,2,)&amp;""", """&amp;"destinationAddressPrefix"": """&amp;VLOOKUP(H13,$B$2:$C$8,2,)&amp;""", ""access"": """&amp;K13&amp;""", ""priority"": "&amp;E13&amp;", ""direction"": """&amp;C13&amp;""" }},","")</f>
        <v/>
      </c>
    </row>
    <row r="74" spans="1:3">
      <c r="A74" s="9" t="str">
        <f>IF(VLOOKUP(B14,$B$67:$C$70,2,)="Y","{""name"": """&amp;D14&amp;""", ""properties"": { ""description"": """&amp;D14&amp;""", ""protocol"": """&amp;J14&amp;""", ""sourcePortRange"": """&amp;G14&amp;""", ""destinationPortRange"": """&amp;I14&amp;""", ""sourceAddressPrefix"": """&amp;VLOOKUP(F14,$B$2:$C$8,2,)&amp;""", """&amp;"destinationAddressPrefix"": """&amp;VLOOKUP(H14,$B$2:$C$8,2,)&amp;""", ""access"": """&amp;K14&amp;""", ""priority"": "&amp;E14&amp;", ""direction"": """&amp;C14&amp;""" }},","")</f>
        <v/>
      </c>
    </row>
    <row r="75" spans="1:3">
      <c r="A75" s="9" t="str">
        <f>IF(VLOOKUP(B15,$B$67:$C$70,2,)="Y","{""name"": """&amp;D15&amp;""", ""properties"": { ""description"": """&amp;D15&amp;""", ""protocol"": """&amp;J15&amp;""", ""sourcePortRange"": """&amp;G15&amp;""", ""destinationPortRange"": """&amp;I15&amp;""", ""sourceAddressPrefix"": """&amp;VLOOKUP(F15,$B$2:$C$8,2,)&amp;""", """&amp;"destinationAddressPrefix"": """&amp;VLOOKUP(H15,$B$2:$C$8,2,)&amp;""", ""access"": """&amp;K15&amp;""", ""priority"": "&amp;E15&amp;", ""direction"": """&amp;C15&amp;""" }},","")</f>
        <v/>
      </c>
    </row>
    <row r="76" spans="1:3">
      <c r="A76" s="9" t="str">
        <f>IF(VLOOKUP(B16,$B$67:$C$70,2,)="Y","{""name"": """&amp;D16&amp;""", ""properties"": { ""description"": """&amp;D16&amp;""", ""protocol"": """&amp;J16&amp;""", ""sourcePortRange"": """&amp;G16&amp;""", ""destinationPortRange"": """&amp;I16&amp;""", ""sourceAddressPrefix"": """&amp;VLOOKUP(F16,$B$2:$C$8,2,)&amp;""", """&amp;"destinationAddressPrefix"": """&amp;VLOOKUP(H16,$B$2:$C$8,2,)&amp;""", ""access"": """&amp;K16&amp;""", ""priority"": "&amp;E16&amp;", ""direction"": """&amp;C16&amp;""" }},","")</f>
        <v/>
      </c>
    </row>
    <row r="77" spans="1:3">
      <c r="A77" s="9" t="str">
        <f>IF(VLOOKUP(B17,$B$67:$C$70,2,)="Y","{""name"": """&amp;D17&amp;""", ""properties"": { ""description"": """&amp;D17&amp;""", ""protocol"": """&amp;J17&amp;""", ""sourcePortRange"": """&amp;G17&amp;""", ""destinationPortRange"": """&amp;I17&amp;""", ""sourceAddressPrefix"": """&amp;VLOOKUP(F17,$B$2:$C$8,2,)&amp;""", """&amp;"destinationAddressPrefix"": """&amp;VLOOKUP(H17,$B$2:$C$8,2,)&amp;""", ""access"": """&amp;K17&amp;""", ""priority"": "&amp;E17&amp;", ""direction"": """&amp;C17&amp;""" }},","")</f>
        <v/>
      </c>
    </row>
    <row r="78" spans="1:3">
      <c r="A78" s="9" t="str">
        <f>IF(VLOOKUP(B18,$B$67:$C$70,2,)="Y","{""name"": """&amp;D18&amp;""", ""properties"": { ""description"": """&amp;D18&amp;""", ""protocol"": """&amp;J18&amp;""", ""sourcePortRange"": """&amp;G18&amp;""", ""destinationPortRange"": """&amp;I18&amp;""", ""sourceAddressPrefix"": """&amp;VLOOKUP(F18,$B$2:$C$8,2,)&amp;""", """&amp;"destinationAddressPrefix"": """&amp;VLOOKUP(H18,$B$2:$C$8,2,)&amp;""", ""access"": """&amp;K18&amp;""", ""priority"": "&amp;E18&amp;", ""direction"": """&amp;C18&amp;""" }},","")</f>
        <v/>
      </c>
    </row>
    <row r="79" spans="1:3">
      <c r="A79" s="9" t="str">
        <f>IF(VLOOKUP(B19,$B$67:$C$70,2,)="Y","{""name"": """&amp;D19&amp;""", ""properties"": { ""description"": """&amp;D19&amp;""", ""protocol"": """&amp;J19&amp;""", ""sourcePortRange"": """&amp;G19&amp;""", ""destinationPortRange"": """&amp;I19&amp;""", ""sourceAddressPrefix"": """&amp;VLOOKUP(F19,$B$2:$C$8,2,)&amp;""", """&amp;"destinationAddressPrefix"": """&amp;VLOOKUP(H19,$B$2:$C$8,2,)&amp;""", ""access"": """&amp;K19&amp;""", ""priority"": "&amp;E19&amp;", ""direction"": """&amp;C19&amp;""" }},","")</f>
        <v>{"name": "AD_smtp", "properties": { "description": "AD_smtp", "protocol": "Tcp", "sourcePortRange": "*", "destinationPortRange": "25", "sourceAddressPrefix": "VirtualNetwork", "destinationAddressPrefix": "VirtualNetwork", "access": "Allow", "priority": 400, "direction": "Inbound" }},</v>
      </c>
    </row>
    <row r="80" spans="1:3">
      <c r="A80" s="9" t="str">
        <f>IF(VLOOKUP(B20,$B$67:$C$70,2,)="Y","{""name"": """&amp;D20&amp;""", ""properties"": { ""description"": """&amp;D20&amp;""", ""protocol"": """&amp;J20&amp;""", ""sourcePortRange"": """&amp;G20&amp;""", ""destinationPortRange"": """&amp;I20&amp;""", ""sourceAddressPrefix"": """&amp;VLOOKUP(F20,$B$2:$C$8,2,)&amp;""", """&amp;"destinationAddressPrefix"": """&amp;VLOOKUP(H20,$B$2:$C$8,2,)&amp;""", ""access"": """&amp;K20&amp;""", ""priority"": "&amp;E20&amp;", ""direction"": """&amp;C20&amp;""" }},","")</f>
        <v>{"name": "AD_wins", "properties": { "description": "AD_wins", "protocol": "Tcp", "sourcePortRange": "*", "destinationPortRange": "42", "sourceAddressPrefix": "VirtualNetwork", "destinationAddressPrefix": "VirtualNetwork", "access": "Allow", "priority": 401, "direction": "Inbound" }},</v>
      </c>
    </row>
    <row r="81" spans="1:1">
      <c r="A81" s="9" t="str">
        <f>IF(VLOOKUP(B21,$B$67:$C$70,2,)="Y","{""name"": """&amp;D21&amp;""", ""properties"": { ""description"": """&amp;D21&amp;""", ""protocol"": """&amp;J21&amp;""", ""sourcePortRange"": """&amp;G21&amp;""", ""destinationPortRange"": """&amp;I21&amp;""", ""sourceAddressPrefix"": """&amp;VLOOKUP(F21,$B$2:$C$8,2,)&amp;""", """&amp;"destinationAddressPrefix"": """&amp;VLOOKUP(H21,$B$2:$C$8,2,)&amp;""", ""access"": """&amp;K21&amp;""", ""priority"": "&amp;E21&amp;", ""direction"": """&amp;C21&amp;""" }},","")</f>
        <v>{"name": "AD_dns", "properties": { "description": "AD_dns", "protocol": "*", "sourcePortRange": "*", "destinationPortRange": "53", "sourceAddressPrefix": "VirtualNetwork", "destinationAddressPrefix": "VirtualNetwork", "access": "Allow", "priority": 402, "direction": "Inbound" }},</v>
      </c>
    </row>
    <row r="82" spans="1:1">
      <c r="A82" s="9" t="str">
        <f>IF(VLOOKUP(B22,$B$67:$C$70,2,)="Y","{""name"": """&amp;D22&amp;""", ""properties"": { ""description"": """&amp;D22&amp;""", ""protocol"": """&amp;J22&amp;""", ""sourcePortRange"": """&amp;G22&amp;""", ""destinationPortRange"": """&amp;I22&amp;""", ""sourceAddressPrefix"": """&amp;VLOOKUP(F22,$B$2:$C$8,2,)&amp;""", """&amp;"destinationAddressPrefix"": """&amp;VLOOKUP(H22,$B$2:$C$8,2,)&amp;""", ""access"": """&amp;K22&amp;""", ""priority"": "&amp;E22&amp;", ""direction"": """&amp;C22&amp;""" }},","")</f>
        <v>{"name": "AD_dhcp1", "properties": { "description": "AD_dhcp1", "protocol": "Udp", "sourcePortRange": "*", "destinationPortRange": "67", "sourceAddressPrefix": "VirtualNetwork", "destinationAddressPrefix": "VirtualNetwork", "access": "Allow", "priority": 403, "direction": "Inbound" }},</v>
      </c>
    </row>
    <row r="83" spans="1:1">
      <c r="A83" s="9" t="str">
        <f>IF(VLOOKUP(B23,$B$67:$C$70,2,)="Y","{""name"": """&amp;D23&amp;""", ""properties"": { ""description"": """&amp;D23&amp;""", ""protocol"": """&amp;J23&amp;""", ""sourcePortRange"": """&amp;G23&amp;""", ""destinationPortRange"": """&amp;I23&amp;""", ""sourceAddressPrefix"": """&amp;VLOOKUP(F23,$B$2:$C$8,2,)&amp;""", """&amp;"destinationAddressPrefix"": """&amp;VLOOKUP(H23,$B$2:$C$8,2,)&amp;""", ""access"": """&amp;K23&amp;""", ""priority"": "&amp;E23&amp;", ""direction"": """&amp;C23&amp;""" }},","")</f>
        <v>{"name": "AD_kerberos", "properties": { "description": "AD_kerberos", "protocol": "*", "sourcePortRange": "*", "destinationPortRange": "88", "sourceAddressPrefix": "VirtualNetwork", "destinationAddressPrefix": "VirtualNetwork", "access": "Allow", "priority": 404, "direction": "Inbound" }},</v>
      </c>
    </row>
    <row r="84" spans="1:1">
      <c r="A84" s="9" t="str">
        <f>IF(VLOOKUP(B24,$B$67:$C$70,2,)="Y","{""name"": """&amp;D24&amp;""", ""properties"": { ""description"": """&amp;D24&amp;""", ""protocol"": """&amp;J24&amp;""", ""sourcePortRange"": """&amp;G24&amp;""", ""destinationPortRange"": """&amp;I24&amp;""", ""sourceAddressPrefix"": """&amp;VLOOKUP(F24,$B$2:$C$8,2,)&amp;""", """&amp;"destinationAddressPrefix"": """&amp;VLOOKUP(H24,$B$2:$C$8,2,)&amp;""", ""access"": """&amp;K24&amp;""", ""priority"": "&amp;E24&amp;", ""direction"": """&amp;C24&amp;""" }},","")</f>
        <v>{"name": "AD_windowstime", "properties": { "description": "AD_windowstime", "protocol": "Udp", "sourcePortRange": "*", "destinationPortRange": "123", "sourceAddressPrefix": "VirtualNetwork", "destinationAddressPrefix": "VirtualNetwork", "access": "Allow", "priority": 405, "direction": "Inbound" }},</v>
      </c>
    </row>
    <row r="85" spans="1:1">
      <c r="A85" s="9" t="str">
        <f>IF(VLOOKUP(B25,$B$67:$C$70,2,)="Y","{""name"": """&amp;D25&amp;""", ""properties"": { ""description"": """&amp;D25&amp;""", ""protocol"": """&amp;J25&amp;""", ""sourcePortRange"": """&amp;G25&amp;""", ""destinationPortRange"": """&amp;I25&amp;""", ""sourceAddressPrefix"": """&amp;VLOOKUP(F25,$B$2:$C$8,2,)&amp;""", """&amp;"destinationAddressPrefix"": """&amp;VLOOKUP(H25,$B$2:$C$8,2,)&amp;""", ""access"": """&amp;K25&amp;""", ""priority"": "&amp;E25&amp;", ""direction"": """&amp;C25&amp;""" }},","")</f>
        <v>{"name": "AD_rpcepm", "properties": { "description": "AD_rpcepm", "protocol": "Tcp", "sourcePortRange": "*", "destinationPortRange": "135", "sourceAddressPrefix": "VirtualNetwork", "destinationAddressPrefix": "VirtualNetwork", "access": "Allow", "priority": 406, "direction": "Inbound" }},</v>
      </c>
    </row>
    <row r="86" spans="1:1">
      <c r="A86" s="9" t="str">
        <f>IF(VLOOKUP(B26,$B$67:$C$70,2,)="Y","{""name"": """&amp;D26&amp;""", ""properties"": { ""description"": """&amp;D26&amp;""", ""protocol"": """&amp;J26&amp;""", ""sourcePortRange"": """&amp;G26&amp;""", ""destinationPortRange"": """&amp;I26&amp;""", ""sourceAddressPrefix"": """&amp;VLOOKUP(F26,$B$2:$C$8,2,)&amp;""", """&amp;"destinationAddressPrefix"": """&amp;VLOOKUP(H26,$B$2:$C$8,2,)&amp;""", ""access"": """&amp;K26&amp;""", ""priority"": "&amp;E26&amp;", ""direction"": """&amp;C26&amp;""" }},","")</f>
        <v>{"name": "AD_netbiosname", "properties": { "description": "AD_netbiosname", "protocol": "*", "sourcePortRange": "*", "destinationPortRange": "137", "sourceAddressPrefix": "VirtualNetwork", "destinationAddressPrefix": "VirtualNetwork", "access": "Allow", "priority": 407, "direction": "Inbound" }},</v>
      </c>
    </row>
    <row r="87" spans="1:1">
      <c r="A87" s="9" t="str">
        <f>IF(VLOOKUP(B27,$B$67:$C$70,2,)="Y","{""name"": """&amp;D27&amp;""", ""properties"": { ""description"": """&amp;D27&amp;""", ""protocol"": """&amp;J27&amp;""", ""sourcePortRange"": """&amp;G27&amp;""", ""destinationPortRange"": """&amp;I27&amp;""", ""sourceAddressPrefix"": """&amp;VLOOKUP(F27,$B$2:$C$8,2,)&amp;""", """&amp;"destinationAddressPrefix"": """&amp;VLOOKUP(H27,$B$2:$C$8,2,)&amp;""", ""access"": """&amp;K27&amp;""", ""priority"": "&amp;E27&amp;", ""direction"": """&amp;C27&amp;""" }},","")</f>
        <v>{"name": "AD_netbioddata", "properties": { "description": "AD_netbioddata", "protocol": "Udp", "sourcePortRange": "*", "destinationPortRange": "138", "sourceAddressPrefix": "VirtualNetwork", "destinationAddressPrefix": "VirtualNetwork", "access": "Allow", "priority": 408, "direction": "Inbound" }},</v>
      </c>
    </row>
    <row r="88" spans="1:1">
      <c r="A88" s="9" t="str">
        <f>IF(VLOOKUP(B28,$B$67:$C$70,2,)="Y","{""name"": """&amp;D28&amp;""", ""properties"": { ""description"": """&amp;D28&amp;""", ""protocol"": """&amp;J28&amp;""", ""sourcePortRange"": """&amp;G28&amp;""", ""destinationPortRange"": """&amp;I28&amp;""", ""sourceAddressPrefix"": """&amp;VLOOKUP(F28,$B$2:$C$8,2,)&amp;""", """&amp;"destinationAddressPrefix"": """&amp;VLOOKUP(H28,$B$2:$C$8,2,)&amp;""", ""access"": """&amp;K28&amp;""", ""priority"": "&amp;E28&amp;", ""direction"": """&amp;C28&amp;""" }},","")</f>
        <v>{"name": "AD_netbiodsession", "properties": { "description": "AD_netbiodsession", "protocol": "Tcp", "sourcePortRange": "*", "destinationPortRange": "139", "sourceAddressPrefix": "VirtualNetwork", "destinationAddressPrefix": "VirtualNetwork", "access": "Allow", "priority": 409, "direction": "Inbound" }},</v>
      </c>
    </row>
    <row r="89" spans="1:1">
      <c r="A89" s="9" t="str">
        <f>IF(VLOOKUP(B29,$B$67:$C$70,2,)="Y","{""name"": """&amp;D29&amp;""", ""properties"": { ""description"": """&amp;D29&amp;""", ""protocol"": """&amp;J29&amp;""", ""sourcePortRange"": """&amp;G29&amp;""", ""destinationPortRange"": """&amp;I29&amp;""", ""sourceAddressPrefix"": """&amp;VLOOKUP(F29,$B$2:$C$8,2,)&amp;""", """&amp;"destinationAddressPrefix"": """&amp;VLOOKUP(H29,$B$2:$C$8,2,)&amp;""", ""access"": """&amp;K29&amp;""", ""priority"": "&amp;E29&amp;", ""direction"": """&amp;C29&amp;""" }},","")</f>
        <v>{"name": "AD_ldap", "properties": { "description": "AD_ldap", "protocol": "*", "sourcePortRange": "*", "destinationPortRange": "389", "sourceAddressPrefix": "VirtualNetwork", "destinationAddressPrefix": "VirtualNetwork", "access": "Allow", "priority": 410, "direction": "Inbound" }},</v>
      </c>
    </row>
    <row r="90" spans="1:1">
      <c r="A90" s="9" t="str">
        <f>IF(VLOOKUP(B30,$B$67:$C$70,2,)="Y","{""name"": """&amp;D30&amp;""", ""properties"": { ""description"": """&amp;D30&amp;""", ""protocol"": """&amp;J30&amp;""", ""sourcePortRange"": """&amp;G30&amp;""", ""destinationPortRange"": """&amp;I30&amp;""", ""sourceAddressPrefix"": """&amp;VLOOKUP(F30,$B$2:$C$8,2,)&amp;""", """&amp;"destinationAddressPrefix"": """&amp;VLOOKUP(H30,$B$2:$C$8,2,)&amp;""", ""access"": """&amp;K30&amp;""", ""priority"": "&amp;E30&amp;", ""direction"": """&amp;C30&amp;""" }},","")</f>
        <v>{"name": "AD_replication", "properties": { "description": "AD_replication", "protocol": "*", "sourcePortRange": "*", "destinationPortRange": "445", "sourceAddressPrefix": "VirtualNetwork", "destinationAddressPrefix": "VirtualNetwork", "access": "Allow", "priority": 411, "direction": "Inbound" }},</v>
      </c>
    </row>
    <row r="91" spans="1:1">
      <c r="A91" s="9" t="str">
        <f>IF(VLOOKUP(B31,$B$67:$C$70,2,)="Y","{""name"": """&amp;D31&amp;""", ""properties"": { ""description"": """&amp;D31&amp;""", ""protocol"": """&amp;J31&amp;""", ""sourcePortRange"": """&amp;G31&amp;""", ""destinationPortRange"": """&amp;I31&amp;""", ""sourceAddressPrefix"": """&amp;VLOOKUP(F31,$B$2:$C$8,2,)&amp;""", """&amp;"destinationAddressPrefix"": """&amp;VLOOKUP(H31,$B$2:$C$8,2,)&amp;""", ""access"": """&amp;K31&amp;""", ""priority"": "&amp;E31&amp;", ""direction"": """&amp;C31&amp;""" }},","")</f>
        <v>{"name": "AD_passwordchange", "properties": { "description": "AD_passwordchange", "protocol": "*", "sourcePortRange": "*", "destinationPortRange": "464", "sourceAddressPrefix": "VirtualNetwork", "destinationAddressPrefix": "VirtualNetwork", "access": "Allow", "priority": 412, "direction": "Inbound" }},</v>
      </c>
    </row>
    <row r="92" spans="1:1">
      <c r="A92" s="9" t="str">
        <f>IF(VLOOKUP(B32,$B$67:$C$70,2,)="Y","{""name"": """&amp;D32&amp;""", ""properties"": { ""description"": """&amp;D32&amp;""", ""protocol"": """&amp;J32&amp;""", ""sourcePortRange"": """&amp;G32&amp;""", ""destinationPortRange"": """&amp;I32&amp;""", ""sourceAddressPrefix"": """&amp;VLOOKUP(F32,$B$2:$C$8,2,)&amp;""", """&amp;"destinationAddressPrefix"": """&amp;VLOOKUP(H32,$B$2:$C$8,2,)&amp;""", ""access"": """&amp;K32&amp;""", ""priority"": "&amp;E32&amp;", ""direction"": """&amp;C32&amp;""" }},","")</f>
        <v>{"name": "AD_ldapssl", "properties": { "description": "AD_ldapssl", "protocol": "Tcp", "sourcePortRange": "*", "destinationPortRange": "636", "sourceAddressPrefix": "VirtualNetwork", "destinationAddressPrefix": "VirtualNetwork", "access": "Allow", "priority": 413, "direction": "Inbound" }},</v>
      </c>
    </row>
    <row r="93" spans="1:1">
      <c r="A93" s="9" t="str">
        <f>IF(VLOOKUP(B33,$B$67:$C$70,2,)="Y","{""name"": """&amp;D33&amp;""", ""properties"": { ""description"": """&amp;D33&amp;""", ""protocol"": """&amp;J33&amp;""", ""sourcePortRange"": """&amp;G33&amp;""", ""destinationPortRange"": """&amp;I33&amp;""", ""sourceAddressPrefix"": """&amp;VLOOKUP(F33,$B$2:$C$8,2,)&amp;""", """&amp;"destinationAddressPrefix"": """&amp;VLOOKUP(H33,$B$2:$C$8,2,)&amp;""", ""access"": """&amp;K33&amp;""", ""priority"": "&amp;E33&amp;", ""direction"": """&amp;C33&amp;""" }},","")</f>
        <v>{"name": "AD_dhcp2", "properties": { "description": "AD_dhcp2", "protocol": "Udp", "sourcePortRange": "*", "destinationPortRange": "2535", "sourceAddressPrefix": "VirtualNetwork", "destinationAddressPrefix": "VirtualNetwork", "access": "Allow", "priority": 414, "direction": "Inbound" }},</v>
      </c>
    </row>
    <row r="94" spans="1:1">
      <c r="A94" s="9" t="str">
        <f>IF(VLOOKUP(B34,$B$67:$C$70,2,)="Y","{""name"": """&amp;D34&amp;""", ""properties"": { ""description"": """&amp;D34&amp;""", ""protocol"": """&amp;J34&amp;""", ""sourcePortRange"": """&amp;G34&amp;""", ""destinationPortRange"": """&amp;I34&amp;""", ""sourceAddressPrefix"": """&amp;VLOOKUP(F34,$B$2:$C$8,2,)&amp;""", """&amp;"destinationAddressPrefix"": """&amp;VLOOKUP(H34,$B$2:$C$8,2,)&amp;""", ""access"": """&amp;K34&amp;""", ""priority"": "&amp;E34&amp;", ""direction"": """&amp;C34&amp;""" }},","")</f>
        <v>{"name": "AD_ldapgc", "properties": { "description": "AD_ldapgc", "protocol": "Tcp", "sourcePortRange": "*", "destinationPortRange": "3268", "sourceAddressPrefix": "VirtualNetwork", "destinationAddressPrefix": "VirtualNetwork", "access": "Allow", "priority": 415, "direction": "Inbound" }},</v>
      </c>
    </row>
    <row r="95" spans="1:1">
      <c r="A95" s="9" t="str">
        <f>IF(VLOOKUP(B35,$B$67:$C$70,2,)="Y","{""name"": """&amp;D35&amp;""", ""properties"": { ""description"": """&amp;D35&amp;""", ""protocol"": """&amp;J35&amp;""", ""sourcePortRange"": """&amp;G35&amp;""", ""destinationPortRange"": """&amp;I35&amp;""", ""sourceAddressPrefix"": """&amp;VLOOKUP(F35,$B$2:$C$8,2,)&amp;""", """&amp;"destinationAddressPrefix"": """&amp;VLOOKUP(H35,$B$2:$C$8,2,)&amp;""", ""access"": """&amp;K35&amp;""", ""priority"": "&amp;E35&amp;", ""direction"": """&amp;C35&amp;""" }},","")</f>
        <v>{"name": "AD_ldapgcssl", "properties": { "description": "AD_ldapgcssl", "protocol": "Tcp", "sourcePortRange": "*", "destinationPortRange": "3269", "sourceAddressPrefix": "VirtualNetwork", "destinationAddressPrefix": "VirtualNetwork", "access": "Allow", "priority": 416, "direction": "Inbound" }},</v>
      </c>
    </row>
    <row r="96" spans="1:1">
      <c r="A96" s="9" t="str">
        <f>IF(VLOOKUP(B36,$B$67:$C$70,2,)="Y","{""name"": """&amp;D36&amp;""", ""properties"": { ""description"": """&amp;D36&amp;""", ""protocol"": """&amp;J36&amp;""", ""sourcePortRange"": """&amp;G36&amp;""", ""destinationPortRange"": """&amp;I36&amp;""", ""sourceAddressPrefix"": """&amp;VLOOKUP(F36,$B$2:$C$8,2,)&amp;""", """&amp;"destinationAddressPrefix"": """&amp;VLOOKUP(H36,$B$2:$C$8,2,)&amp;""", ""access"": """&amp;K36&amp;""", ""priority"": "&amp;E36&amp;", ""direction"": """&amp;C36&amp;""" }},","")</f>
        <v>{"name": "AD_dfsr", "properties": { "description": "AD_dfsr", "protocol": "Tcp", "sourcePortRange": "*", "destinationPortRange": "5722", "sourceAddressPrefix": "VirtualNetwork", "destinationAddressPrefix": "VirtualNetwork", "access": "Allow", "priority": 417, "direction": "Inbound" }},</v>
      </c>
    </row>
    <row r="97" spans="1:1">
      <c r="A97" s="9" t="str">
        <f>IF(VLOOKUP(B37,$B$67:$C$70,2,)="Y","{""name"": """&amp;D37&amp;""", ""properties"": { ""description"": """&amp;D37&amp;""", ""protocol"": """&amp;J37&amp;""", ""sourcePortRange"": """&amp;G37&amp;""", ""destinationPortRange"": """&amp;I37&amp;""", ""sourceAddressPrefix"": """&amp;VLOOKUP(F37,$B$2:$C$8,2,)&amp;""", """&amp;"destinationAddressPrefix"": """&amp;VLOOKUP(H37,$B$2:$C$8,2,)&amp;""", ""access"": """&amp;K37&amp;""", ""priority"": "&amp;E37&amp;", ""direction"": """&amp;C37&amp;""" }},","")</f>
        <v>{"name": "AD_soap", "properties": { "description": "AD_soap", "protocol": "Tcp", "sourcePortRange": "*", "destinationPortRange": "9389", "sourceAddressPrefix": "VirtualNetwork", "destinationAddressPrefix": "VirtualNetwork", "access": "Allow", "priority": 418, "direction": "Inbound" }},</v>
      </c>
    </row>
    <row r="98" spans="1:1">
      <c r="A98" s="9" t="str">
        <f>IF(VLOOKUP(B38,$B$67:$C$70,2,)="Y","{""name"": """&amp;D38&amp;""", ""properties"": { ""description"": """&amp;D38&amp;""", ""protocol"": """&amp;J38&amp;""", ""sourcePortRange"": """&amp;G38&amp;""", ""destinationPortRange"": """&amp;I38&amp;""", ""sourceAddressPrefix"": """&amp;VLOOKUP(F38,$B$2:$C$8,2,)&amp;""", """&amp;"destinationAddressPrefix"": """&amp;VLOOKUP(H38,$B$2:$C$8,2,)&amp;""", ""access"": """&amp;K38&amp;""", ""priority"": "&amp;E38&amp;", ""direction"": """&amp;C38&amp;""" }},","")</f>
        <v>{"name": "AD_dynamic", "properties": { "description": "AD_dynamic", "protocol": "*", "sourcePortRange": "*", "destinationPortRange": "49152-65535", "sourceAddressPrefix": "VirtualNetwork", "destinationAddressPrefix": "VirtualNetwork", "access": "Allow", "priority": 419, "direction": "Inbound" }},</v>
      </c>
    </row>
    <row r="99" spans="1:1">
      <c r="A99" s="9" t="str">
        <f>IF(VLOOKUP(B39,$B$67:$C$70,2,)="Y","{""name"": """&amp;D39&amp;""", ""properties"": { ""description"": """&amp;D39&amp;""", ""protocol"": """&amp;J39&amp;""", ""sourcePortRange"": """&amp;G39&amp;""", ""destinationPortRange"": """&amp;I39&amp;""", ""sourceAddressPrefix"": """&amp;VLOOKUP(F39,$B$2:$C$8,2,)&amp;""", """&amp;"destinationAddressPrefix"": """&amp;VLOOKUP(H39,$B$2:$C$8,2,)&amp;""", ""access"": """&amp;K39&amp;""", ""priority"": "&amp;E39&amp;", ""direction"": """&amp;C39&amp;""" }},","")</f>
        <v>{"name": "VNET_rdp", "properties": { "description": "VNET_rdp", "protocol": "Tcp", "sourcePortRange": "*", "destinationPortRange": "3889", "sourceAddressPrefix": "VirtualNetwork", "destinationAddressPrefix": "VirtualNetwork", "access": "Allow", "priority": 500, "direction": "Inbound" }},</v>
      </c>
    </row>
    <row r="100" spans="1:1">
      <c r="A100" s="9" t="str">
        <f>IF(VLOOKUP(B40,$B$67:$C$70,2,)="Y","{""name"": """&amp;D40&amp;""", ""properties"": { ""description"": """&amp;D40&amp;""", ""protocol"": """&amp;J40&amp;""", ""sourcePortRange"": """&amp;G40&amp;""", ""destinationPortRange"": """&amp;I40&amp;""", ""sourceAddressPrefix"": """&amp;VLOOKUP(F40,$B$2:$C$8,2,)&amp;""", """&amp;"destinationAddressPrefix"": """&amp;VLOOKUP(H40,$B$2:$C$8,2,)&amp;""", ""access"": """&amp;K40&amp;""", ""priority"": "&amp;E40&amp;", ""direction"": """&amp;C40&amp;""" }},","")</f>
        <v>{"name": "VNET_Deny", "properties": { "description": "VNET_Deny", "protocol": "*", "sourcePortRange": "*", "destinationPortRange": "*", "sourceAddressPrefix": "VirtualNetwork", "destinationAddressPrefix": "VirtualNetwork", "access": "Deny", "priority": 11000, "direction": "Inbound" }},</v>
      </c>
    </row>
    <row r="101" spans="1:1">
      <c r="A101" s="9" t="str">
        <f>IF(VLOOKUP(B41,$B$67:$C$70,2,)="Y","{""name"": """&amp;D41&amp;""", ""properties"": { ""description"": """&amp;D41&amp;""", ""protocol"": """&amp;J41&amp;""", ""sourcePortRange"": """&amp;G41&amp;""", ""destinationPortRange"": """&amp;I41&amp;""", ""sourceAddressPrefix"": """&amp;VLOOKUP(F41,$B$2:$C$8,2,)&amp;""", """&amp;"destinationAddressPrefix"": """&amp;VLOOKUP(H41,$B$2:$C$8,2,)&amp;""", ""access"": """&amp;K41&amp;""", ""priority"": "&amp;E41&amp;", ""direction"": """&amp;C41&amp;""" }},","")</f>
        <v>{"name": "AD_smtp", "properties": { "description": "AD_smtp", "protocol": "Tcp", "sourcePortRange": "*", "destinationPortRange": "25", "sourceAddressPrefix": "VirtualNetwork", "destinationAddressPrefix": "VirtualNetwork", "access": "Allow", "priority": 400, "direction": "Outbound" }},</v>
      </c>
    </row>
    <row r="102" spans="1:1">
      <c r="A102" s="9" t="str">
        <f>IF(VLOOKUP(B42,$B$67:$C$70,2,)="Y","{""name"": """&amp;D42&amp;""", ""properties"": { ""description"": """&amp;D42&amp;""", ""protocol"": """&amp;J42&amp;""", ""sourcePortRange"": """&amp;G42&amp;""", ""destinationPortRange"": """&amp;I42&amp;""", ""sourceAddressPrefix"": """&amp;VLOOKUP(F42,$B$2:$C$8,2,)&amp;""", """&amp;"destinationAddressPrefix"": """&amp;VLOOKUP(H42,$B$2:$C$8,2,)&amp;""", ""access"": """&amp;K42&amp;""", ""priority"": "&amp;E42&amp;", ""direction"": """&amp;C42&amp;""" }},","")</f>
        <v>{"name": "AD_wins", "properties": { "description": "AD_wins", "protocol": "Tcp", "sourcePortRange": "*", "destinationPortRange": "42", "sourceAddressPrefix": "VirtualNetwork", "destinationAddressPrefix": "VirtualNetwork", "access": "Allow", "priority": 401, "direction": "Outbound" }},</v>
      </c>
    </row>
    <row r="103" spans="1:1">
      <c r="A103" s="9" t="str">
        <f>IF(VLOOKUP(B43,$B$67:$C$70,2,)="Y","{""name"": """&amp;D43&amp;""", ""properties"": { ""description"": """&amp;D43&amp;""", ""protocol"": """&amp;J43&amp;""", ""sourcePortRange"": """&amp;G43&amp;""", ""destinationPortRange"": """&amp;I43&amp;""", ""sourceAddressPrefix"": """&amp;VLOOKUP(F43,$B$2:$C$8,2,)&amp;""", """&amp;"destinationAddressPrefix"": """&amp;VLOOKUP(H43,$B$2:$C$8,2,)&amp;""", ""access"": """&amp;K43&amp;""", ""priority"": "&amp;E43&amp;", ""direction"": """&amp;C43&amp;""" }},","")</f>
        <v>{"name": "AD_dns", "properties": { "description": "AD_dns", "protocol": "*", "sourcePortRange": "*", "destinationPortRange": "53", "sourceAddressPrefix": "VirtualNetwork", "destinationAddressPrefix": "VirtualNetwork", "access": "Allow", "priority": 402, "direction": "Outbound" }},</v>
      </c>
    </row>
    <row r="104" spans="1:1">
      <c r="A104" s="9" t="str">
        <f>IF(VLOOKUP(B44,$B$67:$C$70,2,)="Y","{""name"": """&amp;D44&amp;""", ""properties"": { ""description"": """&amp;D44&amp;""", ""protocol"": """&amp;J44&amp;""", ""sourcePortRange"": """&amp;G44&amp;""", ""destinationPortRange"": """&amp;I44&amp;""", ""sourceAddressPrefix"": """&amp;VLOOKUP(F44,$B$2:$C$8,2,)&amp;""", """&amp;"destinationAddressPrefix"": """&amp;VLOOKUP(H44,$B$2:$C$8,2,)&amp;""", ""access"": """&amp;K44&amp;""", ""priority"": "&amp;E44&amp;", ""direction"": """&amp;C44&amp;""" }},","")</f>
        <v>{"name": "AD_dhcp1", "properties": { "description": "AD_dhcp1", "protocol": "Udp", "sourcePortRange": "*", "destinationPortRange": "67", "sourceAddressPrefix": "VirtualNetwork", "destinationAddressPrefix": "VirtualNetwork", "access": "Allow", "priority": 403, "direction": "Outbound" }},</v>
      </c>
    </row>
    <row r="105" spans="1:1">
      <c r="A105" s="9" t="str">
        <f>IF(VLOOKUP(B45,$B$67:$C$70,2,)="Y","{""name"": """&amp;D45&amp;""", ""properties"": { ""description"": """&amp;D45&amp;""", ""protocol"": """&amp;J45&amp;""", ""sourcePortRange"": """&amp;G45&amp;""", ""destinationPortRange"": """&amp;I45&amp;""", ""sourceAddressPrefix"": """&amp;VLOOKUP(F45,$B$2:$C$8,2,)&amp;""", """&amp;"destinationAddressPrefix"": """&amp;VLOOKUP(H45,$B$2:$C$8,2,)&amp;""", ""access"": """&amp;K45&amp;""", ""priority"": "&amp;E45&amp;", ""direction"": """&amp;C45&amp;""" }},","")</f>
        <v>{"name": "AD_kerberos", "properties": { "description": "AD_kerberos", "protocol": "*", "sourcePortRange": "*", "destinationPortRange": "88", "sourceAddressPrefix": "VirtualNetwork", "destinationAddressPrefix": "VirtualNetwork", "access": "Allow", "priority": 404, "direction": "Outbound" }},</v>
      </c>
    </row>
    <row r="106" spans="1:1">
      <c r="A106" s="9" t="str">
        <f>IF(VLOOKUP(B46,$B$67:$C$70,2,)="Y","{""name"": """&amp;D46&amp;""", ""properties"": { ""description"": """&amp;D46&amp;""", ""protocol"": """&amp;J46&amp;""", ""sourcePortRange"": """&amp;G46&amp;""", ""destinationPortRange"": """&amp;I46&amp;""", ""sourceAddressPrefix"": """&amp;VLOOKUP(F46,$B$2:$C$8,2,)&amp;""", """&amp;"destinationAddressPrefix"": """&amp;VLOOKUP(H46,$B$2:$C$8,2,)&amp;""", ""access"": """&amp;K46&amp;""", ""priority"": "&amp;E46&amp;", ""direction"": """&amp;C46&amp;""" }},","")</f>
        <v>{"name": "AD_windowstime", "properties": { "description": "AD_windowstime", "protocol": "Udp", "sourcePortRange": "*", "destinationPortRange": "123", "sourceAddressPrefix": "VirtualNetwork", "destinationAddressPrefix": "VirtualNetwork", "access": "Allow", "priority": 405, "direction": "Outbound" }},</v>
      </c>
    </row>
    <row r="107" spans="1:1">
      <c r="A107" s="9" t="str">
        <f>IF(VLOOKUP(B47,$B$67:$C$70,2,)="Y","{""name"": """&amp;D47&amp;""", ""properties"": { ""description"": """&amp;D47&amp;""", ""protocol"": """&amp;J47&amp;""", ""sourcePortRange"": """&amp;G47&amp;""", ""destinationPortRange"": """&amp;I47&amp;""", ""sourceAddressPrefix"": """&amp;VLOOKUP(F47,$B$2:$C$8,2,)&amp;""", """&amp;"destinationAddressPrefix"": """&amp;VLOOKUP(H47,$B$2:$C$8,2,)&amp;""", ""access"": """&amp;K47&amp;""", ""priority"": "&amp;E47&amp;", ""direction"": """&amp;C47&amp;""" }},","")</f>
        <v>{"name": "AD_rpcepm", "properties": { "description": "AD_rpcepm", "protocol": "Tcp", "sourcePortRange": "*", "destinationPortRange": "135", "sourceAddressPrefix": "VirtualNetwork", "destinationAddressPrefix": "VirtualNetwork", "access": "Allow", "priority": 406, "direction": "Outbound" }},</v>
      </c>
    </row>
    <row r="108" spans="1:1">
      <c r="A108" s="9" t="str">
        <f>IF(VLOOKUP(B48,$B$67:$C$70,2,)="Y","{""name"": """&amp;D48&amp;""", ""properties"": { ""description"": """&amp;D48&amp;""", ""protocol"": """&amp;J48&amp;""", ""sourcePortRange"": """&amp;G48&amp;""", ""destinationPortRange"": """&amp;I48&amp;""", ""sourceAddressPrefix"": """&amp;VLOOKUP(F48,$B$2:$C$8,2,)&amp;""", """&amp;"destinationAddressPrefix"": """&amp;VLOOKUP(H48,$B$2:$C$8,2,)&amp;""", ""access"": """&amp;K48&amp;""", ""priority"": "&amp;E48&amp;", ""direction"": """&amp;C48&amp;""" }},","")</f>
        <v>{"name": "AD_netbiosname", "properties": { "description": "AD_netbiosname", "protocol": "*", "sourcePortRange": "*", "destinationPortRange": "137", "sourceAddressPrefix": "VirtualNetwork", "destinationAddressPrefix": "VirtualNetwork", "access": "Allow", "priority": 407, "direction": "Outbound" }},</v>
      </c>
    </row>
    <row r="109" spans="1:1">
      <c r="A109" s="9" t="str">
        <f>IF(VLOOKUP(B49,$B$67:$C$70,2,)="Y","{""name"": """&amp;D49&amp;""", ""properties"": { ""description"": """&amp;D49&amp;""", ""protocol"": """&amp;J49&amp;""", ""sourcePortRange"": """&amp;G49&amp;""", ""destinationPortRange"": """&amp;I49&amp;""", ""sourceAddressPrefix"": """&amp;VLOOKUP(F49,$B$2:$C$8,2,)&amp;""", """&amp;"destinationAddressPrefix"": """&amp;VLOOKUP(H49,$B$2:$C$8,2,)&amp;""", ""access"": """&amp;K49&amp;""", ""priority"": "&amp;E49&amp;", ""direction"": """&amp;C49&amp;""" }},","")</f>
        <v>{"name": "AD_netbioddata", "properties": { "description": "AD_netbioddata", "protocol": "Udp", "sourcePortRange": "*", "destinationPortRange": "138", "sourceAddressPrefix": "VirtualNetwork", "destinationAddressPrefix": "VirtualNetwork", "access": "Allow", "priority": 408, "direction": "Outbound" }},</v>
      </c>
    </row>
    <row r="110" spans="1:1">
      <c r="A110" s="9" t="str">
        <f>IF(VLOOKUP(B50,$B$67:$C$70,2,)="Y","{""name"": """&amp;D50&amp;""", ""properties"": { ""description"": """&amp;D50&amp;""", ""protocol"": """&amp;J50&amp;""", ""sourcePortRange"": """&amp;G50&amp;""", ""destinationPortRange"": """&amp;I50&amp;""", ""sourceAddressPrefix"": """&amp;VLOOKUP(F50,$B$2:$C$8,2,)&amp;""", """&amp;"destinationAddressPrefix"": """&amp;VLOOKUP(H50,$B$2:$C$8,2,)&amp;""", ""access"": """&amp;K50&amp;""", ""priority"": "&amp;E50&amp;", ""direction"": """&amp;C50&amp;""" }},","")</f>
        <v>{"name": "AD_netbiodsession", "properties": { "description": "AD_netbiodsession", "protocol": "Tcp", "sourcePortRange": "*", "destinationPortRange": "139", "sourceAddressPrefix": "VirtualNetwork", "destinationAddressPrefix": "VirtualNetwork", "access": "Allow", "priority": 409, "direction": "Outbound" }},</v>
      </c>
    </row>
    <row r="111" spans="1:1">
      <c r="A111" s="9" t="str">
        <f>IF(VLOOKUP(B51,$B$67:$C$70,2,)="Y","{""name"": """&amp;D51&amp;""", ""properties"": { ""description"": """&amp;D51&amp;""", ""protocol"": """&amp;J51&amp;""", ""sourcePortRange"": """&amp;G51&amp;""", ""destinationPortRange"": """&amp;I51&amp;""", ""sourceAddressPrefix"": """&amp;VLOOKUP(F51,$B$2:$C$8,2,)&amp;""", """&amp;"destinationAddressPrefix"": """&amp;VLOOKUP(H51,$B$2:$C$8,2,)&amp;""", ""access"": """&amp;K51&amp;""", ""priority"": "&amp;E51&amp;", ""direction"": """&amp;C51&amp;""" }},","")</f>
        <v>{"name": "AD_ldap", "properties": { "description": "AD_ldap", "protocol": "*", "sourcePortRange": "*", "destinationPortRange": "389", "sourceAddressPrefix": "VirtualNetwork", "destinationAddressPrefix": "VirtualNetwork", "access": "Allow", "priority": 410, "direction": "Outbound" }},</v>
      </c>
    </row>
    <row r="112" spans="1:1">
      <c r="A112" s="9" t="str">
        <f>IF(VLOOKUP(B52,$B$67:$C$70,2,)="Y","{""name"": """&amp;D52&amp;""", ""properties"": { ""description"": """&amp;D52&amp;""", ""protocol"": """&amp;J52&amp;""", ""sourcePortRange"": """&amp;G52&amp;""", ""destinationPortRange"": """&amp;I52&amp;""", ""sourceAddressPrefix"": """&amp;VLOOKUP(F52,$B$2:$C$8,2,)&amp;""", """&amp;"destinationAddressPrefix"": """&amp;VLOOKUP(H52,$B$2:$C$8,2,)&amp;""", ""access"": """&amp;K52&amp;""", ""priority"": "&amp;E52&amp;", ""direction"": """&amp;C52&amp;""" }},","")</f>
        <v>{"name": "AD_replication", "properties": { "description": "AD_replication", "protocol": "*", "sourcePortRange": "*", "destinationPortRange": "445", "sourceAddressPrefix": "VirtualNetwork", "destinationAddressPrefix": "VirtualNetwork", "access": "Allow", "priority": 411, "direction": "Outbound" }},</v>
      </c>
    </row>
    <row r="113" spans="1:1">
      <c r="A113" s="9" t="str">
        <f>IF(VLOOKUP(B53,$B$67:$C$70,2,)="Y","{""name"": """&amp;D53&amp;""", ""properties"": { ""description"": """&amp;D53&amp;""", ""protocol"": """&amp;J53&amp;""", ""sourcePortRange"": """&amp;G53&amp;""", ""destinationPortRange"": """&amp;I53&amp;""", ""sourceAddressPrefix"": """&amp;VLOOKUP(F53,$B$2:$C$8,2,)&amp;""", """&amp;"destinationAddressPrefix"": """&amp;VLOOKUP(H53,$B$2:$C$8,2,)&amp;""", ""access"": """&amp;K53&amp;""", ""priority"": "&amp;E53&amp;", ""direction"": """&amp;C53&amp;""" }},","")</f>
        <v>{"name": "AD_passwordchange", "properties": { "description": "AD_passwordchange", "protocol": "*", "sourcePortRange": "*", "destinationPortRange": "464", "sourceAddressPrefix": "VirtualNetwork", "destinationAddressPrefix": "VirtualNetwork", "access": "Allow", "priority": 412, "direction": "Outbound" }},</v>
      </c>
    </row>
    <row r="114" spans="1:1">
      <c r="A114" s="9" t="str">
        <f>IF(VLOOKUP(B54,$B$67:$C$70,2,)="Y","{""name"": """&amp;D54&amp;""", ""properties"": { ""description"": """&amp;D54&amp;""", ""protocol"": """&amp;J54&amp;""", ""sourcePortRange"": """&amp;G54&amp;""", ""destinationPortRange"": """&amp;I54&amp;""", ""sourceAddressPrefix"": """&amp;VLOOKUP(F54,$B$2:$C$8,2,)&amp;""", """&amp;"destinationAddressPrefix"": """&amp;VLOOKUP(H54,$B$2:$C$8,2,)&amp;""", ""access"": """&amp;K54&amp;""", ""priority"": "&amp;E54&amp;", ""direction"": """&amp;C54&amp;""" }},","")</f>
        <v>{"name": "AD_ldapssl", "properties": { "description": "AD_ldapssl", "protocol": "Tcp", "sourcePortRange": "*", "destinationPortRange": "636", "sourceAddressPrefix": "VirtualNetwork", "destinationAddressPrefix": "VirtualNetwork", "access": "Allow", "priority": 413, "direction": "Outbound" }},</v>
      </c>
    </row>
    <row r="115" spans="1:1">
      <c r="A115" s="9" t="str">
        <f>IF(VLOOKUP(B55,$B$67:$C$70,2,)="Y","{""name"": """&amp;D55&amp;""", ""properties"": { ""description"": """&amp;D55&amp;""", ""protocol"": """&amp;J55&amp;""", ""sourcePortRange"": """&amp;G55&amp;""", ""destinationPortRange"": """&amp;I55&amp;""", ""sourceAddressPrefix"": """&amp;VLOOKUP(F55,$B$2:$C$8,2,)&amp;""", """&amp;"destinationAddressPrefix"": """&amp;VLOOKUP(H55,$B$2:$C$8,2,)&amp;""", ""access"": """&amp;K55&amp;""", ""priority"": "&amp;E55&amp;", ""direction"": """&amp;C55&amp;""" }},","")</f>
        <v>{"name": "AD_dhcp2", "properties": { "description": "AD_dhcp2", "protocol": "Udp", "sourcePortRange": "*", "destinationPortRange": "2535", "sourceAddressPrefix": "VirtualNetwork", "destinationAddressPrefix": "VirtualNetwork", "access": "Allow", "priority": 414, "direction": "Outbound" }},</v>
      </c>
    </row>
    <row r="116" spans="1:1">
      <c r="A116" s="9" t="str">
        <f>IF(VLOOKUP(B56,$B$67:$C$70,2,)="Y","{""name"": """&amp;D56&amp;""", ""properties"": { ""description"": """&amp;D56&amp;""", ""protocol"": """&amp;J56&amp;""", ""sourcePortRange"": """&amp;G56&amp;""", ""destinationPortRange"": """&amp;I56&amp;""", ""sourceAddressPrefix"": """&amp;VLOOKUP(F56,$B$2:$C$8,2,)&amp;""", """&amp;"destinationAddressPrefix"": """&amp;VLOOKUP(H56,$B$2:$C$8,2,)&amp;""", ""access"": """&amp;K56&amp;""", ""priority"": "&amp;E56&amp;", ""direction"": """&amp;C56&amp;""" }},","")</f>
        <v>{"name": "AD_ldapgc", "properties": { "description": "AD_ldapgc", "protocol": "Tcp", "sourcePortRange": "*", "destinationPortRange": "3268", "sourceAddressPrefix": "VirtualNetwork", "destinationAddressPrefix": "VirtualNetwork", "access": "Allow", "priority": 415, "direction": "Outbound" }},</v>
      </c>
    </row>
    <row r="117" spans="1:1">
      <c r="A117" s="9" t="str">
        <f>IF(VLOOKUP(B57,$B$67:$C$70,2,)="Y","{""name"": """&amp;D57&amp;""", ""properties"": { ""description"": """&amp;D57&amp;""", ""protocol"": """&amp;J57&amp;""", ""sourcePortRange"": """&amp;G57&amp;""", ""destinationPortRange"": """&amp;I57&amp;""", ""sourceAddressPrefix"": """&amp;VLOOKUP(F57,$B$2:$C$8,2,)&amp;""", """&amp;"destinationAddressPrefix"": """&amp;VLOOKUP(H57,$B$2:$C$8,2,)&amp;""", ""access"": """&amp;K57&amp;""", ""priority"": "&amp;E57&amp;", ""direction"": """&amp;C57&amp;""" }},","")</f>
        <v>{"name": "AD_ldapgcssl", "properties": { "description": "AD_ldapgcssl", "protocol": "Tcp", "sourcePortRange": "*", "destinationPortRange": "3269", "sourceAddressPrefix": "VirtualNetwork", "destinationAddressPrefix": "VirtualNetwork", "access": "Allow", "priority": 416, "direction": "Outbound" }},</v>
      </c>
    </row>
    <row r="118" spans="1:1">
      <c r="A118" s="9" t="str">
        <f>IF(VLOOKUP(B58,$B$67:$C$70,2,)="Y","{""name"": """&amp;D58&amp;""", ""properties"": { ""description"": """&amp;D58&amp;""", ""protocol"": """&amp;J58&amp;""", ""sourcePortRange"": """&amp;G58&amp;""", ""destinationPortRange"": """&amp;I58&amp;""", ""sourceAddressPrefix"": """&amp;VLOOKUP(F58,$B$2:$C$8,2,)&amp;""", """&amp;"destinationAddressPrefix"": """&amp;VLOOKUP(H58,$B$2:$C$8,2,)&amp;""", ""access"": """&amp;K58&amp;""", ""priority"": "&amp;E58&amp;", ""direction"": """&amp;C58&amp;""" }},","")</f>
        <v>{"name": "AD_dfsr", "properties": { "description": "AD_dfsr", "protocol": "Tcp", "sourcePortRange": "*", "destinationPortRange": "5722", "sourceAddressPrefix": "VirtualNetwork", "destinationAddressPrefix": "VirtualNetwork", "access": "Allow", "priority": 417, "direction": "Outbound" }},</v>
      </c>
    </row>
    <row r="119" spans="1:1">
      <c r="A119" s="9" t="str">
        <f>IF(VLOOKUP(B59,$B$67:$C$70,2,)="Y","{""name"": """&amp;D59&amp;""", ""properties"": { ""description"": """&amp;D59&amp;""", ""protocol"": """&amp;J59&amp;""", ""sourcePortRange"": """&amp;G59&amp;""", ""destinationPortRange"": """&amp;I59&amp;""", ""sourceAddressPrefix"": """&amp;VLOOKUP(F59,$B$2:$C$8,2,)&amp;""", """&amp;"destinationAddressPrefix"": """&amp;VLOOKUP(H59,$B$2:$C$8,2,)&amp;""", ""access"": """&amp;K59&amp;""", ""priority"": "&amp;E59&amp;", ""direction"": """&amp;C59&amp;""" }},","")</f>
        <v>{"name": "AD_soap", "properties": { "description": "AD_soap", "protocol": "Tcp", "sourcePortRange": "*", "destinationPortRange": "9389", "sourceAddressPrefix": "VirtualNetwork", "destinationAddressPrefix": "VirtualNetwork", "access": "Allow", "priority": 418, "direction": "Outbound" }},</v>
      </c>
    </row>
    <row r="120" spans="1:1">
      <c r="A120" s="9" t="str">
        <f>IF(VLOOKUP(B60,$B$67:$C$70,2,)="Y","{""name"": """&amp;D60&amp;""", ""properties"": { ""description"": """&amp;D60&amp;""", ""protocol"": """&amp;J60&amp;""", ""sourcePortRange"": """&amp;G60&amp;""", ""destinationPortRange"": """&amp;I60&amp;""", ""sourceAddressPrefix"": """&amp;VLOOKUP(F60,$B$2:$C$8,2,)&amp;""", """&amp;"destinationAddressPrefix"": """&amp;VLOOKUP(H60,$B$2:$C$8,2,)&amp;""", ""access"": """&amp;K60&amp;""", ""priority"": "&amp;E60&amp;", ""direction"": """&amp;C60&amp;""" }},","")</f>
        <v>{"name": "AD_dynamic", "properties": { "description": "AD_dynamic", "protocol": "*", "sourcePortRange": "*", "destinationPortRange": "49152-65535", "sourceAddressPrefix": "VirtualNetwork", "destinationAddressPrefix": "VirtualNetwork", "access": "Allow", "priority": 419, "direction": "Outbound" }},</v>
      </c>
    </row>
    <row r="121" spans="1:1">
      <c r="A121" s="9" t="str">
        <f>IF(VLOOKUP(B61,$B$67:$C$70,2,)="Y","{""name"": """&amp;D61&amp;""", ""properties"": { ""description"": """&amp;D61&amp;""", ""protocol"": """&amp;J61&amp;""", ""sourcePortRange"": """&amp;G61&amp;""", ""destinationPortRange"": """&amp;I61&amp;""", ""sourceAddressPrefix"": """&amp;VLOOKUP(F61,$B$2:$C$8,2,)&amp;""", """&amp;"destinationAddressPrefix"": """&amp;VLOOKUP(H61,$B$2:$C$8,2,)&amp;""", ""access"": """&amp;K61&amp;""", ""priority"": "&amp;E61&amp;", ""direction"": """&amp;C61&amp;""" }},","")</f>
        <v>{"name": "VNET_rdp", "properties": { "description": "VNET_rdp", "protocol": "Tcp", "sourcePortRange": "*", "destinationPortRange": "3889", "sourceAddressPrefix": "VirtualNetwork", "destinationAddressPrefix": "VirtualNetwork", "access": "Allow", "priority": 500, "direction": "Outbound" }},</v>
      </c>
    </row>
    <row r="122" spans="1:1">
      <c r="A122" s="9" t="str">
        <f>IF(VLOOKUP(B62,$B$67:$C$70,2,)="Y","{""name"": """&amp;D62&amp;""", ""properties"": { ""description"": """&amp;D62&amp;""", ""protocol"": """&amp;J62&amp;""", ""sourcePortRange"": """&amp;G62&amp;""", ""destinationPortRange"": """&amp;I62&amp;""", ""sourceAddressPrefix"": """&amp;VLOOKUP(F62,$B$2:$C$8,2,)&amp;""", """&amp;"destinationAddressPrefix"": """&amp;VLOOKUP(H62,$B$2:$C$8,2,)&amp;""", ""access"": """&amp;K62&amp;""", ""priority"": "&amp;E62&amp;", ""direction"": """&amp;C62&amp;""" }},","")</f>
        <v>{"name": "VNET_Deny", "properties": { "description": "VNET_Deny", "protocol": "*", "sourcePortRange": "*", "destinationPortRange": "*", "sourceAddressPrefix": "VirtualNetwork", "destinationAddressPrefix": "VirtualNetwork", "access": "Deny", "priority": 11000, "direction": "Outbound" }},</v>
      </c>
    </row>
    <row r="123" spans="1:1">
      <c r="A123" s="9" t="e">
        <f>IF(VLOOKUP(B63,$B$67:$C$70,2,)="Y","{""name"": """&amp;D63&amp;""", ""properties"": { ""description"": """&amp;D63&amp;""", ""protocol"": """&amp;J63&amp;""", ""sourcePortRange"": """&amp;G63&amp;""", ""destinationPortRange"": """&amp;I63&amp;""", ""sourceAddressPrefix"": """&amp;VLOOKUP(F63,$B$2:$C$8,2,)&amp;""", """&amp;"destinationAddressPrefix"": """&amp;VLOOKUP(H63,$B$2:$C$8,2,)&amp;""", ""access"": """&amp;K63&amp;""", ""priority"": "&amp;E63&amp;", ""direction"": """&amp;C63&amp;""" }},","")</f>
        <v>#N/A</v>
      </c>
    </row>
    <row r="124" spans="1:1">
      <c r="A124" s="9" t="e">
        <f>IF(VLOOKUP(B64,$B$67:$C$70,2,)="Y","{""name"": """&amp;D64&amp;""", ""properties"": { ""description"": """&amp;D64&amp;""", ""protocol"": """&amp;J64&amp;""", ""sourcePortRange"": """&amp;G64&amp;""", ""destinationPortRange"": """&amp;I64&amp;""", ""sourceAddressPrefix"": """&amp;VLOOKUP(F64,$B$2:$C$8,2,)&amp;""", """&amp;"destinationAddressPrefix"": """&amp;VLOOKUP(H64,$B$2:$C$8,2,)&amp;""", ""access"": """&amp;K64&amp;""", ""priority"": "&amp;E64&amp;", ""direction"": """&amp;C64&amp;""" }},","")</f>
        <v>#N/A</v>
      </c>
    </row>
  </sheetData>
  <sortState ref="B2:C8">
    <sortCondition ref="B8"/>
  </sortState>
  <dataValidations count="1">
    <dataValidation type="list" allowBlank="1" showInputMessage="1" showErrorMessage="1" sqref="F12:F63 H12:H63">
      <formula1>$B$2:$B$8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VNET Parms</vt:lpstr>
      <vt:lpstr>Sheet2</vt:lpstr>
      <vt:lpstr>NSG Parms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Parks</dc:creator>
  <cp:lastModifiedBy>Matt Parks</cp:lastModifiedBy>
  <dcterms:created xsi:type="dcterms:W3CDTF">2017-03-20T16:50:39Z</dcterms:created>
  <dcterms:modified xsi:type="dcterms:W3CDTF">2017-04-10T22:34:58Z</dcterms:modified>
</cp:coreProperties>
</file>