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ARM-Templates\"/>
    </mc:Choice>
  </mc:AlternateContent>
  <bookViews>
    <workbookView xWindow="0" yWindow="0" windowWidth="27360" windowHeight="13020"/>
  </bookViews>
  <sheets>
    <sheet name="VNET Parms" sheetId="1" r:id="rId1"/>
    <sheet name="Sheet2" sheetId="2" r:id="rId2"/>
    <sheet name="NSG Parms" sheetId="3" r:id="rId3"/>
  </sheets>
  <definedNames>
    <definedName name="_xlnm._FilterDatabase" localSheetId="2" hidden="1">'NSG Parms'!$A$3:$J$12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1" l="1"/>
  <c r="D93" i="1"/>
  <c r="C93" i="1"/>
  <c r="E86" i="1"/>
  <c r="D86" i="1"/>
  <c r="A93" i="1"/>
  <c r="A92" i="1"/>
  <c r="A87" i="1"/>
  <c r="D87" i="1" s="1"/>
  <c r="E89" i="1"/>
  <c r="D89" i="1"/>
  <c r="E88" i="1"/>
  <c r="D88" i="1"/>
  <c r="C88" i="1"/>
  <c r="C89" i="1"/>
  <c r="B34" i="1"/>
  <c r="B37" i="1"/>
  <c r="B38" i="1"/>
  <c r="B44" i="1"/>
  <c r="B45" i="1"/>
  <c r="B74" i="1"/>
  <c r="B77" i="1"/>
  <c r="B78" i="1"/>
  <c r="B87" i="1"/>
  <c r="B65" i="1"/>
  <c r="B64" i="1"/>
  <c r="E59" i="1"/>
  <c r="D59" i="1"/>
  <c r="C59" i="1"/>
  <c r="B59" i="1"/>
  <c r="B58" i="1"/>
  <c r="E57" i="1"/>
  <c r="D57" i="1"/>
  <c r="C57" i="1"/>
  <c r="B57" i="1"/>
  <c r="E55" i="1"/>
  <c r="D55" i="1"/>
  <c r="C55" i="1"/>
  <c r="B55" i="1"/>
  <c r="B54" i="1"/>
  <c r="E49" i="1"/>
  <c r="D49" i="1"/>
  <c r="C49" i="1"/>
  <c r="B49" i="1"/>
  <c r="B37" i="3"/>
  <c r="D5" i="3"/>
  <c r="D6" i="3" s="1"/>
  <c r="D7" i="3" s="1"/>
  <c r="D8" i="3" s="1"/>
  <c r="D9" i="3" s="1"/>
  <c r="D10" i="3" s="1"/>
  <c r="D11" i="3" s="1"/>
  <c r="D12" i="3" s="1"/>
  <c r="C87" i="1" l="1"/>
  <c r="E87" i="1"/>
  <c r="E19" i="1"/>
  <c r="E60" i="1" s="1"/>
  <c r="D19" i="1"/>
  <c r="D60" i="1" s="1"/>
  <c r="C19" i="1"/>
  <c r="B19" i="1"/>
  <c r="B60" i="1" s="1"/>
  <c r="E10" i="1"/>
  <c r="D10" i="1"/>
  <c r="D20" i="1" s="1"/>
  <c r="C10" i="1"/>
  <c r="C51" i="1" s="1"/>
  <c r="B10" i="1"/>
  <c r="E9" i="1"/>
  <c r="E50" i="1" s="1"/>
  <c r="D9" i="1"/>
  <c r="D50" i="1" s="1"/>
  <c r="C9" i="1"/>
  <c r="B9" i="1"/>
  <c r="B50" i="1" s="1"/>
  <c r="E13" i="1"/>
  <c r="E54" i="1" s="1"/>
  <c r="D13" i="1"/>
  <c r="D54" i="1" s="1"/>
  <c r="C13" i="1"/>
  <c r="C54" i="1" s="1"/>
  <c r="E12" i="1"/>
  <c r="E53" i="1" s="1"/>
  <c r="D12" i="1"/>
  <c r="D53" i="1" s="1"/>
  <c r="C12" i="1"/>
  <c r="C53" i="1" s="1"/>
  <c r="B12" i="1"/>
  <c r="C50" i="1" l="1"/>
  <c r="C86" i="1"/>
  <c r="D61" i="1"/>
  <c r="D91" i="1"/>
  <c r="E90" i="1"/>
  <c r="D24" i="1"/>
  <c r="D51" i="1"/>
  <c r="E20" i="1"/>
  <c r="E51" i="1"/>
  <c r="B73" i="1"/>
  <c r="B53" i="1"/>
  <c r="C60" i="1"/>
  <c r="B33" i="1"/>
  <c r="B20" i="1"/>
  <c r="B51" i="1"/>
  <c r="C24" i="1"/>
  <c r="D23" i="1"/>
  <c r="D92" i="1" s="1"/>
  <c r="E23" i="1"/>
  <c r="E92" i="1" s="1"/>
  <c r="E24" i="1"/>
  <c r="C23" i="1"/>
  <c r="C92" i="1" s="1"/>
  <c r="C20" i="1"/>
  <c r="C91" i="1" l="1"/>
  <c r="D90" i="1"/>
  <c r="E61" i="1"/>
  <c r="E91" i="1"/>
  <c r="B61" i="1"/>
  <c r="C90" i="1"/>
  <c r="E45" i="1"/>
  <c r="E44" i="1" s="1"/>
  <c r="E65" i="1"/>
  <c r="E64" i="1"/>
  <c r="C61" i="1"/>
  <c r="D64" i="1"/>
  <c r="C64" i="1"/>
  <c r="C45" i="1"/>
  <c r="C44" i="1" s="1"/>
  <c r="C65" i="1"/>
  <c r="D45" i="1"/>
  <c r="D44" i="1" s="1"/>
  <c r="D65" i="1"/>
  <c r="B15" i="1"/>
  <c r="E17" i="1"/>
  <c r="D17" i="1"/>
  <c r="E15" i="1"/>
  <c r="D15" i="1"/>
  <c r="C17" i="1"/>
  <c r="C15" i="1"/>
  <c r="E11" i="1"/>
  <c r="E52" i="1" s="1"/>
  <c r="D11" i="1"/>
  <c r="D52" i="1" s="1"/>
  <c r="C11" i="1"/>
  <c r="C52" i="1" s="1"/>
  <c r="B11" i="1"/>
  <c r="B52" i="1" s="1"/>
  <c r="C36" i="3" l="1"/>
  <c r="C56" i="1"/>
  <c r="E56" i="1"/>
  <c r="E36" i="3"/>
  <c r="E58" i="1"/>
  <c r="E37" i="3"/>
  <c r="B36" i="3"/>
  <c r="B56" i="1"/>
  <c r="B36" i="1"/>
  <c r="B35" i="1" s="1"/>
  <c r="B76" i="1"/>
  <c r="B75" i="1" s="1"/>
  <c r="B72" i="1"/>
  <c r="B71" i="1" s="1"/>
  <c r="B70" i="1" s="1"/>
  <c r="B69" i="1" s="1"/>
  <c r="D58" i="1"/>
  <c r="D37" i="3"/>
  <c r="C37" i="3"/>
  <c r="C58" i="1"/>
  <c r="D36" i="3"/>
  <c r="D56" i="1"/>
  <c r="B32" i="1"/>
  <c r="B31" i="1" s="1"/>
  <c r="B30" i="1" s="1"/>
  <c r="B29" i="1" s="1"/>
  <c r="D21" i="1"/>
  <c r="D62" i="1" s="1"/>
  <c r="E21" i="1"/>
  <c r="E62" i="1" s="1"/>
  <c r="C21" i="1"/>
  <c r="C62" i="1" s="1"/>
  <c r="D22" i="1" l="1"/>
  <c r="C22" i="1"/>
  <c r="E22" i="1"/>
  <c r="B21" i="1"/>
  <c r="B62" i="1" s="1"/>
  <c r="D63" i="1" l="1"/>
  <c r="D83" i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43" i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E63" i="1"/>
  <c r="E83" i="1"/>
  <c r="E82" i="1" s="1"/>
  <c r="E81" i="1" s="1"/>
  <c r="E80" i="1" s="1"/>
  <c r="E79" i="1" s="1"/>
  <c r="E78" i="1" s="1"/>
  <c r="E77" i="1" s="1"/>
  <c r="E76" i="1" s="1"/>
  <c r="E75" i="1" s="1"/>
  <c r="E74" i="1" s="1"/>
  <c r="E73" i="1" s="1"/>
  <c r="E72" i="1" s="1"/>
  <c r="E71" i="1" s="1"/>
  <c r="E70" i="1" s="1"/>
  <c r="E69" i="1" s="1"/>
  <c r="E43" i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C63" i="1"/>
  <c r="C83" i="1"/>
  <c r="C43" i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B22" i="1"/>
  <c r="B63" i="1" l="1"/>
  <c r="B43" i="1"/>
  <c r="B42" i="1" s="1"/>
  <c r="B41" i="1" s="1"/>
  <c r="B40" i="1" s="1"/>
  <c r="B39" i="1" s="1"/>
  <c r="B83" i="1"/>
  <c r="B82" i="1" s="1"/>
  <c r="B81" i="1" s="1"/>
  <c r="B80" i="1" s="1"/>
  <c r="B79" i="1" s="1"/>
  <c r="C82" i="1"/>
  <c r="C81" i="1" l="1"/>
  <c r="C80" i="1" s="1"/>
  <c r="C79" i="1" s="1"/>
  <c r="C78" i="1" s="1"/>
  <c r="C77" i="1" s="1"/>
  <c r="C76" i="1" s="1"/>
  <c r="C75" i="1" s="1"/>
  <c r="C74" i="1" s="1"/>
  <c r="C73" i="1" s="1"/>
  <c r="C72" i="1" s="1"/>
  <c r="C71" i="1" s="1"/>
  <c r="C70" i="1" s="1"/>
  <c r="C69" i="1" s="1"/>
</calcChain>
</file>

<file path=xl/sharedStrings.xml><?xml version="1.0" encoding="utf-8"?>
<sst xmlns="http://schemas.openxmlformats.org/spreadsheetml/2006/main" count="262" uniqueCount="87">
  <si>
    <t>East US</t>
  </si>
  <si>
    <t>South Central US</t>
  </si>
  <si>
    <t>North Central US</t>
  </si>
  <si>
    <t>Compartment Code</t>
  </si>
  <si>
    <t>Compartment Name</t>
  </si>
  <si>
    <t>Core</t>
  </si>
  <si>
    <t>Z</t>
  </si>
  <si>
    <t>IP Qual</t>
  </si>
  <si>
    <t>A</t>
  </si>
  <si>
    <t>B</t>
  </si>
  <si>
    <t>C</t>
  </si>
  <si>
    <t>FrontEnd</t>
  </si>
  <si>
    <t>BackEnd</t>
  </si>
  <si>
    <t>EastUS</t>
  </si>
  <si>
    <t>NorthCentralUS</t>
  </si>
  <si>
    <t>SouthCentralUS</t>
  </si>
  <si>
    <t>Subscription Name</t>
  </si>
  <si>
    <t>aVisual Studio Ultimate with MSDN</t>
  </si>
  <si>
    <t>virtualNetworkName</t>
  </si>
  <si>
    <t>addressSpace</t>
  </si>
  <si>
    <t>subnet1Name</t>
  </si>
  <si>
    <t>subnet1AddrPrefix</t>
  </si>
  <si>
    <t>gwSubnetAddrPrefix</t>
  </si>
  <si>
    <t>gatewayPublicIPName</t>
  </si>
  <si>
    <t>gatewayIPConf</t>
  </si>
  <si>
    <t>gatewayName</t>
  </si>
  <si>
    <t>subnet2Name</t>
  </si>
  <si>
    <t>subnet2AddrPrefix</t>
  </si>
  <si>
    <t>resourceGroup</t>
  </si>
  <si>
    <t>dnsAddress</t>
  </si>
  <si>
    <t>10.1.0.10</t>
  </si>
  <si>
    <t>secGroup1Name</t>
  </si>
  <si>
    <t>secGroup2Name</t>
  </si>
  <si>
    <t>conn1Name</t>
  </si>
  <si>
    <t>conn2Name</t>
  </si>
  <si>
    <t>--- Parm Source</t>
  </si>
  <si>
    <t>location</t>
  </si>
  <si>
    <t>-- PoweShell JSON Parameter Defs</t>
  </si>
  <si>
    <t>Name</t>
  </si>
  <si>
    <t>Priority</t>
  </si>
  <si>
    <t>Source IP</t>
  </si>
  <si>
    <t>Source Port</t>
  </si>
  <si>
    <t>Destination IP</t>
  </si>
  <si>
    <t>Destination Port</t>
  </si>
  <si>
    <t>Protocol</t>
  </si>
  <si>
    <t>Access</t>
  </si>
  <si>
    <t>NTP Sync Primary Domain Controller</t>
  </si>
  <si>
    <t>Local Subnet Range</t>
  </si>
  <si>
    <t>*</t>
  </si>
  <si>
    <t>Primary AD site Subnet</t>
  </si>
  <si>
    <t>UDP</t>
  </si>
  <si>
    <t>Allow</t>
  </si>
  <si>
    <t>AD RPC Primary DC</t>
  </si>
  <si>
    <t>TCP</t>
  </si>
  <si>
    <t>AD Kerberos change Primary DC</t>
  </si>
  <si>
    <t>AD LDAP Primary DC</t>
  </si>
  <si>
    <t>AD LDAP GC Primary DC</t>
  </si>
  <si>
    <t>AD DNS Primary DC</t>
  </si>
  <si>
    <t>AD Kerberos Primary DC</t>
  </si>
  <si>
    <t>AD SMB Primary DC</t>
  </si>
  <si>
    <t>AD DYN Primary DC</t>
  </si>
  <si>
    <t>49152-65535</t>
  </si>
  <si>
    <t>Direction</t>
  </si>
  <si>
    <t>Outbound</t>
  </si>
  <si>
    <t>-- PoweShell Parameter Variable Def</t>
  </si>
  <si>
    <t xml:space="preserve">{name": "rdprule", "properties": { "description": "This rule allows traffic on port 3389 from the web", "protocol": "Tcp", "sourcePortRange": "*", "destinationPortRange": "3389", "sourceAddressPrefix": "INTERNET", "destinationAddressPrefix": "[parameters('subnet1AddrPrefix')]", "access": "Allow", "priority": 200, "direction": "Inbound" }}
</t>
  </si>
  <si>
    <t>Type</t>
  </si>
  <si>
    <t>AD</t>
  </si>
  <si>
    <t>Inbound</t>
  </si>
  <si>
    <t>Local</t>
  </si>
  <si>
    <t>FE</t>
  </si>
  <si>
    <t>BE</t>
  </si>
  <si>
    <t>Deny</t>
  </si>
  <si>
    <t>INTERNET</t>
  </si>
  <si>
    <t>FE Subnet</t>
  </si>
  <si>
    <t>BE Subnet</t>
  </si>
  <si>
    <t>Int_http</t>
  </si>
  <si>
    <t>int_https</t>
  </si>
  <si>
    <t>Int_rdp</t>
  </si>
  <si>
    <t>FE_Deny</t>
  </si>
  <si>
    <t>FE_sql</t>
  </si>
  <si>
    <t>location1</t>
  </si>
  <si>
    <t>location2</t>
  </si>
  <si>
    <t>DXCDynamics!2017</t>
  </si>
  <si>
    <t>gateway1Name</t>
  </si>
  <si>
    <t>gateway2Name</t>
  </si>
  <si>
    <t>sharedKey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</si>
</sst>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Segoe UI"/>
      <family val="2"/>
    </font>
    <font>
      <b/>
      <sz val="12"/>
      <color rgb="FFFFFFFF"/>
      <name val="Inherit"/>
    </font>
    <font>
      <sz val="12"/>
      <color rgb="FF404040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0" fontId="1" fillId="0" borderId="0" xfId="0" quotePrefix="1" applyFont="1"/>
    <xf numFmtId="0" fontId="3" fillId="3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0" xfId="0" applyAlignment="1"/>
    <xf numFmtId="0" fontId="4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781050</xdr:colOff>
          <xdr:row>7</xdr:row>
          <xdr:rowOff>19050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3"/>
  <sheetViews>
    <sheetView tabSelected="1" topLeftCell="A68" workbookViewId="0">
      <selection activeCell="C87" sqref="C87"/>
    </sheetView>
  </sheetViews>
  <sheetFormatPr defaultRowHeight="15"/>
  <cols>
    <col min="1" max="1" width="20.42578125" customWidth="1"/>
    <col min="2" max="2" width="17.5703125" customWidth="1"/>
    <col min="3" max="3" width="22.140625" customWidth="1"/>
    <col min="4" max="4" width="21.7109375" customWidth="1"/>
    <col min="5" max="5" width="22.85546875" customWidth="1"/>
  </cols>
  <sheetData>
    <row r="2" spans="1:18">
      <c r="A2" s="1" t="s">
        <v>86</v>
      </c>
      <c r="B2" t="s">
        <v>83</v>
      </c>
    </row>
    <row r="3" spans="1:18">
      <c r="A3" s="1" t="s">
        <v>4</v>
      </c>
      <c r="B3" t="s">
        <v>5</v>
      </c>
      <c r="C3" t="s">
        <v>13</v>
      </c>
      <c r="D3" t="s">
        <v>14</v>
      </c>
      <c r="E3" t="s">
        <v>15</v>
      </c>
    </row>
    <row r="4" spans="1:18">
      <c r="A4" s="1" t="s">
        <v>3</v>
      </c>
      <c r="B4" t="s">
        <v>6</v>
      </c>
      <c r="C4" t="s">
        <v>8</v>
      </c>
      <c r="D4" t="s">
        <v>9</v>
      </c>
      <c r="E4" t="s">
        <v>10</v>
      </c>
    </row>
    <row r="5" spans="1:18" ht="16.5">
      <c r="A5" s="1" t="s">
        <v>16</v>
      </c>
      <c r="B5" t="s">
        <v>17</v>
      </c>
      <c r="C5" t="s">
        <v>17</v>
      </c>
      <c r="D5" t="s">
        <v>17</v>
      </c>
      <c r="E5" t="s">
        <v>17</v>
      </c>
      <c r="R5" s="2"/>
    </row>
    <row r="6" spans="1:18" ht="16.5">
      <c r="A6" s="1" t="s">
        <v>7</v>
      </c>
      <c r="B6" s="4">
        <v>1</v>
      </c>
      <c r="C6" s="4">
        <v>10</v>
      </c>
      <c r="D6" s="4">
        <v>20</v>
      </c>
      <c r="E6" s="4">
        <v>30</v>
      </c>
      <c r="R6" s="2"/>
    </row>
    <row r="7" spans="1:18" ht="16.5">
      <c r="A7" s="5" t="s">
        <v>35</v>
      </c>
      <c r="B7" s="4"/>
      <c r="C7" s="4"/>
      <c r="D7" s="4"/>
      <c r="E7" s="4"/>
      <c r="R7" s="2"/>
    </row>
    <row r="8" spans="1:18" ht="16.5">
      <c r="A8" s="1" t="s">
        <v>36</v>
      </c>
      <c r="B8" t="s">
        <v>0</v>
      </c>
      <c r="C8" t="s">
        <v>0</v>
      </c>
      <c r="D8" t="s">
        <v>2</v>
      </c>
      <c r="E8" t="s">
        <v>1</v>
      </c>
      <c r="R8" s="2"/>
    </row>
    <row r="9" spans="1:18" ht="16.5">
      <c r="A9" s="1" t="s">
        <v>28</v>
      </c>
      <c r="B9" s="4" t="str">
        <f>"NetworkRGComp"&amp;B4</f>
        <v>NetworkRGCompZ</v>
      </c>
      <c r="C9" s="4" t="str">
        <f>"NetworkRGComp"&amp;C4</f>
        <v>NetworkRGCompA</v>
      </c>
      <c r="D9" s="4" t="str">
        <f>"NetworkRGComp"&amp;D4</f>
        <v>NetworkRGCompB</v>
      </c>
      <c r="E9" s="4" t="str">
        <f>"NetworkRGComp"&amp;E4</f>
        <v>NetworkRGCompC</v>
      </c>
      <c r="R9" s="2"/>
    </row>
    <row r="10" spans="1:18" ht="16.5">
      <c r="A10" s="1" t="s">
        <v>18</v>
      </c>
      <c r="B10" s="4" t="str">
        <f>"VNetComp"&amp;B4</f>
        <v>VNetCompZ</v>
      </c>
      <c r="C10" s="4" t="str">
        <f>"VNetComp"&amp;C4</f>
        <v>VNetCompA</v>
      </c>
      <c r="D10" s="4" t="str">
        <f>"VNetComp"&amp;D4</f>
        <v>VNetCompB</v>
      </c>
      <c r="E10" s="4" t="str">
        <f>"VNetComp"&amp;E4</f>
        <v>VNetCompC</v>
      </c>
      <c r="R10" s="2"/>
    </row>
    <row r="11" spans="1:18" ht="16.5">
      <c r="A11" s="1" t="s">
        <v>19</v>
      </c>
      <c r="B11" t="str">
        <f>"10."&amp;B$6&amp;".0.0/16"</f>
        <v>10.1.0.0/16</v>
      </c>
      <c r="C11" t="str">
        <f t="shared" ref="C11:E11" si="0">"10."&amp;C$6&amp;".0.0/16"</f>
        <v>10.10.0.0/16</v>
      </c>
      <c r="D11" t="str">
        <f t="shared" si="0"/>
        <v>10.20.0.0/16</v>
      </c>
      <c r="E11" t="str">
        <f t="shared" si="0"/>
        <v>10.30.0.0/16</v>
      </c>
      <c r="R11" s="3"/>
    </row>
    <row r="12" spans="1:18" ht="16.5">
      <c r="A12" s="1" t="s">
        <v>31</v>
      </c>
      <c r="B12" t="str">
        <f>"SecGroupComp"&amp;B4&amp;"FE"</f>
        <v>SecGroupCompZFE</v>
      </c>
      <c r="C12" t="str">
        <f>"SecGroupComp"&amp;C4&amp;"FE"</f>
        <v>SecGroupCompAFE</v>
      </c>
      <c r="D12" t="str">
        <f>"SecGroupComp"&amp;D4&amp;"FE"</f>
        <v>SecGroupCompBFE</v>
      </c>
      <c r="E12" t="str">
        <f>"SecGroupComp"&amp;E4&amp;"FE"</f>
        <v>SecGroupCompCFE</v>
      </c>
      <c r="R12" s="3"/>
    </row>
    <row r="13" spans="1:18" ht="16.5">
      <c r="A13" s="1" t="s">
        <v>32</v>
      </c>
      <c r="C13" t="str">
        <f>"SecGroupComp"&amp;C4&amp;"BE"</f>
        <v>SecGroupCompABE</v>
      </c>
      <c r="D13" t="str">
        <f>"SecGroupComp"&amp;D4&amp;"BE"</f>
        <v>SecGroupCompBBE</v>
      </c>
      <c r="E13" t="str">
        <f>"SecGroupComp"&amp;E4&amp;"BE"</f>
        <v>SecGroupCompCBE</v>
      </c>
      <c r="R13" s="3"/>
    </row>
    <row r="14" spans="1:18" ht="16.5">
      <c r="A14" s="1" t="s">
        <v>20</v>
      </c>
      <c r="B14" t="s">
        <v>5</v>
      </c>
      <c r="C14" t="s">
        <v>11</v>
      </c>
      <c r="D14" t="s">
        <v>11</v>
      </c>
      <c r="E14" t="s">
        <v>11</v>
      </c>
      <c r="R14" s="3"/>
    </row>
    <row r="15" spans="1:18" ht="16.5">
      <c r="A15" s="1" t="s">
        <v>21</v>
      </c>
      <c r="B15" t="str">
        <f>"10."&amp;B$6&amp;".0.0/24"</f>
        <v>10.1.0.0/24</v>
      </c>
      <c r="C15" t="str">
        <f>"10."&amp;C$6&amp;".10.0/24"</f>
        <v>10.10.10.0/24</v>
      </c>
      <c r="D15" t="str">
        <f t="shared" ref="D15:E15" si="1">"10."&amp;D$6&amp;".10.0/24"</f>
        <v>10.20.10.0/24</v>
      </c>
      <c r="E15" t="str">
        <f t="shared" si="1"/>
        <v>10.30.10.0/24</v>
      </c>
      <c r="R15" s="2"/>
    </row>
    <row r="16" spans="1:18" ht="16.5">
      <c r="A16" s="1" t="s">
        <v>26</v>
      </c>
      <c r="C16" t="s">
        <v>12</v>
      </c>
      <c r="D16" t="s">
        <v>12</v>
      </c>
      <c r="E16" t="s">
        <v>12</v>
      </c>
      <c r="R16" s="2"/>
    </row>
    <row r="17" spans="1:18" ht="16.5">
      <c r="A17" s="1" t="s">
        <v>27</v>
      </c>
      <c r="C17" t="str">
        <f>"10."&amp;C$6&amp;".20.0/24"</f>
        <v>10.10.20.0/24</v>
      </c>
      <c r="D17" t="str">
        <f t="shared" ref="D17:E17" si="2">"10."&amp;D$6&amp;".20.0/24"</f>
        <v>10.20.20.0/24</v>
      </c>
      <c r="E17" t="str">
        <f t="shared" si="2"/>
        <v>10.30.20.0/24</v>
      </c>
      <c r="R17" s="2"/>
    </row>
    <row r="18" spans="1:18" ht="16.5">
      <c r="A18" s="1" t="s">
        <v>29</v>
      </c>
      <c r="B18" t="s">
        <v>30</v>
      </c>
      <c r="C18" t="s">
        <v>30</v>
      </c>
      <c r="D18" t="s">
        <v>30</v>
      </c>
      <c r="E18" t="s">
        <v>30</v>
      </c>
      <c r="R18" s="3"/>
    </row>
    <row r="19" spans="1:18" ht="16.5">
      <c r="A19" s="1" t="s">
        <v>22</v>
      </c>
      <c r="B19" t="str">
        <f>"10."&amp;B$6&amp;".255.0/27"</f>
        <v>10.1.255.0/27</v>
      </c>
      <c r="C19" t="str">
        <f t="shared" ref="C19:E19" si="3">"10."&amp;C$6&amp;".255.0/27"</f>
        <v>10.10.255.0/27</v>
      </c>
      <c r="D19" t="str">
        <f t="shared" si="3"/>
        <v>10.20.255.0/27</v>
      </c>
      <c r="E19" t="str">
        <f t="shared" si="3"/>
        <v>10.30.255.0/27</v>
      </c>
      <c r="R19" s="3"/>
    </row>
    <row r="20" spans="1:18" ht="16.5">
      <c r="A20" s="1" t="s">
        <v>25</v>
      </c>
      <c r="B20" t="str">
        <f>B10&amp;"GW"</f>
        <v>VNetCompZGW</v>
      </c>
      <c r="C20" t="str">
        <f t="shared" ref="C20:E20" si="4">C10&amp;"GW"</f>
        <v>VNetCompAGW</v>
      </c>
      <c r="D20" t="str">
        <f t="shared" si="4"/>
        <v>VNetCompBGW</v>
      </c>
      <c r="E20" t="str">
        <f t="shared" si="4"/>
        <v>VNetCompCGW</v>
      </c>
      <c r="R20" s="2"/>
    </row>
    <row r="21" spans="1:18" ht="16.5">
      <c r="A21" s="1" t="s">
        <v>23</v>
      </c>
      <c r="B21" t="str">
        <f>B20&amp;"IP"</f>
        <v>VNetCompZGWIP</v>
      </c>
      <c r="C21" t="str">
        <f t="shared" ref="C21:E21" si="5">C20&amp;"IP"</f>
        <v>VNetCompAGWIP</v>
      </c>
      <c r="D21" t="str">
        <f t="shared" si="5"/>
        <v>VNetCompBGWIP</v>
      </c>
      <c r="E21" t="str">
        <f t="shared" si="5"/>
        <v>VNetCompCGWIP</v>
      </c>
      <c r="R21" s="2"/>
    </row>
    <row r="22" spans="1:18" ht="16.5">
      <c r="A22" s="1" t="s">
        <v>24</v>
      </c>
      <c r="B22" t="str">
        <f>B21&amp;"Conf"</f>
        <v>VNetCompZGWIPConf</v>
      </c>
      <c r="C22" t="str">
        <f t="shared" ref="C22:E22" si="6">C21&amp;"Conf"</f>
        <v>VNetCompAGWIPConf</v>
      </c>
      <c r="D22" t="str">
        <f t="shared" si="6"/>
        <v>VNetCompBGWIPConf</v>
      </c>
      <c r="E22" t="str">
        <f t="shared" si="6"/>
        <v>VNetCompCGWIPConf</v>
      </c>
      <c r="R22" s="2"/>
    </row>
    <row r="23" spans="1:18" ht="16.5">
      <c r="A23" s="1" t="s">
        <v>33</v>
      </c>
      <c r="C23" t="str">
        <f>"Conn"&amp;$B10&amp;"to"&amp;C10</f>
        <v>ConnVNetCompZtoVNetCompA</v>
      </c>
      <c r="D23" t="str">
        <f t="shared" ref="D23:E23" si="7">"Conn"&amp;$B10&amp;"to"&amp;D10</f>
        <v>ConnVNetCompZtoVNetCompB</v>
      </c>
      <c r="E23" t="str">
        <f t="shared" si="7"/>
        <v>ConnVNetCompZtoVNetCompC</v>
      </c>
      <c r="R23" s="2"/>
    </row>
    <row r="24" spans="1:18" ht="16.5">
      <c r="A24" s="1" t="s">
        <v>34</v>
      </c>
      <c r="C24" t="str">
        <f>"Conn"&amp;C10&amp;"to"&amp;$B10</f>
        <v>ConnVNetCompAtoVNetCompZ</v>
      </c>
      <c r="D24" t="str">
        <f t="shared" ref="D24:E24" si="8">"Conn"&amp;D10&amp;"to"&amp;$B10</f>
        <v>ConnVNetCompBtoVNetCompZ</v>
      </c>
      <c r="E24" t="str">
        <f t="shared" si="8"/>
        <v>ConnVNetCompCtoVNetCompZ</v>
      </c>
      <c r="R24" s="2"/>
    </row>
    <row r="25" spans="1:18" ht="16.5">
      <c r="A25" s="1"/>
      <c r="R25" s="3"/>
    </row>
    <row r="26" spans="1:18" ht="16.5">
      <c r="A26" s="1"/>
      <c r="R26" s="3"/>
    </row>
    <row r="27" spans="1:18">
      <c r="A27" s="1"/>
    </row>
    <row r="28" spans="1:18">
      <c r="A28" s="5" t="s">
        <v>37</v>
      </c>
    </row>
    <row r="29" spans="1:18">
      <c r="A29" s="1"/>
      <c r="B29" t="str">
        <f>IF(ISBLANK(B8),"",""""&amp;$A8&amp;""": { ""value"": """&amp;B8&amp;"""}"&amp;IF(ISBLANK(B30),"",","))</f>
        <v>"location": { "value": "East US"},</v>
      </c>
      <c r="C29" t="str">
        <f t="shared" ref="C29:E44" si="9">IF(ISBLANK(C8),"",""""&amp;$A8&amp;""": { ""value"": """&amp;C8&amp;"""}"&amp;IF(ISBLANK(C30),"",","))</f>
        <v>"location": { "value": "East US"},</v>
      </c>
      <c r="D29" t="str">
        <f t="shared" si="9"/>
        <v>"location": { "value": "North Central US"},</v>
      </c>
      <c r="E29" t="str">
        <f t="shared" si="9"/>
        <v>"location": { "value": "South Central US"},</v>
      </c>
    </row>
    <row r="30" spans="1:18">
      <c r="B30" t="str">
        <f t="shared" ref="B30:B45" si="10">IF(ISBLANK(B9),"",""""&amp;$A9&amp;""": { ""value"": """&amp;B9&amp;"""}"&amp;IF(ISBLANK(B31),"",","))</f>
        <v>"resourceGroup": { "value": "NetworkRGCompZ"},</v>
      </c>
      <c r="C30" t="str">
        <f t="shared" si="9"/>
        <v>"resourceGroup": { "value": "NetworkRGCompA"},</v>
      </c>
      <c r="D30" t="str">
        <f t="shared" si="9"/>
        <v>"resourceGroup": { "value": "NetworkRGCompB"},</v>
      </c>
      <c r="E30" t="str">
        <f t="shared" si="9"/>
        <v>"resourceGroup": { "value": "NetworkRGCompC"},</v>
      </c>
    </row>
    <row r="31" spans="1:18">
      <c r="B31" t="str">
        <f t="shared" si="10"/>
        <v>"virtualNetworkName": { "value": "VNetCompZ"},</v>
      </c>
      <c r="C31" t="str">
        <f t="shared" si="9"/>
        <v>"virtualNetworkName": { "value": "VNetCompA"},</v>
      </c>
      <c r="D31" t="str">
        <f t="shared" si="9"/>
        <v>"virtualNetworkName": { "value": "VNetCompB"},</v>
      </c>
      <c r="E31" t="str">
        <f t="shared" si="9"/>
        <v>"virtualNetworkName": { "value": "VNetCompC"},</v>
      </c>
    </row>
    <row r="32" spans="1:18">
      <c r="B32" t="str">
        <f t="shared" si="10"/>
        <v>"addressSpace": { "value": "10.1.0.0/16"},</v>
      </c>
      <c r="C32" t="str">
        <f t="shared" si="9"/>
        <v>"addressSpace": { "value": "10.10.0.0/16"},</v>
      </c>
      <c r="D32" t="str">
        <f t="shared" si="9"/>
        <v>"addressSpace": { "value": "10.20.0.0/16"},</v>
      </c>
      <c r="E32" t="str">
        <f t="shared" si="9"/>
        <v>"addressSpace": { "value": "10.30.0.0/16"},</v>
      </c>
    </row>
    <row r="33" spans="1:5">
      <c r="B33" t="str">
        <f t="shared" si="10"/>
        <v>"secGroup1Name": { "value": "SecGroupCompZFE"},</v>
      </c>
      <c r="C33" t="str">
        <f t="shared" si="9"/>
        <v>"secGroup1Name": { "value": "SecGroupCompAFE"},</v>
      </c>
      <c r="D33" t="str">
        <f t="shared" si="9"/>
        <v>"secGroup1Name": { "value": "SecGroupCompBFE"},</v>
      </c>
      <c r="E33" t="str">
        <f t="shared" si="9"/>
        <v>"secGroup1Name": { "value": "SecGroupCompCFE"},</v>
      </c>
    </row>
    <row r="34" spans="1:5">
      <c r="B34" t="str">
        <f t="shared" si="10"/>
        <v/>
      </c>
      <c r="C34" t="str">
        <f t="shared" si="9"/>
        <v>"secGroup2Name": { "value": "SecGroupCompABE"},</v>
      </c>
      <c r="D34" t="str">
        <f t="shared" si="9"/>
        <v>"secGroup2Name": { "value": "SecGroupCompBBE"},</v>
      </c>
      <c r="E34" t="str">
        <f t="shared" si="9"/>
        <v>"secGroup2Name": { "value": "SecGroupCompCBE"},</v>
      </c>
    </row>
    <row r="35" spans="1:5">
      <c r="B35" t="str">
        <f t="shared" si="10"/>
        <v>"subnet1Name": { "value": "Core"},</v>
      </c>
      <c r="C35" t="str">
        <f t="shared" si="9"/>
        <v>"subnet1Name": { "value": "FrontEnd"},</v>
      </c>
      <c r="D35" t="str">
        <f t="shared" si="9"/>
        <v>"subnet1Name": { "value": "FrontEnd"},</v>
      </c>
      <c r="E35" t="str">
        <f t="shared" si="9"/>
        <v>"subnet1Name": { "value": "FrontEnd"},</v>
      </c>
    </row>
    <row r="36" spans="1:5">
      <c r="B36" t="str">
        <f t="shared" si="10"/>
        <v>"subnet1AddrPrefix": { "value": "10.1.0.0/24"},</v>
      </c>
      <c r="C36" t="str">
        <f t="shared" si="9"/>
        <v>"subnet1AddrPrefix": { "value": "10.10.10.0/24"},</v>
      </c>
      <c r="D36" t="str">
        <f t="shared" si="9"/>
        <v>"subnet1AddrPrefix": { "value": "10.20.10.0/24"},</v>
      </c>
      <c r="E36" t="str">
        <f t="shared" si="9"/>
        <v>"subnet1AddrPrefix": { "value": "10.30.10.0/24"},</v>
      </c>
    </row>
    <row r="37" spans="1:5">
      <c r="B37" t="str">
        <f t="shared" si="10"/>
        <v/>
      </c>
      <c r="C37" t="str">
        <f t="shared" si="9"/>
        <v>"subnet2Name": { "value": "BackEnd"},</v>
      </c>
      <c r="D37" t="str">
        <f t="shared" si="9"/>
        <v>"subnet2Name": { "value": "BackEnd"},</v>
      </c>
      <c r="E37" t="str">
        <f t="shared" si="9"/>
        <v>"subnet2Name": { "value": "BackEnd"},</v>
      </c>
    </row>
    <row r="38" spans="1:5">
      <c r="B38" t="str">
        <f t="shared" si="10"/>
        <v/>
      </c>
      <c r="C38" t="str">
        <f t="shared" si="9"/>
        <v>"subnet2AddrPrefix": { "value": "10.10.20.0/24"},</v>
      </c>
      <c r="D38" t="str">
        <f t="shared" si="9"/>
        <v>"subnet2AddrPrefix": { "value": "10.20.20.0/24"},</v>
      </c>
      <c r="E38" t="str">
        <f t="shared" si="9"/>
        <v>"subnet2AddrPrefix": { "value": "10.30.20.0/24"},</v>
      </c>
    </row>
    <row r="39" spans="1:5">
      <c r="B39" t="str">
        <f t="shared" si="10"/>
        <v>"dnsAddress": { "value": "10.1.0.10"},</v>
      </c>
      <c r="C39" t="str">
        <f t="shared" si="9"/>
        <v>"dnsAddress": { "value": "10.1.0.10"},</v>
      </c>
      <c r="D39" t="str">
        <f t="shared" si="9"/>
        <v>"dnsAddress": { "value": "10.1.0.10"},</v>
      </c>
      <c r="E39" t="str">
        <f t="shared" si="9"/>
        <v>"dnsAddress": { "value": "10.1.0.10"},</v>
      </c>
    </row>
    <row r="40" spans="1:5">
      <c r="B40" t="str">
        <f t="shared" si="10"/>
        <v>"gwSubnetAddrPrefix": { "value": "10.1.255.0/27"},</v>
      </c>
      <c r="C40" t="str">
        <f t="shared" si="9"/>
        <v>"gwSubnetAddrPrefix": { "value": "10.10.255.0/27"},</v>
      </c>
      <c r="D40" t="str">
        <f t="shared" si="9"/>
        <v>"gwSubnetAddrPrefix": { "value": "10.20.255.0/27"},</v>
      </c>
      <c r="E40" t="str">
        <f t="shared" si="9"/>
        <v>"gwSubnetAddrPrefix": { "value": "10.30.255.0/27"},</v>
      </c>
    </row>
    <row r="41" spans="1:5">
      <c r="B41" t="str">
        <f t="shared" si="10"/>
        <v>"gatewayName": { "value": "VNetCompZGW"},</v>
      </c>
      <c r="C41" t="str">
        <f t="shared" si="9"/>
        <v>"gatewayName": { "value": "VNetCompAGW"},</v>
      </c>
      <c r="D41" t="str">
        <f t="shared" si="9"/>
        <v>"gatewayName": { "value": "VNetCompBGW"},</v>
      </c>
      <c r="E41" t="str">
        <f t="shared" si="9"/>
        <v>"gatewayName": { "value": "VNetCompCGW"},</v>
      </c>
    </row>
    <row r="42" spans="1:5">
      <c r="B42" t="str">
        <f t="shared" si="10"/>
        <v>"gatewayPublicIPName": { "value": "VNetCompZGWIP"},</v>
      </c>
      <c r="C42" t="str">
        <f t="shared" si="9"/>
        <v>"gatewayPublicIPName": { "value": "VNetCompAGWIP"},</v>
      </c>
      <c r="D42" t="str">
        <f t="shared" si="9"/>
        <v>"gatewayPublicIPName": { "value": "VNetCompBGWIP"},</v>
      </c>
      <c r="E42" t="str">
        <f t="shared" si="9"/>
        <v>"gatewayPublicIPName": { "value": "VNetCompCGWIP"},</v>
      </c>
    </row>
    <row r="43" spans="1:5">
      <c r="B43" t="str">
        <f t="shared" si="10"/>
        <v>"gatewayIPConf": { "value": "VNetCompZGWIPConf"},</v>
      </c>
      <c r="C43" t="str">
        <f t="shared" si="9"/>
        <v>"gatewayIPConf": { "value": "VNetCompAGWIPConf"},</v>
      </c>
      <c r="D43" t="str">
        <f t="shared" si="9"/>
        <v>"gatewayIPConf": { "value": "VNetCompBGWIPConf"},</v>
      </c>
      <c r="E43" t="str">
        <f t="shared" si="9"/>
        <v>"gatewayIPConf": { "value": "VNetCompCGWIPConf"},</v>
      </c>
    </row>
    <row r="44" spans="1:5">
      <c r="B44" t="str">
        <f t="shared" si="10"/>
        <v/>
      </c>
      <c r="C44" t="str">
        <f t="shared" si="9"/>
        <v>"conn1Name": { "value": "ConnVNetCompZtoVNetCompA"},</v>
      </c>
      <c r="D44" t="str">
        <f t="shared" si="9"/>
        <v>"conn1Name": { "value": "ConnVNetCompZtoVNetCompB"},</v>
      </c>
      <c r="E44" t="str">
        <f t="shared" si="9"/>
        <v>"conn1Name": { "value": "ConnVNetCompZtoVNetCompC"},</v>
      </c>
    </row>
    <row r="45" spans="1:5">
      <c r="B45" t="str">
        <f t="shared" si="10"/>
        <v/>
      </c>
      <c r="C45" t="str">
        <f t="shared" ref="C45" si="11">IF(ISBLANK(C24),"",""""&amp;$A24&amp;""": { ""value"": """&amp;C24&amp;"""}"&amp;IF(ISBLANK(C46),"",","))</f>
        <v>"conn2Name": { "value": "ConnVNetCompAtoVNetCompZ"}</v>
      </c>
      <c r="D45" t="str">
        <f t="shared" ref="D45" si="12">IF(ISBLANK(D24),"",""""&amp;$A24&amp;""": { ""value"": """&amp;D24&amp;"""}"&amp;IF(ISBLANK(D46),"",","))</f>
        <v>"conn2Name": { "value": "ConnVNetCompBtoVNetCompZ"}</v>
      </c>
      <c r="E45" t="str">
        <f t="shared" ref="E45" si="13">IF(ISBLANK(E24),"",""""&amp;$A24&amp;""": { ""value"": """&amp;E24&amp;"""}"&amp;IF(ISBLANK(E46),"",","))</f>
        <v>"conn2Name": { "value": "ConnVNetCompCtoVNetCompZ"}</v>
      </c>
    </row>
    <row r="48" spans="1:5">
      <c r="A48" s="5" t="s">
        <v>64</v>
      </c>
    </row>
    <row r="49" spans="2:5">
      <c r="B49" t="str">
        <f>IF(ISBLANK(B8),"","$"&amp;$A8&amp;" = '"&amp;B8&amp;"'")</f>
        <v>$location = 'East US'</v>
      </c>
      <c r="C49" t="str">
        <f t="shared" ref="C49:E49" si="14">IF(ISBLANK(C8),"","$"&amp;$A8&amp;" = '"&amp;C8&amp;"'")</f>
        <v>$location = 'East US'</v>
      </c>
      <c r="D49" t="str">
        <f t="shared" si="14"/>
        <v>$location = 'North Central US'</v>
      </c>
      <c r="E49" t="str">
        <f t="shared" si="14"/>
        <v>$location = 'South Central US'</v>
      </c>
    </row>
    <row r="50" spans="2:5">
      <c r="B50" t="str">
        <f t="shared" ref="B50:E50" si="15">IF(ISBLANK(B9),"","$"&amp;$A9&amp;" = '"&amp;B9&amp;"'")</f>
        <v>$resourceGroup = 'NetworkRGCompZ'</v>
      </c>
      <c r="C50" t="str">
        <f t="shared" si="15"/>
        <v>$resourceGroup = 'NetworkRGCompA'</v>
      </c>
      <c r="D50" t="str">
        <f t="shared" si="15"/>
        <v>$resourceGroup = 'NetworkRGCompB'</v>
      </c>
      <c r="E50" t="str">
        <f t="shared" si="15"/>
        <v>$resourceGroup = 'NetworkRGCompC'</v>
      </c>
    </row>
    <row r="51" spans="2:5">
      <c r="B51" t="str">
        <f t="shared" ref="B51:E51" si="16">IF(ISBLANK(B10),"","$"&amp;$A10&amp;" = '"&amp;B10&amp;"'")</f>
        <v>$virtualNetworkName = 'VNetCompZ'</v>
      </c>
      <c r="C51" t="str">
        <f t="shared" si="16"/>
        <v>$virtualNetworkName = 'VNetCompA'</v>
      </c>
      <c r="D51" t="str">
        <f t="shared" si="16"/>
        <v>$virtualNetworkName = 'VNetCompB'</v>
      </c>
      <c r="E51" t="str">
        <f t="shared" si="16"/>
        <v>$virtualNetworkName = 'VNetCompC'</v>
      </c>
    </row>
    <row r="52" spans="2:5">
      <c r="B52" t="str">
        <f t="shared" ref="B52:E52" si="17">IF(ISBLANK(B11),"","$"&amp;$A11&amp;" = '"&amp;B11&amp;"'")</f>
        <v>$addressSpace = '10.1.0.0/16'</v>
      </c>
      <c r="C52" t="str">
        <f t="shared" si="17"/>
        <v>$addressSpace = '10.10.0.0/16'</v>
      </c>
      <c r="D52" t="str">
        <f t="shared" si="17"/>
        <v>$addressSpace = '10.20.0.0/16'</v>
      </c>
      <c r="E52" t="str">
        <f t="shared" si="17"/>
        <v>$addressSpace = '10.30.0.0/16'</v>
      </c>
    </row>
    <row r="53" spans="2:5">
      <c r="B53" t="str">
        <f t="shared" ref="B53:E53" si="18">IF(ISBLANK(B12),"","$"&amp;$A12&amp;" = '"&amp;B12&amp;"'")</f>
        <v>$secGroup1Name = 'SecGroupCompZFE'</v>
      </c>
      <c r="C53" t="str">
        <f t="shared" si="18"/>
        <v>$secGroup1Name = 'SecGroupCompAFE'</v>
      </c>
      <c r="D53" t="str">
        <f t="shared" si="18"/>
        <v>$secGroup1Name = 'SecGroupCompBFE'</v>
      </c>
      <c r="E53" t="str">
        <f t="shared" si="18"/>
        <v>$secGroup1Name = 'SecGroupCompCFE'</v>
      </c>
    </row>
    <row r="54" spans="2:5">
      <c r="B54" t="str">
        <f t="shared" ref="B54:E54" si="19">IF(ISBLANK(B13),"","$"&amp;$A13&amp;" = '"&amp;B13&amp;"'")</f>
        <v/>
      </c>
      <c r="C54" t="str">
        <f t="shared" si="19"/>
        <v>$secGroup2Name = 'SecGroupCompABE'</v>
      </c>
      <c r="D54" t="str">
        <f t="shared" si="19"/>
        <v>$secGroup2Name = 'SecGroupCompBBE'</v>
      </c>
      <c r="E54" t="str">
        <f t="shared" si="19"/>
        <v>$secGroup2Name = 'SecGroupCompCBE'</v>
      </c>
    </row>
    <row r="55" spans="2:5">
      <c r="B55" t="str">
        <f t="shared" ref="B55:E55" si="20">IF(ISBLANK(B14),"","$"&amp;$A14&amp;" = '"&amp;B14&amp;"'")</f>
        <v>$subnet1Name = 'Core'</v>
      </c>
      <c r="C55" t="str">
        <f t="shared" si="20"/>
        <v>$subnet1Name = 'FrontEnd'</v>
      </c>
      <c r="D55" t="str">
        <f t="shared" si="20"/>
        <v>$subnet1Name = 'FrontEnd'</v>
      </c>
      <c r="E55" t="str">
        <f t="shared" si="20"/>
        <v>$subnet1Name = 'FrontEnd'</v>
      </c>
    </row>
    <row r="56" spans="2:5">
      <c r="B56" t="str">
        <f t="shared" ref="B56:E56" si="21">IF(ISBLANK(B15),"","$"&amp;$A15&amp;" = '"&amp;B15&amp;"'")</f>
        <v>$subnet1AddrPrefix = '10.1.0.0/24'</v>
      </c>
      <c r="C56" t="str">
        <f t="shared" si="21"/>
        <v>$subnet1AddrPrefix = '10.10.10.0/24'</v>
      </c>
      <c r="D56" t="str">
        <f t="shared" si="21"/>
        <v>$subnet1AddrPrefix = '10.20.10.0/24'</v>
      </c>
      <c r="E56" t="str">
        <f t="shared" si="21"/>
        <v>$subnet1AddrPrefix = '10.30.10.0/24'</v>
      </c>
    </row>
    <row r="57" spans="2:5">
      <c r="B57" t="str">
        <f t="shared" ref="B57:E57" si="22">IF(ISBLANK(B16),"","$"&amp;$A16&amp;" = '"&amp;B16&amp;"'")</f>
        <v/>
      </c>
      <c r="C57" t="str">
        <f t="shared" si="22"/>
        <v>$subnet2Name = 'BackEnd'</v>
      </c>
      <c r="D57" t="str">
        <f t="shared" si="22"/>
        <v>$subnet2Name = 'BackEnd'</v>
      </c>
      <c r="E57" t="str">
        <f t="shared" si="22"/>
        <v>$subnet2Name = 'BackEnd'</v>
      </c>
    </row>
    <row r="58" spans="2:5">
      <c r="B58" t="str">
        <f t="shared" ref="B58:E58" si="23">IF(ISBLANK(B17),"","$"&amp;$A17&amp;" = '"&amp;B17&amp;"'")</f>
        <v/>
      </c>
      <c r="C58" t="str">
        <f t="shared" si="23"/>
        <v>$subnet2AddrPrefix = '10.10.20.0/24'</v>
      </c>
      <c r="D58" t="str">
        <f t="shared" si="23"/>
        <v>$subnet2AddrPrefix = '10.20.20.0/24'</v>
      </c>
      <c r="E58" t="str">
        <f t="shared" si="23"/>
        <v>$subnet2AddrPrefix = '10.30.20.0/24'</v>
      </c>
    </row>
    <row r="59" spans="2:5">
      <c r="B59" t="str">
        <f t="shared" ref="B59:E59" si="24">IF(ISBLANK(B18),"","$"&amp;$A18&amp;" = '"&amp;B18&amp;"'")</f>
        <v>$dnsAddress = '10.1.0.10'</v>
      </c>
      <c r="C59" t="str">
        <f t="shared" si="24"/>
        <v>$dnsAddress = '10.1.0.10'</v>
      </c>
      <c r="D59" t="str">
        <f t="shared" si="24"/>
        <v>$dnsAddress = '10.1.0.10'</v>
      </c>
      <c r="E59" t="str">
        <f t="shared" si="24"/>
        <v>$dnsAddress = '10.1.0.10'</v>
      </c>
    </row>
    <row r="60" spans="2:5">
      <c r="B60" t="str">
        <f t="shared" ref="B60:E60" si="25">IF(ISBLANK(B19),"","$"&amp;$A19&amp;" = '"&amp;B19&amp;"'")</f>
        <v>$gwSubnetAddrPrefix = '10.1.255.0/27'</v>
      </c>
      <c r="C60" t="str">
        <f t="shared" si="25"/>
        <v>$gwSubnetAddrPrefix = '10.10.255.0/27'</v>
      </c>
      <c r="D60" t="str">
        <f t="shared" si="25"/>
        <v>$gwSubnetAddrPrefix = '10.20.255.0/27'</v>
      </c>
      <c r="E60" t="str">
        <f t="shared" si="25"/>
        <v>$gwSubnetAddrPrefix = '10.30.255.0/27'</v>
      </c>
    </row>
    <row r="61" spans="2:5">
      <c r="B61" t="str">
        <f t="shared" ref="B61:E61" si="26">IF(ISBLANK(B20),"","$"&amp;$A20&amp;" = '"&amp;B20&amp;"'")</f>
        <v>$gatewayName = 'VNetCompZGW'</v>
      </c>
      <c r="C61" t="str">
        <f t="shared" si="26"/>
        <v>$gatewayName = 'VNetCompAGW'</v>
      </c>
      <c r="D61" t="str">
        <f t="shared" si="26"/>
        <v>$gatewayName = 'VNetCompBGW'</v>
      </c>
      <c r="E61" t="str">
        <f t="shared" si="26"/>
        <v>$gatewayName = 'VNetCompCGW'</v>
      </c>
    </row>
    <row r="62" spans="2:5">
      <c r="B62" t="str">
        <f t="shared" ref="B62:E62" si="27">IF(ISBLANK(B21),"","$"&amp;$A21&amp;" = '"&amp;B21&amp;"'")</f>
        <v>$gatewayPublicIPName = 'VNetCompZGWIP'</v>
      </c>
      <c r="C62" t="str">
        <f t="shared" si="27"/>
        <v>$gatewayPublicIPName = 'VNetCompAGWIP'</v>
      </c>
      <c r="D62" t="str">
        <f t="shared" si="27"/>
        <v>$gatewayPublicIPName = 'VNetCompBGWIP'</v>
      </c>
      <c r="E62" t="str">
        <f t="shared" si="27"/>
        <v>$gatewayPublicIPName = 'VNetCompCGWIP'</v>
      </c>
    </row>
    <row r="63" spans="2:5">
      <c r="B63" t="str">
        <f t="shared" ref="B63:E63" si="28">IF(ISBLANK(B22),"","$"&amp;$A22&amp;" = '"&amp;B22&amp;"'")</f>
        <v>$gatewayIPConf = 'VNetCompZGWIPConf'</v>
      </c>
      <c r="C63" t="str">
        <f t="shared" si="28"/>
        <v>$gatewayIPConf = 'VNetCompAGWIPConf'</v>
      </c>
      <c r="D63" t="str">
        <f t="shared" si="28"/>
        <v>$gatewayIPConf = 'VNetCompBGWIPConf'</v>
      </c>
      <c r="E63" t="str">
        <f t="shared" si="28"/>
        <v>$gatewayIPConf = 'VNetCompCGWIPConf'</v>
      </c>
    </row>
    <row r="64" spans="2:5">
      <c r="B64" t="str">
        <f t="shared" ref="B64:E64" si="29">IF(ISBLANK(B23),"","$"&amp;$A23&amp;" = '"&amp;B23&amp;"'")</f>
        <v/>
      </c>
      <c r="C64" t="str">
        <f t="shared" si="29"/>
        <v>$conn1Name = 'ConnVNetCompZtoVNetCompA'</v>
      </c>
      <c r="D64" t="str">
        <f t="shared" si="29"/>
        <v>$conn1Name = 'ConnVNetCompZtoVNetCompB'</v>
      </c>
      <c r="E64" t="str">
        <f t="shared" si="29"/>
        <v>$conn1Name = 'ConnVNetCompZtoVNetCompC'</v>
      </c>
    </row>
    <row r="65" spans="1:5">
      <c r="B65" t="str">
        <f t="shared" ref="B65:E65" si="30">IF(ISBLANK(B24),"","$"&amp;$A24&amp;" = '"&amp;B24&amp;"'")</f>
        <v/>
      </c>
      <c r="C65" t="str">
        <f t="shared" si="30"/>
        <v>$conn2Name = 'ConnVNetCompAtoVNetCompZ'</v>
      </c>
      <c r="D65" t="str">
        <f t="shared" si="30"/>
        <v>$conn2Name = 'ConnVNetCompBtoVNetCompZ'</v>
      </c>
      <c r="E65" t="str">
        <f t="shared" si="30"/>
        <v>$conn2Name = 'ConnVNetCompCtoVNetCompZ'</v>
      </c>
    </row>
    <row r="68" spans="1:5">
      <c r="A68" s="5" t="s">
        <v>64</v>
      </c>
    </row>
    <row r="69" spans="1:5">
      <c r="B69" t="str">
        <f>IF(ISBLANK(B8),"","'"&amp;$A8&amp;"'='"&amp;B8&amp;"'"&amp;IF(ISBLANK(B70),"",";"))</f>
        <v>'location'='East US';</v>
      </c>
      <c r="C69" t="str">
        <f t="shared" ref="C69:E82" si="31">IF(ISBLANK(C8),"","'"&amp;$A8&amp;"'='"&amp;C8&amp;"'"&amp;IF(ISBLANK(C70),"",";"))</f>
        <v>'location'='East US';</v>
      </c>
      <c r="D69" t="str">
        <f t="shared" si="31"/>
        <v>'location'='North Central US';</v>
      </c>
      <c r="E69" t="str">
        <f t="shared" si="31"/>
        <v>'location'='South Central US';</v>
      </c>
    </row>
    <row r="70" spans="1:5">
      <c r="B70" t="str">
        <f t="shared" ref="B70:B82" si="32">IF(ISBLANK(B9),"","'"&amp;$A9&amp;"'='"&amp;B9&amp;"'"&amp;IF(ISBLANK(B71),"",";"))</f>
        <v>'resourceGroup'='NetworkRGCompZ';</v>
      </c>
      <c r="C70" t="str">
        <f t="shared" si="31"/>
        <v>'resourceGroup'='NetworkRGCompA';</v>
      </c>
      <c r="D70" t="str">
        <f t="shared" si="31"/>
        <v>'resourceGroup'='NetworkRGCompB';</v>
      </c>
      <c r="E70" t="str">
        <f t="shared" si="31"/>
        <v>'resourceGroup'='NetworkRGCompC';</v>
      </c>
    </row>
    <row r="71" spans="1:5">
      <c r="B71" t="str">
        <f t="shared" si="32"/>
        <v>'virtualNetworkName'='VNetCompZ';</v>
      </c>
      <c r="C71" t="str">
        <f t="shared" si="31"/>
        <v>'virtualNetworkName'='VNetCompA';</v>
      </c>
      <c r="D71" t="str">
        <f t="shared" si="31"/>
        <v>'virtualNetworkName'='VNetCompB';</v>
      </c>
      <c r="E71" t="str">
        <f t="shared" si="31"/>
        <v>'virtualNetworkName'='VNetCompC';</v>
      </c>
    </row>
    <row r="72" spans="1:5">
      <c r="B72" t="str">
        <f t="shared" si="32"/>
        <v>'addressSpace'='10.1.0.0/16';</v>
      </c>
      <c r="C72" t="str">
        <f t="shared" si="31"/>
        <v>'addressSpace'='10.10.0.0/16';</v>
      </c>
      <c r="D72" t="str">
        <f t="shared" si="31"/>
        <v>'addressSpace'='10.20.0.0/16';</v>
      </c>
      <c r="E72" t="str">
        <f t="shared" si="31"/>
        <v>'addressSpace'='10.30.0.0/16';</v>
      </c>
    </row>
    <row r="73" spans="1:5">
      <c r="B73" t="str">
        <f t="shared" si="32"/>
        <v>'secGroup1Name'='SecGroupCompZFE';</v>
      </c>
      <c r="C73" t="str">
        <f t="shared" si="31"/>
        <v>'secGroup1Name'='SecGroupCompAFE';</v>
      </c>
      <c r="D73" t="str">
        <f t="shared" si="31"/>
        <v>'secGroup1Name'='SecGroupCompBFE';</v>
      </c>
      <c r="E73" t="str">
        <f t="shared" si="31"/>
        <v>'secGroup1Name'='SecGroupCompCFE';</v>
      </c>
    </row>
    <row r="74" spans="1:5">
      <c r="B74" t="str">
        <f t="shared" si="32"/>
        <v/>
      </c>
      <c r="C74" t="str">
        <f t="shared" si="31"/>
        <v>'secGroup2Name'='SecGroupCompABE';</v>
      </c>
      <c r="D74" t="str">
        <f t="shared" si="31"/>
        <v>'secGroup2Name'='SecGroupCompBBE';</v>
      </c>
      <c r="E74" t="str">
        <f t="shared" si="31"/>
        <v>'secGroup2Name'='SecGroupCompCBE';</v>
      </c>
    </row>
    <row r="75" spans="1:5">
      <c r="B75" t="str">
        <f t="shared" si="32"/>
        <v>'subnet1Name'='Core';</v>
      </c>
      <c r="C75" t="str">
        <f t="shared" si="31"/>
        <v>'subnet1Name'='FrontEnd';</v>
      </c>
      <c r="D75" t="str">
        <f t="shared" si="31"/>
        <v>'subnet1Name'='FrontEnd';</v>
      </c>
      <c r="E75" t="str">
        <f t="shared" si="31"/>
        <v>'subnet1Name'='FrontEnd';</v>
      </c>
    </row>
    <row r="76" spans="1:5">
      <c r="B76" t="str">
        <f t="shared" si="32"/>
        <v>'subnet1AddrPrefix'='10.1.0.0/24';</v>
      </c>
      <c r="C76" t="str">
        <f t="shared" si="31"/>
        <v>'subnet1AddrPrefix'='10.10.10.0/24';</v>
      </c>
      <c r="D76" t="str">
        <f t="shared" si="31"/>
        <v>'subnet1AddrPrefix'='10.20.10.0/24';</v>
      </c>
      <c r="E76" t="str">
        <f t="shared" si="31"/>
        <v>'subnet1AddrPrefix'='10.30.10.0/24';</v>
      </c>
    </row>
    <row r="77" spans="1:5">
      <c r="B77" t="str">
        <f t="shared" si="32"/>
        <v/>
      </c>
      <c r="C77" t="str">
        <f t="shared" si="31"/>
        <v>'subnet2Name'='BackEnd';</v>
      </c>
      <c r="D77" t="str">
        <f t="shared" si="31"/>
        <v>'subnet2Name'='BackEnd';</v>
      </c>
      <c r="E77" t="str">
        <f t="shared" si="31"/>
        <v>'subnet2Name'='BackEnd';</v>
      </c>
    </row>
    <row r="78" spans="1:5">
      <c r="B78" t="str">
        <f t="shared" si="32"/>
        <v/>
      </c>
      <c r="C78" t="str">
        <f t="shared" si="31"/>
        <v>'subnet2AddrPrefix'='10.10.20.0/24';</v>
      </c>
      <c r="D78" t="str">
        <f t="shared" si="31"/>
        <v>'subnet2AddrPrefix'='10.20.20.0/24';</v>
      </c>
      <c r="E78" t="str">
        <f t="shared" si="31"/>
        <v>'subnet2AddrPrefix'='10.30.20.0/24';</v>
      </c>
    </row>
    <row r="79" spans="1:5">
      <c r="B79" t="str">
        <f t="shared" si="32"/>
        <v>'dnsAddress'='10.1.0.10';</v>
      </c>
      <c r="C79" t="str">
        <f t="shared" si="31"/>
        <v>'dnsAddress'='10.1.0.10';</v>
      </c>
      <c r="D79" t="str">
        <f t="shared" si="31"/>
        <v>'dnsAddress'='10.1.0.10';</v>
      </c>
      <c r="E79" t="str">
        <f t="shared" si="31"/>
        <v>'dnsAddress'='10.1.0.10';</v>
      </c>
    </row>
    <row r="80" spans="1:5">
      <c r="B80" t="str">
        <f t="shared" si="32"/>
        <v>'gwSubnetAddrPrefix'='10.1.255.0/27';</v>
      </c>
      <c r="C80" t="str">
        <f t="shared" si="31"/>
        <v>'gwSubnetAddrPrefix'='10.10.255.0/27';</v>
      </c>
      <c r="D80" t="str">
        <f t="shared" si="31"/>
        <v>'gwSubnetAddrPrefix'='10.20.255.0/27';</v>
      </c>
      <c r="E80" t="str">
        <f t="shared" si="31"/>
        <v>'gwSubnetAddrPrefix'='10.30.255.0/27';</v>
      </c>
    </row>
    <row r="81" spans="1:5">
      <c r="B81" t="str">
        <f t="shared" si="32"/>
        <v>'gatewayName'='VNetCompZGW';</v>
      </c>
      <c r="C81" t="str">
        <f t="shared" si="31"/>
        <v>'gatewayName'='VNetCompAGW';</v>
      </c>
      <c r="D81" t="str">
        <f t="shared" si="31"/>
        <v>'gatewayName'='VNetCompBGW';</v>
      </c>
      <c r="E81" t="str">
        <f t="shared" si="31"/>
        <v>'gatewayName'='VNetCompCGW';</v>
      </c>
    </row>
    <row r="82" spans="1:5">
      <c r="B82" t="str">
        <f t="shared" si="32"/>
        <v>'gatewayPublicIPName'='VNetCompZGWIP';</v>
      </c>
      <c r="C82" t="str">
        <f t="shared" si="31"/>
        <v>'gatewayPublicIPName'='VNetCompAGWIP';</v>
      </c>
      <c r="D82" t="str">
        <f t="shared" si="31"/>
        <v>'gatewayPublicIPName'='VNetCompBGWIP';</v>
      </c>
      <c r="E82" t="str">
        <f t="shared" si="31"/>
        <v>'gatewayPublicIPName'='VNetCompCGWIP';</v>
      </c>
    </row>
    <row r="83" spans="1:5">
      <c r="B83" t="str">
        <f>IF(ISBLANK(B22),"","'"&amp;$A22&amp;"'='"&amp;B22&amp;"'"&amp;IF(ISBLANK(#REF!),"",";"))</f>
        <v>'gatewayIPConf'='VNetCompZGWIPConf';</v>
      </c>
      <c r="C83" t="str">
        <f>IF(ISBLANK(C22),"","'"&amp;$A22&amp;"'='"&amp;C22&amp;"'"&amp;IF(ISBLANK(#REF!),"",";"))</f>
        <v>'gatewayIPConf'='VNetCompAGWIPConf';</v>
      </c>
      <c r="D83" t="str">
        <f>IF(ISBLANK(D22),"","'"&amp;$A22&amp;"'='"&amp;D22&amp;"'"&amp;IF(ISBLANK(#REF!),"",";"))</f>
        <v>'gatewayIPConf'='VNetCompBGWIPConf';</v>
      </c>
      <c r="E83" t="str">
        <f>IF(ISBLANK(E22),"","'"&amp;$A22&amp;"'='"&amp;E22&amp;"'"&amp;IF(ISBLANK(#REF!),"",";"))</f>
        <v>'gatewayIPConf'='VNetCompCGWIPConf';</v>
      </c>
    </row>
    <row r="86" spans="1:5">
      <c r="C86" t="str">
        <f>IF(ISBLANK(C9),"","$"&amp;$A9&amp;" = '"&amp;C9&amp;"'")</f>
        <v>$resourceGroup = 'NetworkRGCompA'</v>
      </c>
      <c r="D86" t="str">
        <f t="shared" ref="D86:E86" si="33">IF(ISBLANK(D9),"","$"&amp;$A9&amp;" = '"&amp;D9&amp;"'")</f>
        <v>$resourceGroup = 'NetworkRGCompB'</v>
      </c>
      <c r="E86" t="str">
        <f t="shared" si="33"/>
        <v>$resourceGroup = 'NetworkRGCompC'</v>
      </c>
    </row>
    <row r="87" spans="1:5">
      <c r="A87" s="1" t="str">
        <f>A2</f>
        <v>sharedKey</v>
      </c>
      <c r="B87" t="str">
        <f>IF(ISBLANK(B24),"","'"&amp;$A24&amp;"'='"&amp;B24&amp;"'"&amp;IF(ISBLANK(B88),"",";"))</f>
        <v/>
      </c>
      <c r="C87" t="str">
        <f>"'"&amp;$A87&amp;"'='"&amp;$B2&amp;"';"</f>
        <v>'sharedKey'='DXCDynamics!2017';</v>
      </c>
      <c r="D87" t="str">
        <f>"'"&amp;$A87&amp;"'='"&amp;$B2&amp;"';"</f>
        <v>'sharedKey'='DXCDynamics!2017';</v>
      </c>
      <c r="E87" t="str">
        <f>"'"&amp;$A87&amp;"'='"&amp;$B2&amp;"';"</f>
        <v>'sharedKey'='DXCDynamics!2017';</v>
      </c>
    </row>
    <row r="88" spans="1:5">
      <c r="A88" s="1" t="s">
        <v>81</v>
      </c>
      <c r="C88" t="str">
        <f>"'"&amp;$A88&amp;"'='"&amp;$B8&amp;"';"</f>
        <v>'location1'='East US';</v>
      </c>
      <c r="D88" t="str">
        <f>"'"&amp;$A88&amp;"'='"&amp;$B8&amp;"';"</f>
        <v>'location1'='East US';</v>
      </c>
      <c r="E88" t="str">
        <f>"'"&amp;$A88&amp;"'='"&amp;$B8&amp;"';"</f>
        <v>'location1'='East US';</v>
      </c>
    </row>
    <row r="89" spans="1:5">
      <c r="A89" s="1" t="s">
        <v>82</v>
      </c>
      <c r="C89" t="str">
        <f>"'"&amp;$A89&amp;"'='"&amp;C8&amp;"';"</f>
        <v>'location2'='East US';</v>
      </c>
      <c r="D89" t="str">
        <f>"'"&amp;$A89&amp;"'='"&amp;D8&amp;"';"</f>
        <v>'location2'='North Central US';</v>
      </c>
      <c r="E89" t="str">
        <f>"'"&amp;$A89&amp;"'='"&amp;E8&amp;"';"</f>
        <v>'location2'='South Central US';</v>
      </c>
    </row>
    <row r="90" spans="1:5">
      <c r="A90" s="1" t="s">
        <v>84</v>
      </c>
      <c r="C90" t="str">
        <f>"'"&amp;$A90&amp;"'='"&amp;B20&amp;"';"</f>
        <v>'gateway1Name'='VNetCompZGW';</v>
      </c>
      <c r="D90" t="str">
        <f>"'"&amp;$A90&amp;"'='"&amp;C20&amp;"';"</f>
        <v>'gateway1Name'='VNetCompAGW';</v>
      </c>
      <c r="E90" t="str">
        <f>"'"&amp;$A90&amp;"'='"&amp;D20&amp;"';"</f>
        <v>'gateway1Name'='VNetCompBGW';</v>
      </c>
    </row>
    <row r="91" spans="1:5">
      <c r="A91" s="1" t="s">
        <v>85</v>
      </c>
      <c r="C91" t="str">
        <f>"'"&amp;$A91&amp;"'='"&amp;C20&amp;"';"</f>
        <v>'gateway2Name'='VNetCompAGW';</v>
      </c>
      <c r="D91" t="str">
        <f>"'"&amp;$A91&amp;"'='"&amp;D20&amp;"';"</f>
        <v>'gateway2Name'='VNetCompBGW';</v>
      </c>
      <c r="E91" t="str">
        <f>"'"&amp;$A91&amp;"'='"&amp;E20&amp;"';"</f>
        <v>'gateway2Name'='VNetCompCGW';</v>
      </c>
    </row>
    <row r="92" spans="1:5">
      <c r="A92" s="1" t="str">
        <f>A23</f>
        <v>conn1Name</v>
      </c>
      <c r="C92" t="str">
        <f>"'"&amp;$A92&amp;"'='"&amp;C23&amp;"';"</f>
        <v>'conn1Name'='ConnVNetCompZtoVNetCompA';</v>
      </c>
      <c r="D92" t="str">
        <f>"'"&amp;$A92&amp;"'='"&amp;D23&amp;"';"</f>
        <v>'conn1Name'='ConnVNetCompZtoVNetCompB';</v>
      </c>
      <c r="E92" t="str">
        <f>"'"&amp;$A92&amp;"'='"&amp;E23&amp;"';"</f>
        <v>'conn1Name'='ConnVNetCompZtoVNetCompC';</v>
      </c>
    </row>
    <row r="93" spans="1:5">
      <c r="A93" s="1" t="str">
        <f>A24</f>
        <v>conn2Name</v>
      </c>
      <c r="C93" t="str">
        <f>"'"&amp;$A93&amp;"'='"&amp;C24&amp;"'"</f>
        <v>'conn2Name'='ConnVNetCompAtoVNetCompZ'</v>
      </c>
      <c r="D93" t="str">
        <f t="shared" ref="D93:E93" si="34">"'"&amp;$A93&amp;"'='"&amp;D24&amp;"'"</f>
        <v>'conn2Name'='ConnVNetCompBtoVNetCompZ'</v>
      </c>
      <c r="E93" t="str">
        <f t="shared" si="34"/>
        <v>'conn2Name'='ConnVNetCompCtoVNetCompZ'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7:I16"/>
  <sheetViews>
    <sheetView workbookViewId="0">
      <selection activeCell="A7" sqref="A7:I16"/>
    </sheetView>
  </sheetViews>
  <sheetFormatPr defaultRowHeight="15"/>
  <cols>
    <col min="1" max="1" width="11.7109375" customWidth="1"/>
    <col min="2" max="2" width="40" customWidth="1"/>
    <col min="3" max="3" width="9.140625" bestFit="1" customWidth="1"/>
    <col min="4" max="4" width="21.85546875" bestFit="1" customWidth="1"/>
    <col min="5" max="5" width="16.85546875" customWidth="1"/>
    <col min="6" max="6" width="27.42578125" customWidth="1"/>
    <col min="7" max="7" width="24" customWidth="1"/>
    <col min="8" max="8" width="13.42578125" customWidth="1"/>
    <col min="9" max="9" width="11.85546875" customWidth="1"/>
    <col min="10" max="17" width="53" customWidth="1"/>
  </cols>
  <sheetData>
    <row r="7" spans="1:9" ht="16.5" thickBot="1">
      <c r="A7" s="6" t="s">
        <v>62</v>
      </c>
      <c r="B7" s="6" t="s">
        <v>38</v>
      </c>
      <c r="C7" s="6" t="s">
        <v>39</v>
      </c>
      <c r="D7" s="6" t="s">
        <v>40</v>
      </c>
      <c r="E7" s="6" t="s">
        <v>41</v>
      </c>
      <c r="F7" s="6" t="s">
        <v>42</v>
      </c>
      <c r="G7" s="6" t="s">
        <v>43</v>
      </c>
      <c r="H7" s="6" t="s">
        <v>44</v>
      </c>
      <c r="I7" s="6" t="s">
        <v>45</v>
      </c>
    </row>
    <row r="8" spans="1:9" ht="15.75" thickBot="1">
      <c r="A8" t="s">
        <v>63</v>
      </c>
      <c r="B8" s="7" t="s">
        <v>46</v>
      </c>
      <c r="C8" s="7">
        <v>100</v>
      </c>
      <c r="D8" s="7" t="s">
        <v>47</v>
      </c>
      <c r="E8" s="7" t="s">
        <v>48</v>
      </c>
      <c r="F8" s="7" t="s">
        <v>49</v>
      </c>
      <c r="G8" s="7">
        <v>123</v>
      </c>
      <c r="H8" s="7" t="s">
        <v>50</v>
      </c>
      <c r="I8" s="7" t="s">
        <v>51</v>
      </c>
    </row>
    <row r="9" spans="1:9" ht="15.75" thickBot="1">
      <c r="A9" t="s">
        <v>63</v>
      </c>
      <c r="B9" s="8" t="s">
        <v>52</v>
      </c>
      <c r="C9" s="8">
        <v>101</v>
      </c>
      <c r="D9" s="8" t="s">
        <v>47</v>
      </c>
      <c r="E9" s="8" t="s">
        <v>48</v>
      </c>
      <c r="F9" s="8" t="s">
        <v>49</v>
      </c>
      <c r="G9" s="8">
        <v>135</v>
      </c>
      <c r="H9" s="8" t="s">
        <v>53</v>
      </c>
      <c r="I9" s="8" t="s">
        <v>51</v>
      </c>
    </row>
    <row r="10" spans="1:9" ht="15.75" thickBot="1">
      <c r="A10" t="s">
        <v>63</v>
      </c>
      <c r="B10" s="7" t="s">
        <v>54</v>
      </c>
      <c r="C10" s="7">
        <v>102</v>
      </c>
      <c r="D10" s="7" t="s">
        <v>47</v>
      </c>
      <c r="E10" s="7" t="s">
        <v>48</v>
      </c>
      <c r="F10" s="7" t="s">
        <v>49</v>
      </c>
      <c r="G10" s="7">
        <v>464</v>
      </c>
      <c r="H10" s="7" t="s">
        <v>48</v>
      </c>
      <c r="I10" s="7" t="s">
        <v>51</v>
      </c>
    </row>
    <row r="11" spans="1:9" ht="15.75" thickBot="1">
      <c r="A11" t="s">
        <v>63</v>
      </c>
      <c r="B11" s="8" t="s">
        <v>55</v>
      </c>
      <c r="C11" s="8">
        <v>103</v>
      </c>
      <c r="D11" s="8" t="s">
        <v>47</v>
      </c>
      <c r="E11" s="8" t="s">
        <v>48</v>
      </c>
      <c r="F11" s="8" t="s">
        <v>49</v>
      </c>
      <c r="G11" s="8">
        <v>389</v>
      </c>
      <c r="H11" s="8" t="s">
        <v>48</v>
      </c>
      <c r="I11" s="8" t="s">
        <v>51</v>
      </c>
    </row>
    <row r="12" spans="1:9" ht="15.75" thickBot="1">
      <c r="A12" t="s">
        <v>63</v>
      </c>
      <c r="B12" s="7" t="s">
        <v>56</v>
      </c>
      <c r="C12" s="7">
        <v>104</v>
      </c>
      <c r="D12" s="7" t="s">
        <v>47</v>
      </c>
      <c r="E12" s="7" t="s">
        <v>48</v>
      </c>
      <c r="F12" s="7" t="s">
        <v>49</v>
      </c>
      <c r="G12" s="7">
        <v>3268</v>
      </c>
      <c r="H12" s="7" t="s">
        <v>53</v>
      </c>
      <c r="I12" s="7" t="s">
        <v>51</v>
      </c>
    </row>
    <row r="13" spans="1:9" ht="15.75" thickBot="1">
      <c r="A13" t="s">
        <v>63</v>
      </c>
      <c r="B13" s="8" t="s">
        <v>57</v>
      </c>
      <c r="C13" s="8">
        <v>105</v>
      </c>
      <c r="D13" s="8" t="s">
        <v>47</v>
      </c>
      <c r="E13" s="8" t="s">
        <v>48</v>
      </c>
      <c r="F13" s="8" t="s">
        <v>49</v>
      </c>
      <c r="G13" s="8">
        <v>53</v>
      </c>
      <c r="H13" s="8" t="s">
        <v>48</v>
      </c>
      <c r="I13" s="8" t="s">
        <v>51</v>
      </c>
    </row>
    <row r="14" spans="1:9" ht="15.75" thickBot="1">
      <c r="A14" t="s">
        <v>63</v>
      </c>
      <c r="B14" s="7" t="s">
        <v>58</v>
      </c>
      <c r="C14" s="7">
        <v>106</v>
      </c>
      <c r="D14" s="7" t="s">
        <v>47</v>
      </c>
      <c r="E14" s="7" t="s">
        <v>48</v>
      </c>
      <c r="F14" s="7" t="s">
        <v>49</v>
      </c>
      <c r="G14" s="7">
        <v>88</v>
      </c>
      <c r="H14" s="7" t="s">
        <v>48</v>
      </c>
      <c r="I14" s="7" t="s">
        <v>51</v>
      </c>
    </row>
    <row r="15" spans="1:9" ht="15.75" thickBot="1">
      <c r="A15" t="s">
        <v>63</v>
      </c>
      <c r="B15" s="8" t="s">
        <v>59</v>
      </c>
      <c r="C15" s="8">
        <v>107</v>
      </c>
      <c r="D15" s="8" t="s">
        <v>47</v>
      </c>
      <c r="E15" s="8" t="s">
        <v>48</v>
      </c>
      <c r="F15" s="8" t="s">
        <v>49</v>
      </c>
      <c r="G15" s="8">
        <v>445</v>
      </c>
      <c r="H15" s="8" t="s">
        <v>53</v>
      </c>
      <c r="I15" s="8" t="s">
        <v>51</v>
      </c>
    </row>
    <row r="16" spans="1:9">
      <c r="A16" t="s">
        <v>63</v>
      </c>
      <c r="B16" s="7" t="s">
        <v>60</v>
      </c>
      <c r="C16" s="7">
        <v>108</v>
      </c>
      <c r="D16" s="7" t="s">
        <v>47</v>
      </c>
      <c r="E16" s="7" t="s">
        <v>48</v>
      </c>
      <c r="F16" s="7" t="s">
        <v>49</v>
      </c>
      <c r="G16" s="7" t="s">
        <v>61</v>
      </c>
      <c r="H16" s="7" t="s">
        <v>53</v>
      </c>
      <c r="I16" s="7" t="s">
        <v>51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781050</xdr:colOff>
                <xdr:row>7</xdr:row>
                <xdr:rowOff>19050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workbookViewId="0">
      <selection activeCell="B14" sqref="B14"/>
    </sheetView>
  </sheetViews>
  <sheetFormatPr defaultRowHeight="15"/>
  <cols>
    <col min="2" max="2" width="13.85546875" customWidth="1"/>
    <col min="3" max="3" width="39" bestFit="1" customWidth="1"/>
    <col min="4" max="4" width="10.5703125" customWidth="1"/>
    <col min="5" max="5" width="18.140625" customWidth="1"/>
    <col min="6" max="6" width="14.5703125" customWidth="1"/>
    <col min="7" max="7" width="17.42578125" customWidth="1"/>
    <col min="8" max="8" width="19.140625" bestFit="1" customWidth="1"/>
    <col min="9" max="9" width="12" customWidth="1"/>
    <col min="10" max="10" width="10.5703125" customWidth="1"/>
  </cols>
  <sheetData>
    <row r="3" spans="1:10">
      <c r="A3" s="1" t="s">
        <v>66</v>
      </c>
      <c r="B3" s="1" t="s">
        <v>62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43</v>
      </c>
      <c r="I3" s="1" t="s">
        <v>44</v>
      </c>
      <c r="J3" s="1" t="s">
        <v>45</v>
      </c>
    </row>
    <row r="4" spans="1:10">
      <c r="A4" s="10" t="s">
        <v>67</v>
      </c>
      <c r="B4" s="10" t="s">
        <v>63</v>
      </c>
      <c r="C4" s="10" t="s">
        <v>46</v>
      </c>
      <c r="D4" s="10">
        <v>300</v>
      </c>
      <c r="E4" s="10" t="s">
        <v>69</v>
      </c>
      <c r="F4" s="10" t="s">
        <v>48</v>
      </c>
      <c r="G4" s="10" t="s">
        <v>5</v>
      </c>
      <c r="H4" s="10">
        <v>123</v>
      </c>
      <c r="I4" s="10" t="s">
        <v>50</v>
      </c>
      <c r="J4" s="10" t="s">
        <v>51</v>
      </c>
    </row>
    <row r="5" spans="1:10">
      <c r="A5" s="10" t="s">
        <v>67</v>
      </c>
      <c r="B5" s="10" t="s">
        <v>63</v>
      </c>
      <c r="C5" s="10" t="s">
        <v>52</v>
      </c>
      <c r="D5" s="10">
        <f>D4+1</f>
        <v>301</v>
      </c>
      <c r="E5" s="10" t="s">
        <v>69</v>
      </c>
      <c r="F5" s="10" t="s">
        <v>48</v>
      </c>
      <c r="G5" s="10" t="s">
        <v>5</v>
      </c>
      <c r="H5" s="10">
        <v>135</v>
      </c>
      <c r="I5" s="10" t="s">
        <v>53</v>
      </c>
      <c r="J5" s="10" t="s">
        <v>51</v>
      </c>
    </row>
    <row r="6" spans="1:10">
      <c r="A6" s="10" t="s">
        <v>67</v>
      </c>
      <c r="B6" s="10" t="s">
        <v>63</v>
      </c>
      <c r="C6" s="10" t="s">
        <v>54</v>
      </c>
      <c r="D6" s="10">
        <f>D5+1</f>
        <v>302</v>
      </c>
      <c r="E6" s="10" t="s">
        <v>69</v>
      </c>
      <c r="F6" s="10" t="s">
        <v>48</v>
      </c>
      <c r="G6" s="10" t="s">
        <v>5</v>
      </c>
      <c r="H6" s="10">
        <v>464</v>
      </c>
      <c r="I6" s="10" t="s">
        <v>48</v>
      </c>
      <c r="J6" s="10" t="s">
        <v>51</v>
      </c>
    </row>
    <row r="7" spans="1:10">
      <c r="A7" s="10" t="s">
        <v>67</v>
      </c>
      <c r="B7" s="10" t="s">
        <v>63</v>
      </c>
      <c r="C7" s="10" t="s">
        <v>55</v>
      </c>
      <c r="D7" s="10">
        <f>D6+1</f>
        <v>303</v>
      </c>
      <c r="E7" s="10" t="s">
        <v>69</v>
      </c>
      <c r="F7" s="10" t="s">
        <v>48</v>
      </c>
      <c r="G7" s="10" t="s">
        <v>5</v>
      </c>
      <c r="H7" s="10">
        <v>389</v>
      </c>
      <c r="I7" s="10" t="s">
        <v>48</v>
      </c>
      <c r="J7" s="10" t="s">
        <v>51</v>
      </c>
    </row>
    <row r="8" spans="1:10">
      <c r="A8" s="10" t="s">
        <v>67</v>
      </c>
      <c r="B8" s="10" t="s">
        <v>63</v>
      </c>
      <c r="C8" s="10" t="s">
        <v>56</v>
      </c>
      <c r="D8" s="10">
        <f>D7+1</f>
        <v>304</v>
      </c>
      <c r="E8" s="10" t="s">
        <v>69</v>
      </c>
      <c r="F8" s="10" t="s">
        <v>48</v>
      </c>
      <c r="G8" s="10" t="s">
        <v>5</v>
      </c>
      <c r="H8" s="10">
        <v>3268</v>
      </c>
      <c r="I8" s="10" t="s">
        <v>53</v>
      </c>
      <c r="J8" s="10" t="s">
        <v>51</v>
      </c>
    </row>
    <row r="9" spans="1:10">
      <c r="A9" s="10" t="s">
        <v>67</v>
      </c>
      <c r="B9" s="10" t="s">
        <v>63</v>
      </c>
      <c r="C9" s="10" t="s">
        <v>57</v>
      </c>
      <c r="D9" s="10">
        <f>D8+1</f>
        <v>305</v>
      </c>
      <c r="E9" s="10" t="s">
        <v>69</v>
      </c>
      <c r="F9" s="10" t="s">
        <v>48</v>
      </c>
      <c r="G9" s="10" t="s">
        <v>5</v>
      </c>
      <c r="H9" s="10">
        <v>53</v>
      </c>
      <c r="I9" s="10" t="s">
        <v>48</v>
      </c>
      <c r="J9" s="10" t="s">
        <v>51</v>
      </c>
    </row>
    <row r="10" spans="1:10">
      <c r="A10" s="10" t="s">
        <v>67</v>
      </c>
      <c r="B10" s="10" t="s">
        <v>63</v>
      </c>
      <c r="C10" s="10" t="s">
        <v>58</v>
      </c>
      <c r="D10" s="10">
        <f>D9+1</f>
        <v>306</v>
      </c>
      <c r="E10" s="10" t="s">
        <v>69</v>
      </c>
      <c r="F10" s="10" t="s">
        <v>48</v>
      </c>
      <c r="G10" s="10" t="s">
        <v>5</v>
      </c>
      <c r="H10" s="10">
        <v>88</v>
      </c>
      <c r="I10" s="10" t="s">
        <v>48</v>
      </c>
      <c r="J10" s="10" t="s">
        <v>51</v>
      </c>
    </row>
    <row r="11" spans="1:10">
      <c r="A11" s="10" t="s">
        <v>67</v>
      </c>
      <c r="B11" s="10" t="s">
        <v>63</v>
      </c>
      <c r="C11" s="10" t="s">
        <v>59</v>
      </c>
      <c r="D11" s="10">
        <f>D10+1</f>
        <v>307</v>
      </c>
      <c r="E11" s="10" t="s">
        <v>69</v>
      </c>
      <c r="F11" s="10" t="s">
        <v>48</v>
      </c>
      <c r="G11" s="10" t="s">
        <v>5</v>
      </c>
      <c r="H11" s="10">
        <v>445</v>
      </c>
      <c r="I11" s="10" t="s">
        <v>53</v>
      </c>
      <c r="J11" s="10" t="s">
        <v>51</v>
      </c>
    </row>
    <row r="12" spans="1:10">
      <c r="A12" s="10" t="s">
        <v>67</v>
      </c>
      <c r="B12" s="10" t="s">
        <v>63</v>
      </c>
      <c r="C12" s="10" t="s">
        <v>60</v>
      </c>
      <c r="D12" s="10">
        <f>D11+1</f>
        <v>308</v>
      </c>
      <c r="E12" s="10" t="s">
        <v>69</v>
      </c>
      <c r="F12" s="10" t="s">
        <v>48</v>
      </c>
      <c r="G12" s="10" t="s">
        <v>5</v>
      </c>
      <c r="H12" s="10" t="s">
        <v>61</v>
      </c>
      <c r="I12" s="10" t="s">
        <v>53</v>
      </c>
      <c r="J12" s="10" t="s">
        <v>51</v>
      </c>
    </row>
    <row r="13" spans="1:10">
      <c r="A13" s="10" t="s">
        <v>71</v>
      </c>
      <c r="B13" s="10" t="s">
        <v>68</v>
      </c>
      <c r="C13" s="10" t="s">
        <v>80</v>
      </c>
      <c r="D13" s="10">
        <v>120</v>
      </c>
      <c r="E13" s="10" t="s">
        <v>70</v>
      </c>
      <c r="F13" s="10" t="s">
        <v>48</v>
      </c>
      <c r="G13" s="10" t="s">
        <v>69</v>
      </c>
      <c r="H13" s="10">
        <v>1433</v>
      </c>
      <c r="I13" s="10" t="s">
        <v>53</v>
      </c>
      <c r="J13" s="10" t="s">
        <v>51</v>
      </c>
    </row>
    <row r="14" spans="1:10">
      <c r="A14" s="10" t="s">
        <v>71</v>
      </c>
      <c r="B14" s="10" t="s">
        <v>68</v>
      </c>
      <c r="C14" s="10" t="s">
        <v>79</v>
      </c>
      <c r="D14" s="10">
        <v>500</v>
      </c>
      <c r="E14" s="10" t="s">
        <v>70</v>
      </c>
      <c r="F14" s="10" t="s">
        <v>48</v>
      </c>
      <c r="G14" s="10" t="s">
        <v>69</v>
      </c>
      <c r="H14" s="10" t="s">
        <v>48</v>
      </c>
      <c r="I14" s="10" t="s">
        <v>48</v>
      </c>
      <c r="J14" s="10" t="s">
        <v>72</v>
      </c>
    </row>
    <row r="15" spans="1:10">
      <c r="A15" s="10" t="s">
        <v>70</v>
      </c>
      <c r="B15" s="10" t="s">
        <v>68</v>
      </c>
      <c r="C15" s="10" t="s">
        <v>76</v>
      </c>
      <c r="D15" s="10">
        <v>100</v>
      </c>
      <c r="E15" s="10" t="s">
        <v>73</v>
      </c>
      <c r="F15" s="10" t="s">
        <v>48</v>
      </c>
      <c r="G15" s="10" t="s">
        <v>69</v>
      </c>
      <c r="H15" s="10">
        <v>80</v>
      </c>
      <c r="I15" s="10" t="s">
        <v>53</v>
      </c>
      <c r="J15" s="10" t="s">
        <v>51</v>
      </c>
    </row>
    <row r="16" spans="1:10">
      <c r="A16" s="10" t="s">
        <v>70</v>
      </c>
      <c r="B16" s="10" t="s">
        <v>68</v>
      </c>
      <c r="C16" s="10" t="s">
        <v>77</v>
      </c>
      <c r="D16" s="10">
        <v>110</v>
      </c>
      <c r="E16" s="10" t="s">
        <v>73</v>
      </c>
      <c r="F16" s="10" t="s">
        <v>48</v>
      </c>
      <c r="G16" s="10" t="s">
        <v>69</v>
      </c>
      <c r="H16" s="10">
        <v>433</v>
      </c>
      <c r="I16" s="10" t="s">
        <v>53</v>
      </c>
      <c r="J16" s="10" t="s">
        <v>51</v>
      </c>
    </row>
    <row r="17" spans="1:10">
      <c r="A17" s="10" t="s">
        <v>70</v>
      </c>
      <c r="B17" s="10" t="s">
        <v>68</v>
      </c>
      <c r="C17" s="10" t="s">
        <v>78</v>
      </c>
      <c r="D17" s="10">
        <v>200</v>
      </c>
      <c r="E17" s="10" t="s">
        <v>73</v>
      </c>
      <c r="F17" s="10" t="s">
        <v>48</v>
      </c>
      <c r="G17" s="10" t="s">
        <v>69</v>
      </c>
      <c r="H17" s="10">
        <v>3889</v>
      </c>
      <c r="I17" s="10" t="s">
        <v>53</v>
      </c>
      <c r="J17" s="10" t="s">
        <v>51</v>
      </c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24" spans="1:10">
      <c r="B24" t="s">
        <v>5</v>
      </c>
    </row>
    <row r="25" spans="1:10">
      <c r="B25" t="s">
        <v>69</v>
      </c>
    </row>
    <row r="26" spans="1:10">
      <c r="B26" t="s">
        <v>70</v>
      </c>
    </row>
    <row r="27" spans="1:10">
      <c r="B27" t="s">
        <v>71</v>
      </c>
    </row>
    <row r="33" spans="1:5">
      <c r="B33" s="9" t="s">
        <v>65</v>
      </c>
    </row>
    <row r="36" spans="1:5">
      <c r="A36" t="s">
        <v>74</v>
      </c>
      <c r="B36" t="str">
        <f>IF(ISBLANK('VNET Parms'!B15),"",'VNET Parms'!B15)</f>
        <v>10.1.0.0/24</v>
      </c>
      <c r="C36" t="str">
        <f>IF(ISBLANK('VNET Parms'!C15),"",'VNET Parms'!C15)</f>
        <v>10.10.10.0/24</v>
      </c>
      <c r="D36" t="str">
        <f>IF(ISBLANK('VNET Parms'!D15),"",'VNET Parms'!D15)</f>
        <v>10.20.10.0/24</v>
      </c>
      <c r="E36" t="str">
        <f>IF(ISBLANK('VNET Parms'!E15),"",'VNET Parms'!E15)</f>
        <v>10.30.10.0/24</v>
      </c>
    </row>
    <row r="37" spans="1:5">
      <c r="A37" t="s">
        <v>75</v>
      </c>
      <c r="B37" t="str">
        <f>IF(ISBLANK('VNET Parms'!B17),"",'VNET Parms'!B17)</f>
        <v/>
      </c>
      <c r="C37" t="str">
        <f>IF(ISBLANK('VNET Parms'!C17),"",'VNET Parms'!C17)</f>
        <v>10.10.20.0/24</v>
      </c>
      <c r="D37" t="str">
        <f>IF(ISBLANK('VNET Parms'!D17),"",'VNET Parms'!D17)</f>
        <v>10.20.20.0/24</v>
      </c>
      <c r="E37" t="str">
        <f>IF(ISBLANK('VNET Parms'!E17),"",'VNET Parms'!E17)</f>
        <v>10.30.20.0/24</v>
      </c>
    </row>
  </sheetData>
  <autoFilter ref="A3:J12">
    <sortState ref="A4:J17">
      <sortCondition ref="A3:A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VNET Parms</vt:lpstr>
      <vt:lpstr>Sheet2</vt:lpstr>
      <vt:lpstr>NSG Parms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Parks</dc:creator>
  <cp:lastModifiedBy>Matt Parks</cp:lastModifiedBy>
  <dcterms:created xsi:type="dcterms:W3CDTF">2017-03-20T16:50:39Z</dcterms:created>
  <dcterms:modified xsi:type="dcterms:W3CDTF">2017-03-24T03:59:26Z</dcterms:modified>
</cp:coreProperties>
</file>