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James\Herbivore Botanicals Dropbox\Finance\Cosmetic Solutions\"/>
    </mc:Choice>
  </mc:AlternateContent>
  <xr:revisionPtr revIDLastSave="0" documentId="13_ncr:1_{6C3EFD02-F3A6-45E7-A08A-710A3A006EC4}" xr6:coauthVersionLast="47" xr6:coauthVersionMax="47" xr10:uidLastSave="{00000000-0000-0000-0000-000000000000}"/>
  <bookViews>
    <workbookView xWindow="-110" yWindow="-110" windowWidth="19420" windowHeight="11620" firstSheet="1" activeTab="1" xr2:uid="{00000000-000D-0000-FFFF-FFFF00000000}"/>
  </bookViews>
  <sheets>
    <sheet name="Category" sheetId="14" state="hidden" r:id="rId1"/>
    <sheet name="Cons Pivot" sheetId="18" r:id="rId2"/>
    <sheet name="Consolidated" sheetId="17" r:id="rId3"/>
    <sheet name="Bulk Batch Tracking 8-30-21" sheetId="23" r:id="rId4"/>
    <sheet name="Bulk Assumptions" sheetId="22" state="hidden" r:id="rId5"/>
  </sheets>
  <definedNames>
    <definedName name="_xlnm._FilterDatabase" localSheetId="3" hidden="1">'Bulk Batch Tracking 8-30-21'!$A$2:$L$30</definedName>
    <definedName name="_xlnm._FilterDatabase" localSheetId="0" hidden="1">Category!$B$2:$E$640</definedName>
    <definedName name="_xlnm._FilterDatabase" localSheetId="2" hidden="1">Consolidated!$A$2:$K$433</definedName>
    <definedName name="_xlnm.Print_Area" localSheetId="2">Consolidated!$C$2:$I$226</definedName>
  </definedNames>
  <calcPr calcId="191029"/>
  <pivotCaches>
    <pivotCache cacheId="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8" l="1"/>
  <c r="J30" i="23"/>
  <c r="G30" i="23"/>
  <c r="H30" i="23" s="1"/>
  <c r="K30" i="23" s="1"/>
  <c r="L30" i="23" s="1"/>
  <c r="J29" i="23"/>
  <c r="G29" i="23"/>
  <c r="H29" i="23" s="1"/>
  <c r="K29" i="23" s="1"/>
  <c r="L29" i="23" s="1"/>
  <c r="J28" i="23"/>
  <c r="H28" i="23"/>
  <c r="K28" i="23" s="1"/>
  <c r="G28" i="23"/>
  <c r="J27" i="23"/>
  <c r="L27" i="23" s="1"/>
  <c r="G27" i="23"/>
  <c r="H27" i="23" s="1"/>
  <c r="K27" i="23" s="1"/>
  <c r="J26" i="23"/>
  <c r="G26" i="23"/>
  <c r="H26" i="23" s="1"/>
  <c r="K26" i="23" s="1"/>
  <c r="L26" i="23" s="1"/>
  <c r="J25" i="23"/>
  <c r="G25" i="23"/>
  <c r="H25" i="23" s="1"/>
  <c r="K25" i="23" s="1"/>
  <c r="L25" i="23" s="1"/>
  <c r="J24" i="23"/>
  <c r="H24" i="23"/>
  <c r="K24" i="23" s="1"/>
  <c r="G24" i="23"/>
  <c r="K23" i="23"/>
  <c r="J23" i="23"/>
  <c r="L23" i="23" s="1"/>
  <c r="H23" i="23"/>
  <c r="G23" i="23"/>
  <c r="J22" i="23"/>
  <c r="G22" i="23"/>
  <c r="H22" i="23" s="1"/>
  <c r="K22" i="23" s="1"/>
  <c r="L22" i="23" s="1"/>
  <c r="J21" i="23"/>
  <c r="G21" i="23"/>
  <c r="H21" i="23" s="1"/>
  <c r="K21" i="23" s="1"/>
  <c r="L21" i="23" s="1"/>
  <c r="J20" i="23"/>
  <c r="H20" i="23"/>
  <c r="K20" i="23" s="1"/>
  <c r="G20" i="23"/>
  <c r="J19" i="23"/>
  <c r="L19" i="23" s="1"/>
  <c r="G19" i="23"/>
  <c r="H19" i="23" s="1"/>
  <c r="K19" i="23" s="1"/>
  <c r="J18" i="23"/>
  <c r="G18" i="23"/>
  <c r="H18" i="23" s="1"/>
  <c r="K18" i="23" s="1"/>
  <c r="L18" i="23" s="1"/>
  <c r="J17" i="23"/>
  <c r="G17" i="23"/>
  <c r="H17" i="23" s="1"/>
  <c r="K17" i="23" s="1"/>
  <c r="L17" i="23" s="1"/>
  <c r="J16" i="23"/>
  <c r="H16" i="23"/>
  <c r="K16" i="23" s="1"/>
  <c r="G16" i="23"/>
  <c r="K15" i="23"/>
  <c r="J15" i="23"/>
  <c r="L15" i="23" s="1"/>
  <c r="H15" i="23"/>
  <c r="G15" i="23"/>
  <c r="J14" i="23"/>
  <c r="G14" i="23"/>
  <c r="H14" i="23" s="1"/>
  <c r="K14" i="23" s="1"/>
  <c r="L14" i="23" s="1"/>
  <c r="J13" i="23"/>
  <c r="G13" i="23"/>
  <c r="H13" i="23" s="1"/>
  <c r="K13" i="23" s="1"/>
  <c r="L13" i="23" s="1"/>
  <c r="J12" i="23"/>
  <c r="H12" i="23"/>
  <c r="K12" i="23" s="1"/>
  <c r="G12" i="23"/>
  <c r="J11" i="23"/>
  <c r="L11" i="23" s="1"/>
  <c r="G11" i="23"/>
  <c r="H11" i="23" s="1"/>
  <c r="K11" i="23" s="1"/>
  <c r="J10" i="23"/>
  <c r="G10" i="23"/>
  <c r="H10" i="23" s="1"/>
  <c r="K10" i="23" s="1"/>
  <c r="L10" i="23" s="1"/>
  <c r="J9" i="23"/>
  <c r="G9" i="23"/>
  <c r="H9" i="23" s="1"/>
  <c r="K9" i="23" s="1"/>
  <c r="L9" i="23" s="1"/>
  <c r="J8" i="23"/>
  <c r="H8" i="23"/>
  <c r="K8" i="23" s="1"/>
  <c r="G8" i="23"/>
  <c r="K7" i="23"/>
  <c r="J7" i="23"/>
  <c r="L7" i="23" s="1"/>
  <c r="H7" i="23"/>
  <c r="G7" i="23"/>
  <c r="J6" i="23"/>
  <c r="G6" i="23"/>
  <c r="H6" i="23" s="1"/>
  <c r="K6" i="23" s="1"/>
  <c r="L6" i="23" s="1"/>
  <c r="J5" i="23"/>
  <c r="G5" i="23"/>
  <c r="H5" i="23" s="1"/>
  <c r="K5" i="23" s="1"/>
  <c r="L5" i="23" s="1"/>
  <c r="J4" i="23"/>
  <c r="H4" i="23"/>
  <c r="K4" i="23" s="1"/>
  <c r="G4" i="23"/>
  <c r="J3" i="23"/>
  <c r="L3" i="23" s="1"/>
  <c r="G3" i="23"/>
  <c r="H3" i="23" s="1"/>
  <c r="K3" i="23" s="1"/>
  <c r="O2" i="22"/>
  <c r="E2" i="22" s="1"/>
  <c r="F2" i="22" s="1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E3" i="22" s="1"/>
  <c r="F3" i="22" s="1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E4" i="22" s="1"/>
  <c r="F4" i="22" s="1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E5" i="22" s="1"/>
  <c r="F5" i="22" s="1"/>
  <c r="O51" i="22"/>
  <c r="O52" i="22"/>
  <c r="O53" i="22"/>
  <c r="O54" i="22"/>
  <c r="O55" i="22"/>
  <c r="O56" i="22"/>
  <c r="O57" i="22"/>
  <c r="O58" i="22"/>
  <c r="O59" i="22"/>
  <c r="E6" i="22" s="1"/>
  <c r="F6" i="22" s="1"/>
  <c r="O60" i="22"/>
  <c r="O61" i="22"/>
  <c r="O62" i="22"/>
  <c r="L8" i="23" l="1"/>
  <c r="L24" i="23"/>
  <c r="K31" i="23"/>
  <c r="L12" i="23"/>
  <c r="L28" i="23"/>
  <c r="L16" i="23"/>
  <c r="L4" i="23"/>
  <c r="L31" i="23" s="1"/>
  <c r="L20" i="23"/>
  <c r="K224" i="17" l="1"/>
  <c r="K223" i="17"/>
  <c r="K217" i="17"/>
  <c r="K209" i="17"/>
  <c r="K201" i="17"/>
  <c r="K199" i="17"/>
  <c r="K192" i="17"/>
  <c r="K185" i="17"/>
  <c r="K183" i="17"/>
  <c r="K182" i="17"/>
  <c r="K175" i="17"/>
  <c r="K174" i="17"/>
  <c r="K167" i="17"/>
  <c r="K166" i="17"/>
  <c r="K160" i="17"/>
  <c r="K158" i="17"/>
  <c r="K153" i="17"/>
  <c r="K151" i="17"/>
  <c r="K150" i="17"/>
  <c r="K143" i="17"/>
  <c r="K142" i="17"/>
  <c r="K134" i="17"/>
  <c r="K129" i="17"/>
  <c r="K121" i="17"/>
  <c r="K432" i="17"/>
  <c r="K428" i="17"/>
  <c r="K226" i="17"/>
  <c r="K221" i="17"/>
  <c r="K220" i="17"/>
  <c r="K219" i="17"/>
  <c r="K218" i="17"/>
  <c r="K216" i="17"/>
  <c r="K215" i="17"/>
  <c r="K213" i="17"/>
  <c r="K212" i="17"/>
  <c r="K211" i="17"/>
  <c r="K210" i="17"/>
  <c r="K208" i="17"/>
  <c r="K205" i="17"/>
  <c r="K204" i="17"/>
  <c r="K203" i="17"/>
  <c r="K202" i="17"/>
  <c r="K200" i="17"/>
  <c r="K197" i="17"/>
  <c r="K196" i="17"/>
  <c r="K195" i="17"/>
  <c r="K194" i="17"/>
  <c r="K191" i="17"/>
  <c r="K189" i="17"/>
  <c r="K188" i="17"/>
  <c r="K187" i="17"/>
  <c r="K186" i="17"/>
  <c r="K184" i="17"/>
  <c r="K181" i="17"/>
  <c r="K180" i="17"/>
  <c r="K179" i="17"/>
  <c r="K178" i="17"/>
  <c r="K176" i="17"/>
  <c r="K173" i="17"/>
  <c r="K172" i="17"/>
  <c r="K171" i="17"/>
  <c r="K170" i="17"/>
  <c r="K168" i="17"/>
  <c r="K165" i="17"/>
  <c r="K164" i="17"/>
  <c r="K163" i="17"/>
  <c r="K162" i="17"/>
  <c r="K157" i="17"/>
  <c r="K156" i="17"/>
  <c r="K155" i="17"/>
  <c r="K154" i="17"/>
  <c r="K152" i="17"/>
  <c r="K149" i="17"/>
  <c r="K148" i="17"/>
  <c r="K147" i="17"/>
  <c r="K146" i="17"/>
  <c r="K144" i="17"/>
  <c r="K3" i="17"/>
  <c r="K193" i="17" l="1"/>
  <c r="K159" i="17"/>
  <c r="K207" i="17"/>
  <c r="K37" i="17"/>
  <c r="K4" i="17"/>
  <c r="K161" i="17"/>
  <c r="K225" i="17"/>
  <c r="K145" i="17"/>
  <c r="K177" i="17"/>
  <c r="K169" i="17"/>
  <c r="K190" i="17"/>
  <c r="K198" i="17"/>
  <c r="K206" i="17"/>
  <c r="K214" i="17"/>
  <c r="K222" i="17"/>
  <c r="K11" i="17" l="1"/>
  <c r="K31" i="17"/>
  <c r="K35" i="17"/>
  <c r="K36" i="17"/>
  <c r="K44" i="17"/>
  <c r="K93" i="17"/>
  <c r="B433" i="17" l="1"/>
  <c r="B432" i="17"/>
  <c r="B431" i="17"/>
  <c r="B430" i="17"/>
  <c r="B429" i="17"/>
  <c r="B428" i="17"/>
  <c r="B427" i="17"/>
  <c r="B426" i="17"/>
  <c r="B425" i="17"/>
  <c r="B424" i="17"/>
  <c r="B423" i="17"/>
  <c r="B422" i="17"/>
  <c r="B421" i="17"/>
  <c r="B420" i="17"/>
  <c r="B419" i="17"/>
  <c r="B418" i="17"/>
  <c r="B417" i="17"/>
  <c r="B416" i="17"/>
  <c r="B415" i="17"/>
  <c r="B414" i="17"/>
  <c r="B413" i="17"/>
  <c r="B412" i="17"/>
  <c r="B411" i="17"/>
  <c r="B410" i="17"/>
  <c r="B409" i="17"/>
  <c r="B408" i="17"/>
  <c r="B407" i="17"/>
  <c r="B406" i="17"/>
  <c r="B405" i="17"/>
  <c r="B404" i="17"/>
  <c r="B403" i="17"/>
  <c r="B402" i="17"/>
  <c r="B401" i="17"/>
  <c r="B400" i="17"/>
  <c r="B399" i="17"/>
  <c r="B398" i="17"/>
  <c r="B397" i="17"/>
  <c r="B396" i="17"/>
  <c r="B395" i="17"/>
  <c r="B394" i="17"/>
  <c r="B393" i="17"/>
  <c r="B392" i="17"/>
  <c r="B391" i="17"/>
  <c r="B390" i="17"/>
  <c r="B389" i="17"/>
  <c r="B388" i="17"/>
  <c r="B387" i="17"/>
  <c r="B386" i="17"/>
  <c r="B385" i="17"/>
  <c r="B384" i="17"/>
  <c r="B383" i="17"/>
  <c r="B382" i="17"/>
  <c r="B381" i="17"/>
  <c r="B380" i="17"/>
  <c r="B379" i="17"/>
  <c r="B378" i="17"/>
  <c r="B377" i="17"/>
  <c r="B376" i="17"/>
  <c r="B375" i="17"/>
  <c r="B374" i="17"/>
  <c r="B373" i="17"/>
  <c r="B372" i="17"/>
  <c r="B371" i="17"/>
  <c r="B370" i="17"/>
  <c r="B369" i="17"/>
  <c r="B368" i="17"/>
  <c r="B367" i="17"/>
  <c r="B366" i="17"/>
  <c r="B365" i="17"/>
  <c r="B364" i="17"/>
  <c r="B363" i="17"/>
  <c r="B362" i="17"/>
  <c r="B361" i="17"/>
  <c r="B360" i="17"/>
  <c r="B359" i="17"/>
  <c r="B358" i="17"/>
  <c r="B357" i="17"/>
  <c r="B356" i="17"/>
  <c r="B355" i="17"/>
  <c r="B354" i="17"/>
  <c r="B353" i="17"/>
  <c r="B352" i="17"/>
  <c r="B351" i="17"/>
  <c r="B350" i="17"/>
  <c r="B349" i="17"/>
  <c r="B348" i="17"/>
  <c r="B347" i="17"/>
  <c r="B346" i="17"/>
  <c r="B345" i="17"/>
  <c r="B344" i="17"/>
  <c r="B343" i="17"/>
  <c r="B342" i="17"/>
  <c r="B341" i="17"/>
  <c r="B340" i="17"/>
  <c r="B339" i="17"/>
  <c r="B338" i="17"/>
  <c r="B337" i="17"/>
  <c r="B336" i="17"/>
  <c r="B335" i="17"/>
  <c r="B334" i="17"/>
  <c r="B333" i="17"/>
  <c r="B332" i="17"/>
  <c r="B331" i="17"/>
  <c r="B330" i="17"/>
  <c r="B329" i="17"/>
  <c r="B328" i="17"/>
  <c r="B327" i="17"/>
  <c r="B326" i="17"/>
  <c r="B325" i="17"/>
  <c r="B324" i="17"/>
  <c r="B323" i="17"/>
  <c r="B322" i="17"/>
  <c r="B321" i="17"/>
  <c r="B320" i="17"/>
  <c r="B319" i="17"/>
  <c r="B318" i="17"/>
  <c r="B317" i="17"/>
  <c r="B316" i="17"/>
  <c r="B315" i="17"/>
  <c r="B314" i="17"/>
  <c r="B313" i="17"/>
  <c r="B312" i="17"/>
  <c r="B311" i="17"/>
  <c r="B310" i="17"/>
  <c r="B309" i="17"/>
  <c r="B308" i="17"/>
  <c r="B307" i="17"/>
  <c r="B306" i="17"/>
  <c r="B305" i="17"/>
  <c r="B304" i="17"/>
  <c r="B303" i="17"/>
  <c r="B302" i="17"/>
  <c r="B301" i="17"/>
  <c r="B300" i="17"/>
  <c r="B299" i="17"/>
  <c r="B298" i="17"/>
  <c r="B297" i="17"/>
  <c r="B296" i="17"/>
  <c r="B295" i="17"/>
  <c r="B294" i="17"/>
  <c r="B293" i="17"/>
  <c r="B292" i="17"/>
  <c r="B291" i="17"/>
  <c r="B290" i="17"/>
  <c r="B289" i="17"/>
  <c r="B288" i="17"/>
  <c r="B287" i="17"/>
  <c r="B286" i="17"/>
  <c r="B285" i="17"/>
  <c r="B284" i="17"/>
  <c r="B283" i="17"/>
  <c r="B282" i="17"/>
  <c r="B281" i="17"/>
  <c r="B280" i="17"/>
  <c r="B279" i="17"/>
  <c r="B278" i="17"/>
  <c r="B277" i="17"/>
  <c r="B276" i="17"/>
  <c r="B275" i="17"/>
  <c r="B274" i="17"/>
  <c r="B273" i="17"/>
  <c r="B272" i="17"/>
  <c r="B271" i="17"/>
  <c r="B270" i="17"/>
  <c r="B269" i="17"/>
  <c r="B268" i="17"/>
  <c r="B267" i="17"/>
  <c r="B266" i="17"/>
  <c r="B265" i="17"/>
  <c r="B264" i="17"/>
  <c r="B263" i="17"/>
  <c r="B262" i="17"/>
  <c r="B261" i="17"/>
  <c r="B260" i="17"/>
  <c r="B259" i="17"/>
  <c r="B258" i="17"/>
  <c r="B257" i="17"/>
  <c r="B256" i="17"/>
  <c r="B255" i="17"/>
  <c r="B254" i="17"/>
  <c r="B253" i="17"/>
  <c r="B252" i="17"/>
  <c r="B251" i="17"/>
  <c r="B250" i="17"/>
  <c r="B249" i="17"/>
  <c r="B248" i="17"/>
  <c r="B247" i="17"/>
  <c r="B246" i="17"/>
  <c r="B245" i="17"/>
  <c r="B244" i="17"/>
  <c r="B243" i="17"/>
  <c r="B242" i="17"/>
  <c r="B241" i="17"/>
  <c r="B240" i="17"/>
  <c r="B239" i="17"/>
  <c r="B238" i="17"/>
  <c r="B237" i="17"/>
  <c r="B236" i="17"/>
  <c r="B235" i="17"/>
  <c r="B234" i="17"/>
  <c r="B233" i="17"/>
  <c r="B232" i="17"/>
  <c r="B231" i="17"/>
  <c r="B230" i="17"/>
  <c r="B229" i="17"/>
  <c r="B228" i="17"/>
  <c r="B227" i="17"/>
  <c r="B226" i="17"/>
  <c r="B225" i="17"/>
  <c r="B224" i="17"/>
  <c r="B223" i="17"/>
  <c r="B222" i="17"/>
  <c r="B221" i="17"/>
  <c r="B220" i="17"/>
  <c r="B219" i="17"/>
  <c r="B218" i="17"/>
  <c r="B217" i="17"/>
  <c r="B216" i="17"/>
  <c r="B215" i="17"/>
  <c r="B214" i="17"/>
  <c r="B213" i="17"/>
  <c r="B212" i="17"/>
  <c r="B211" i="17"/>
  <c r="B210" i="17"/>
  <c r="B209" i="17"/>
  <c r="B208" i="17"/>
  <c r="B207" i="17"/>
  <c r="B206" i="17"/>
  <c r="B205" i="17"/>
  <c r="B204" i="17"/>
  <c r="B203" i="17"/>
  <c r="B202" i="17"/>
  <c r="B201" i="17"/>
  <c r="B200" i="17"/>
  <c r="B199" i="17"/>
  <c r="B198" i="17"/>
  <c r="B197" i="17"/>
  <c r="B196" i="17"/>
  <c r="B195" i="17"/>
  <c r="B194" i="17"/>
  <c r="B193" i="17"/>
  <c r="B192" i="17"/>
  <c r="B191" i="17"/>
  <c r="B190" i="17"/>
  <c r="B189" i="17"/>
  <c r="B188" i="17"/>
  <c r="B187" i="17"/>
  <c r="B186" i="17"/>
  <c r="B185" i="17"/>
  <c r="B184" i="17"/>
  <c r="B183" i="17"/>
  <c r="B182" i="17"/>
  <c r="B181" i="17"/>
  <c r="B180" i="17"/>
  <c r="B179" i="17"/>
  <c r="B178" i="17"/>
  <c r="B177" i="17"/>
  <c r="B176" i="17"/>
  <c r="B175" i="17"/>
  <c r="B174" i="17"/>
  <c r="B173" i="17"/>
  <c r="B172" i="17"/>
  <c r="B171" i="17"/>
  <c r="B170" i="17"/>
  <c r="B169" i="17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B116" i="17"/>
  <c r="B115" i="17"/>
  <c r="B114" i="17"/>
  <c r="B113" i="17"/>
  <c r="B112" i="17"/>
  <c r="B111" i="17"/>
  <c r="B110" i="17"/>
  <c r="B109" i="17"/>
  <c r="B108" i="17"/>
  <c r="B107" i="17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I1" i="17"/>
  <c r="K126" i="17" l="1"/>
  <c r="K234" i="17"/>
  <c r="K242" i="17"/>
  <c r="K250" i="17"/>
  <c r="K258" i="17"/>
  <c r="K266" i="17"/>
  <c r="K274" i="17"/>
  <c r="K282" i="17"/>
  <c r="K290" i="17"/>
  <c r="K298" i="17"/>
  <c r="K306" i="17"/>
  <c r="K314" i="17"/>
  <c r="K322" i="17"/>
  <c r="K330" i="17"/>
  <c r="K338" i="17"/>
  <c r="K346" i="17"/>
  <c r="K354" i="17"/>
  <c r="K362" i="17"/>
  <c r="K370" i="17"/>
  <c r="K378" i="17"/>
  <c r="K386" i="17"/>
  <c r="K394" i="17"/>
  <c r="K402" i="17"/>
  <c r="K410" i="17"/>
  <c r="K418" i="17"/>
  <c r="K426" i="17"/>
  <c r="K55" i="17"/>
  <c r="K119" i="17"/>
  <c r="K132" i="17"/>
  <c r="K240" i="17"/>
  <c r="K256" i="17"/>
  <c r="K280" i="17"/>
  <c r="K304" i="17"/>
  <c r="K328" i="17"/>
  <c r="K344" i="17"/>
  <c r="K360" i="17"/>
  <c r="K376" i="17"/>
  <c r="K392" i="17"/>
  <c r="K400" i="17"/>
  <c r="K416" i="17"/>
  <c r="K8" i="17"/>
  <c r="K16" i="17"/>
  <c r="K24" i="17"/>
  <c r="K32" i="17"/>
  <c r="K40" i="17"/>
  <c r="K48" i="17"/>
  <c r="K56" i="17"/>
  <c r="K64" i="17"/>
  <c r="K72" i="17"/>
  <c r="K80" i="17"/>
  <c r="K88" i="17"/>
  <c r="K96" i="17"/>
  <c r="K104" i="17"/>
  <c r="K112" i="17"/>
  <c r="K9" i="17"/>
  <c r="K17" i="17"/>
  <c r="K25" i="17"/>
  <c r="K33" i="17"/>
  <c r="K41" i="17"/>
  <c r="K49" i="17"/>
  <c r="K57" i="17"/>
  <c r="K65" i="17"/>
  <c r="K73" i="17"/>
  <c r="K81" i="17"/>
  <c r="K89" i="17"/>
  <c r="K97" i="17"/>
  <c r="K105" i="17"/>
  <c r="K113" i="17"/>
  <c r="K10" i="17"/>
  <c r="K18" i="17"/>
  <c r="K26" i="17"/>
  <c r="K34" i="17"/>
  <c r="K42" i="17"/>
  <c r="K50" i="17"/>
  <c r="K58" i="17"/>
  <c r="K66" i="17"/>
  <c r="K74" i="17"/>
  <c r="K82" i="17"/>
  <c r="K90" i="17"/>
  <c r="K98" i="17"/>
  <c r="K106" i="17"/>
  <c r="K114" i="17"/>
  <c r="K127" i="17"/>
  <c r="K135" i="17"/>
  <c r="K227" i="17"/>
  <c r="K235" i="17"/>
  <c r="K243" i="17"/>
  <c r="K251" i="17"/>
  <c r="K259" i="17"/>
  <c r="K267" i="17"/>
  <c r="K275" i="17"/>
  <c r="K283" i="17"/>
  <c r="K291" i="17"/>
  <c r="K299" i="17"/>
  <c r="K307" i="17"/>
  <c r="K315" i="17"/>
  <c r="K323" i="17"/>
  <c r="K331" i="17"/>
  <c r="K339" i="17"/>
  <c r="K347" i="17"/>
  <c r="K355" i="17"/>
  <c r="K363" i="17"/>
  <c r="K371" i="17"/>
  <c r="K379" i="17"/>
  <c r="K387" i="17"/>
  <c r="K395" i="17"/>
  <c r="K403" i="17"/>
  <c r="K411" i="17"/>
  <c r="K419" i="17"/>
  <c r="K427" i="17"/>
  <c r="K7" i="17"/>
  <c r="K71" i="17"/>
  <c r="K103" i="17"/>
  <c r="K19" i="17"/>
  <c r="K27" i="17"/>
  <c r="K43" i="17"/>
  <c r="K51" i="17"/>
  <c r="K59" i="17"/>
  <c r="K67" i="17"/>
  <c r="K75" i="17"/>
  <c r="K83" i="17"/>
  <c r="K91" i="17"/>
  <c r="K99" i="17"/>
  <c r="K107" i="17"/>
  <c r="K115" i="17"/>
  <c r="K120" i="17"/>
  <c r="K128" i="17"/>
  <c r="K136" i="17"/>
  <c r="K228" i="17"/>
  <c r="K236" i="17"/>
  <c r="K244" i="17"/>
  <c r="K252" i="17"/>
  <c r="K260" i="17"/>
  <c r="K268" i="17"/>
  <c r="K276" i="17"/>
  <c r="K284" i="17"/>
  <c r="K292" i="17"/>
  <c r="K300" i="17"/>
  <c r="K308" i="17"/>
  <c r="K316" i="17"/>
  <c r="K324" i="17"/>
  <c r="K332" i="17"/>
  <c r="K340" i="17"/>
  <c r="K348" i="17"/>
  <c r="K356" i="17"/>
  <c r="K364" i="17"/>
  <c r="K372" i="17"/>
  <c r="K380" i="17"/>
  <c r="K388" i="17"/>
  <c r="K396" i="17"/>
  <c r="K404" i="17"/>
  <c r="K412" i="17"/>
  <c r="K420" i="17"/>
  <c r="K15" i="17"/>
  <c r="K87" i="17"/>
  <c r="K12" i="17"/>
  <c r="K20" i="17"/>
  <c r="K28" i="17"/>
  <c r="K52" i="17"/>
  <c r="K60" i="17"/>
  <c r="K68" i="17"/>
  <c r="K76" i="17"/>
  <c r="K84" i="17"/>
  <c r="K92" i="17"/>
  <c r="K100" i="17"/>
  <c r="K108" i="17"/>
  <c r="K116" i="17"/>
  <c r="K137" i="17"/>
  <c r="K229" i="17"/>
  <c r="K237" i="17"/>
  <c r="K245" i="17"/>
  <c r="K253" i="17"/>
  <c r="K261" i="17"/>
  <c r="K269" i="17"/>
  <c r="K277" i="17"/>
  <c r="K285" i="17"/>
  <c r="K293" i="17"/>
  <c r="K301" i="17"/>
  <c r="K309" i="17"/>
  <c r="K317" i="17"/>
  <c r="K325" i="17"/>
  <c r="K333" i="17"/>
  <c r="K341" i="17"/>
  <c r="K349" i="17"/>
  <c r="K357" i="17"/>
  <c r="K365" i="17"/>
  <c r="K373" i="17"/>
  <c r="K381" i="17"/>
  <c r="K389" i="17"/>
  <c r="K397" i="17"/>
  <c r="K405" i="17"/>
  <c r="K413" i="17"/>
  <c r="K421" i="17"/>
  <c r="K429" i="17"/>
  <c r="K39" i="17"/>
  <c r="K111" i="17"/>
  <c r="K5" i="17"/>
  <c r="K13" i="17"/>
  <c r="K21" i="17"/>
  <c r="K29" i="17"/>
  <c r="K45" i="17"/>
  <c r="K53" i="17"/>
  <c r="K61" i="17"/>
  <c r="K69" i="17"/>
  <c r="K77" i="17"/>
  <c r="K85" i="17"/>
  <c r="K101" i="17"/>
  <c r="K109" i="17"/>
  <c r="K117" i="17"/>
  <c r="K122" i="17"/>
  <c r="K130" i="17"/>
  <c r="K138" i="17"/>
  <c r="K230" i="17"/>
  <c r="K238" i="17"/>
  <c r="K246" i="17"/>
  <c r="K254" i="17"/>
  <c r="K262" i="17"/>
  <c r="K270" i="17"/>
  <c r="K278" i="17"/>
  <c r="K286" i="17"/>
  <c r="K294" i="17"/>
  <c r="K302" i="17"/>
  <c r="K310" i="17"/>
  <c r="K318" i="17"/>
  <c r="K326" i="17"/>
  <c r="K334" i="17"/>
  <c r="K342" i="17"/>
  <c r="K350" i="17"/>
  <c r="K358" i="17"/>
  <c r="K366" i="17"/>
  <c r="K374" i="17"/>
  <c r="K382" i="17"/>
  <c r="K390" i="17"/>
  <c r="K398" i="17"/>
  <c r="K406" i="17"/>
  <c r="K414" i="17"/>
  <c r="K422" i="17"/>
  <c r="K430" i="17"/>
  <c r="K79" i="17"/>
  <c r="K6" i="17"/>
  <c r="K14" i="17"/>
  <c r="K22" i="17"/>
  <c r="K30" i="17"/>
  <c r="K38" i="17"/>
  <c r="K46" i="17"/>
  <c r="K54" i="17"/>
  <c r="K62" i="17"/>
  <c r="K70" i="17"/>
  <c r="K78" i="17"/>
  <c r="K86" i="17"/>
  <c r="K94" i="17"/>
  <c r="K102" i="17"/>
  <c r="K110" i="17"/>
  <c r="K118" i="17"/>
  <c r="K123" i="17"/>
  <c r="K131" i="17"/>
  <c r="K139" i="17"/>
  <c r="K231" i="17"/>
  <c r="K239" i="17"/>
  <c r="K247" i="17"/>
  <c r="K255" i="17"/>
  <c r="K263" i="17"/>
  <c r="K271" i="17"/>
  <c r="K279" i="17"/>
  <c r="K287" i="17"/>
  <c r="K295" i="17"/>
  <c r="K303" i="17"/>
  <c r="K311" i="17"/>
  <c r="K319" i="17"/>
  <c r="K327" i="17"/>
  <c r="K335" i="17"/>
  <c r="K343" i="17"/>
  <c r="K351" i="17"/>
  <c r="K359" i="17"/>
  <c r="K367" i="17"/>
  <c r="K375" i="17"/>
  <c r="K383" i="17"/>
  <c r="K391" i="17"/>
  <c r="K399" i="17"/>
  <c r="K407" i="17"/>
  <c r="K415" i="17"/>
  <c r="K423" i="17"/>
  <c r="K431" i="17"/>
  <c r="K47" i="17"/>
  <c r="K232" i="17"/>
  <c r="K272" i="17"/>
  <c r="K296" i="17"/>
  <c r="K320" i="17"/>
  <c r="K23" i="17"/>
  <c r="K63" i="17"/>
  <c r="K95" i="17"/>
  <c r="K124" i="17"/>
  <c r="K140" i="17"/>
  <c r="K248" i="17"/>
  <c r="K264" i="17"/>
  <c r="K288" i="17"/>
  <c r="K312" i="17"/>
  <c r="K336" i="17"/>
  <c r="K352" i="17"/>
  <c r="K368" i="17"/>
  <c r="K384" i="17"/>
  <c r="K408" i="17"/>
  <c r="K424" i="17"/>
  <c r="K125" i="17"/>
  <c r="K133" i="17"/>
  <c r="K141" i="17"/>
  <c r="K233" i="17"/>
  <c r="K241" i="17"/>
  <c r="K249" i="17"/>
  <c r="K257" i="17"/>
  <c r="K265" i="17"/>
  <c r="K273" i="17"/>
  <c r="K281" i="17"/>
  <c r="K289" i="17"/>
  <c r="K297" i="17"/>
  <c r="K305" i="17"/>
  <c r="K313" i="17"/>
  <c r="K321" i="17"/>
  <c r="K329" i="17"/>
  <c r="K337" i="17"/>
  <c r="K345" i="17"/>
  <c r="K353" i="17"/>
  <c r="K361" i="17"/>
  <c r="K369" i="17"/>
  <c r="K377" i="17"/>
  <c r="K385" i="17"/>
  <c r="K393" i="17"/>
  <c r="K401" i="17"/>
  <c r="K409" i="17"/>
  <c r="K417" i="17"/>
  <c r="K425" i="17"/>
  <c r="K433" i="17"/>
  <c r="K1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tc={35D4AADF-E0F4-47F8-82B5-32A541D2F439}</author>
  </authors>
  <commentList>
    <comment ref="H2" authorId="0" shapeId="0" xr:uid="{35D4AADF-E0F4-47F8-82B5-32A541D2F439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Include: DEAN, WIDO, NEW WIDO, In Transit</t>
      </text>
    </comment>
  </commentList>
</comments>
</file>

<file path=xl/sharedStrings.xml><?xml version="1.0" encoding="utf-8"?>
<sst xmlns="http://schemas.openxmlformats.org/spreadsheetml/2006/main" count="5947" uniqueCount="1851">
  <si>
    <t>Item</t>
  </si>
  <si>
    <t>Description</t>
  </si>
  <si>
    <t>Location</t>
  </si>
  <si>
    <t>Warehouse</t>
  </si>
  <si>
    <t>Quantity</t>
  </si>
  <si>
    <t>1447844</t>
  </si>
  <si>
    <t>1A2E Location</t>
  </si>
  <si>
    <t>1A2E</t>
  </si>
  <si>
    <t>DEAN</t>
  </si>
  <si>
    <t>1A4A Location</t>
  </si>
  <si>
    <t>1A4A</t>
  </si>
  <si>
    <t>WIDO</t>
  </si>
  <si>
    <t>32C</t>
  </si>
  <si>
    <t>32G</t>
  </si>
  <si>
    <t>34C</t>
  </si>
  <si>
    <t>35E</t>
  </si>
  <si>
    <t>37F</t>
  </si>
  <si>
    <t>38C</t>
  </si>
  <si>
    <t>38E</t>
  </si>
  <si>
    <t>38F</t>
  </si>
  <si>
    <t>41C</t>
  </si>
  <si>
    <t>46G</t>
  </si>
  <si>
    <t>5A2G Location</t>
  </si>
  <si>
    <t>5A2G</t>
  </si>
  <si>
    <t>5A3F Location</t>
  </si>
  <si>
    <t>5A3F</t>
  </si>
  <si>
    <t>5A3H Location</t>
  </si>
  <si>
    <t>5A3H</t>
  </si>
  <si>
    <t>5B1F Location</t>
  </si>
  <si>
    <t>5B1F</t>
  </si>
  <si>
    <t>6A4H Location</t>
  </si>
  <si>
    <t>Production North</t>
  </si>
  <si>
    <t>PN</t>
  </si>
  <si>
    <t>Receiving Floor at WIDO</t>
  </si>
  <si>
    <t>RFW</t>
  </si>
  <si>
    <t>1447847</t>
  </si>
  <si>
    <t>12D</t>
  </si>
  <si>
    <t>1A4B Location</t>
  </si>
  <si>
    <t>1A4B</t>
  </si>
  <si>
    <t>1A5A Location</t>
  </si>
  <si>
    <t>1A5A</t>
  </si>
  <si>
    <t>1A7B Location</t>
  </si>
  <si>
    <t>1A7B</t>
  </si>
  <si>
    <t>1A7G Location</t>
  </si>
  <si>
    <t>1A7G</t>
  </si>
  <si>
    <t>42D</t>
  </si>
  <si>
    <t>42H</t>
  </si>
  <si>
    <t>43G</t>
  </si>
  <si>
    <t>5A4C Location</t>
  </si>
  <si>
    <t>5A4C</t>
  </si>
  <si>
    <t>6A4G Location</t>
  </si>
  <si>
    <t>1447850</t>
  </si>
  <si>
    <t>15A</t>
  </si>
  <si>
    <t>1A1F Location</t>
  </si>
  <si>
    <t>1A1F</t>
  </si>
  <si>
    <t>1A2B Location</t>
  </si>
  <si>
    <t>1A2B</t>
  </si>
  <si>
    <t>1A2F Location</t>
  </si>
  <si>
    <t>1A2F</t>
  </si>
  <si>
    <t>1A4E Location</t>
  </si>
  <si>
    <t>1A4E</t>
  </si>
  <si>
    <t>1A4F Location</t>
  </si>
  <si>
    <t>1A4F</t>
  </si>
  <si>
    <t>1A5B Location</t>
  </si>
  <si>
    <t>1A5B</t>
  </si>
  <si>
    <t>1B7D Location</t>
  </si>
  <si>
    <t>1B7D</t>
  </si>
  <si>
    <t>47H</t>
  </si>
  <si>
    <t>5B1E Location</t>
  </si>
  <si>
    <t>5B1E</t>
  </si>
  <si>
    <t>13C</t>
  </si>
  <si>
    <t>1A4C Location</t>
  </si>
  <si>
    <t>1A4C</t>
  </si>
  <si>
    <t>31H</t>
  </si>
  <si>
    <t>41F</t>
  </si>
  <si>
    <t>42C</t>
  </si>
  <si>
    <t>45D</t>
  </si>
  <si>
    <t>4A1G Location</t>
  </si>
  <si>
    <t>4A1G</t>
  </si>
  <si>
    <t>Shipping Boxes</t>
  </si>
  <si>
    <t>SBOX</t>
  </si>
  <si>
    <t>SHIPPING</t>
  </si>
  <si>
    <t>Default Location SHIPPING</t>
  </si>
  <si>
    <t>4A1H Location</t>
  </si>
  <si>
    <t>4A1H</t>
  </si>
  <si>
    <t>4A5G Location</t>
  </si>
  <si>
    <t>4A5G</t>
  </si>
  <si>
    <t>5A6G Location</t>
  </si>
  <si>
    <t>5A6G</t>
  </si>
  <si>
    <t>22D</t>
  </si>
  <si>
    <t>1A3B Location</t>
  </si>
  <si>
    <t>1A3B</t>
  </si>
  <si>
    <t>6A3D Location</t>
  </si>
  <si>
    <t>5A2C Location</t>
  </si>
  <si>
    <t>5A2C</t>
  </si>
  <si>
    <t>Shipping Miscellaneous</t>
  </si>
  <si>
    <t>SMISC</t>
  </si>
  <si>
    <t>HOLD</t>
  </si>
  <si>
    <t>AP001</t>
  </si>
  <si>
    <t>1A2A Location</t>
  </si>
  <si>
    <t>1A2A</t>
  </si>
  <si>
    <t>1A5H Location</t>
  </si>
  <si>
    <t>1A5H</t>
  </si>
  <si>
    <t>1A6E Location</t>
  </si>
  <si>
    <t>1A6E</t>
  </si>
  <si>
    <t>41G</t>
  </si>
  <si>
    <t>41H</t>
  </si>
  <si>
    <t>42G</t>
  </si>
  <si>
    <t>43H</t>
  </si>
  <si>
    <t>AP002</t>
  </si>
  <si>
    <t>6A2D Location</t>
  </si>
  <si>
    <t>AP003</t>
  </si>
  <si>
    <t>1A1H Location</t>
  </si>
  <si>
    <t>1A1H</t>
  </si>
  <si>
    <t>1A4D Location</t>
  </si>
  <si>
    <t>1A4D</t>
  </si>
  <si>
    <t>1A6F Location</t>
  </si>
  <si>
    <t>1A6F</t>
  </si>
  <si>
    <t>31C</t>
  </si>
  <si>
    <t>31D</t>
  </si>
  <si>
    <t>32D</t>
  </si>
  <si>
    <t>33D</t>
  </si>
  <si>
    <t>34D</t>
  </si>
  <si>
    <t>5A5E Location</t>
  </si>
  <si>
    <t>5A5E</t>
  </si>
  <si>
    <t>5A5F Location</t>
  </si>
  <si>
    <t>5A5F</t>
  </si>
  <si>
    <t>AP004</t>
  </si>
  <si>
    <t>1A2D Location</t>
  </si>
  <si>
    <t>1A2D</t>
  </si>
  <si>
    <t>AP005</t>
  </si>
  <si>
    <t>16G</t>
  </si>
  <si>
    <t>16H</t>
  </si>
  <si>
    <t>17G</t>
  </si>
  <si>
    <t>17H</t>
  </si>
  <si>
    <t>18E</t>
  </si>
  <si>
    <t>18G</t>
  </si>
  <si>
    <t>18H</t>
  </si>
  <si>
    <t>1A1E Location</t>
  </si>
  <si>
    <t>1A1E</t>
  </si>
  <si>
    <t>43C</t>
  </si>
  <si>
    <t>47D</t>
  </si>
  <si>
    <t>AP006</t>
  </si>
  <si>
    <t>18F</t>
  </si>
  <si>
    <t>1A2C Location</t>
  </si>
  <si>
    <t>1A2C</t>
  </si>
  <si>
    <t>5A3E Location</t>
  </si>
  <si>
    <t>5A3E</t>
  </si>
  <si>
    <t>AP007</t>
  </si>
  <si>
    <t>14C</t>
  </si>
  <si>
    <t>1A3E Location</t>
  </si>
  <si>
    <t>1A3E</t>
  </si>
  <si>
    <t>1A7D Location</t>
  </si>
  <si>
    <t>1A7D</t>
  </si>
  <si>
    <t>26E</t>
  </si>
  <si>
    <t>26G</t>
  </si>
  <si>
    <t>26H</t>
  </si>
  <si>
    <t>27E</t>
  </si>
  <si>
    <t>27G</t>
  </si>
  <si>
    <t>27H</t>
  </si>
  <si>
    <t>28E</t>
  </si>
  <si>
    <t>28G</t>
  </si>
  <si>
    <t>28H</t>
  </si>
  <si>
    <t>35G</t>
  </si>
  <si>
    <t>44H</t>
  </si>
  <si>
    <t>5A4F Location</t>
  </si>
  <si>
    <t>5A4F</t>
  </si>
  <si>
    <t>AP008</t>
  </si>
  <si>
    <t>1A5C Location</t>
  </si>
  <si>
    <t>1A5C</t>
  </si>
  <si>
    <t>1A6B Location</t>
  </si>
  <si>
    <t>1A6B</t>
  </si>
  <si>
    <t>1A6C Location</t>
  </si>
  <si>
    <t>1A6C</t>
  </si>
  <si>
    <t>28F</t>
  </si>
  <si>
    <t>AP009</t>
  </si>
  <si>
    <t>36G</t>
  </si>
  <si>
    <t>36H</t>
  </si>
  <si>
    <t>37G</t>
  </si>
  <si>
    <t>37H</t>
  </si>
  <si>
    <t>38G</t>
  </si>
  <si>
    <t>38H</t>
  </si>
  <si>
    <t>AP010</t>
  </si>
  <si>
    <t>1A7C Location</t>
  </si>
  <si>
    <t>1A7C</t>
  </si>
  <si>
    <t>5B2G Location</t>
  </si>
  <si>
    <t>5B2G</t>
  </si>
  <si>
    <t>AP011</t>
  </si>
  <si>
    <t>31F</t>
  </si>
  <si>
    <t>44G</t>
  </si>
  <si>
    <t>45G</t>
  </si>
  <si>
    <t>46H</t>
  </si>
  <si>
    <t>AP012</t>
  </si>
  <si>
    <t>31G</t>
  </si>
  <si>
    <t>AP013</t>
  </si>
  <si>
    <t>1A3C Location</t>
  </si>
  <si>
    <t>1A3C</t>
  </si>
  <si>
    <t>45H</t>
  </si>
  <si>
    <t>AP016</t>
  </si>
  <si>
    <t>1A6D Location</t>
  </si>
  <si>
    <t>1A6D</t>
  </si>
  <si>
    <t>1B7F Location</t>
  </si>
  <si>
    <t>1B7F</t>
  </si>
  <si>
    <t>32H</t>
  </si>
  <si>
    <t>33G</t>
  </si>
  <si>
    <t>33H</t>
  </si>
  <si>
    <t>34G</t>
  </si>
  <si>
    <t>34H</t>
  </si>
  <si>
    <t>5A5H Location</t>
  </si>
  <si>
    <t>5A5H</t>
  </si>
  <si>
    <t>AP017</t>
  </si>
  <si>
    <t>1A7F Location</t>
  </si>
  <si>
    <t>1A7F</t>
  </si>
  <si>
    <t>34E</t>
  </si>
  <si>
    <t>AP018</t>
  </si>
  <si>
    <t>23H</t>
  </si>
  <si>
    <t>24H</t>
  </si>
  <si>
    <t>AP019</t>
  </si>
  <si>
    <t>1A5D Location</t>
  </si>
  <si>
    <t>1A5D</t>
  </si>
  <si>
    <t>AP020</t>
  </si>
  <si>
    <t>11G</t>
  </si>
  <si>
    <t>5A8H Location</t>
  </si>
  <si>
    <t>5A8H</t>
  </si>
  <si>
    <t>AP021</t>
  </si>
  <si>
    <t>1A7A Location</t>
  </si>
  <si>
    <t>1A7A</t>
  </si>
  <si>
    <t>43E</t>
  </si>
  <si>
    <t>43F</t>
  </si>
  <si>
    <t>44E</t>
  </si>
  <si>
    <t>44F</t>
  </si>
  <si>
    <t>45E</t>
  </si>
  <si>
    <t>45F</t>
  </si>
  <si>
    <t>46E</t>
  </si>
  <si>
    <t>46F</t>
  </si>
  <si>
    <t>47F</t>
  </si>
  <si>
    <t>48E</t>
  </si>
  <si>
    <t>48F</t>
  </si>
  <si>
    <t>AP022</t>
  </si>
  <si>
    <t>4A6E Location</t>
  </si>
  <si>
    <t>4A6E</t>
  </si>
  <si>
    <t>AP023</t>
  </si>
  <si>
    <t>47E</t>
  </si>
  <si>
    <t>23G</t>
  </si>
  <si>
    <t>AP025</t>
  </si>
  <si>
    <t>21F</t>
  </si>
  <si>
    <t>ARG-CCTG</t>
  </si>
  <si>
    <t>6A3B Location</t>
  </si>
  <si>
    <t>6A4A Location</t>
  </si>
  <si>
    <t>B1</t>
  </si>
  <si>
    <t>B10</t>
  </si>
  <si>
    <t>B11</t>
  </si>
  <si>
    <t>B12</t>
  </si>
  <si>
    <t>B17</t>
  </si>
  <si>
    <t>B18</t>
  </si>
  <si>
    <t>B2</t>
  </si>
  <si>
    <t>B22</t>
  </si>
  <si>
    <t>16F</t>
  </si>
  <si>
    <t>3B1E</t>
  </si>
  <si>
    <t>B25</t>
  </si>
  <si>
    <t>1A5G Location</t>
  </si>
  <si>
    <t>1A5G</t>
  </si>
  <si>
    <t>36E</t>
  </si>
  <si>
    <t>36F</t>
  </si>
  <si>
    <t>4A1E Location</t>
  </si>
  <si>
    <t>4A1E</t>
  </si>
  <si>
    <t>4A4D Location</t>
  </si>
  <si>
    <t>4A4D</t>
  </si>
  <si>
    <t>B27S</t>
  </si>
  <si>
    <t>B3</t>
  </si>
  <si>
    <t>B30</t>
  </si>
  <si>
    <t>B30I</t>
  </si>
  <si>
    <t>B31</t>
  </si>
  <si>
    <t>B37</t>
  </si>
  <si>
    <t>3A3E</t>
  </si>
  <si>
    <t>B38</t>
  </si>
  <si>
    <t>B38BOTF</t>
  </si>
  <si>
    <t>B38BOTFI</t>
  </si>
  <si>
    <t>B4</t>
  </si>
  <si>
    <t>B44</t>
  </si>
  <si>
    <t>B45</t>
  </si>
  <si>
    <t>B47</t>
  </si>
  <si>
    <t>1A5E Location</t>
  </si>
  <si>
    <t>1A5E</t>
  </si>
  <si>
    <t>3B1F</t>
  </si>
  <si>
    <t>1A6G Location</t>
  </si>
  <si>
    <t>1A6G</t>
  </si>
  <si>
    <t>B49</t>
  </si>
  <si>
    <t>6A2A Location</t>
  </si>
  <si>
    <t>B4I</t>
  </si>
  <si>
    <t>B5</t>
  </si>
  <si>
    <t>B50I</t>
  </si>
  <si>
    <t>B50S</t>
  </si>
  <si>
    <t>B50T</t>
  </si>
  <si>
    <t>B51</t>
  </si>
  <si>
    <t>B52</t>
  </si>
  <si>
    <t>25C</t>
  </si>
  <si>
    <t>B53I</t>
  </si>
  <si>
    <t>B54</t>
  </si>
  <si>
    <t>3A1F</t>
  </si>
  <si>
    <t>B57S</t>
  </si>
  <si>
    <t>41E</t>
  </si>
  <si>
    <t>42F</t>
  </si>
  <si>
    <t>4A2D Location</t>
  </si>
  <si>
    <t>4A2D</t>
  </si>
  <si>
    <t>5A7F Location</t>
  </si>
  <si>
    <t>5A7F</t>
  </si>
  <si>
    <t>B58I</t>
  </si>
  <si>
    <t>25E</t>
  </si>
  <si>
    <t>4A4F Location</t>
  </si>
  <si>
    <t>4A4F</t>
  </si>
  <si>
    <t>B58S</t>
  </si>
  <si>
    <t>5A7E Location</t>
  </si>
  <si>
    <t>5A7E</t>
  </si>
  <si>
    <t>B58T</t>
  </si>
  <si>
    <t>4A3C Location</t>
  </si>
  <si>
    <t>4A3C</t>
  </si>
  <si>
    <t>4A7G Location</t>
  </si>
  <si>
    <t>4A7G</t>
  </si>
  <si>
    <t>4A7H Location</t>
  </si>
  <si>
    <t>4A7H</t>
  </si>
  <si>
    <t>B61B</t>
  </si>
  <si>
    <t>B62B</t>
  </si>
  <si>
    <t>B63B</t>
  </si>
  <si>
    <t>B63I</t>
  </si>
  <si>
    <t>B64</t>
  </si>
  <si>
    <t>B66</t>
  </si>
  <si>
    <t>B67</t>
  </si>
  <si>
    <t>B67I</t>
  </si>
  <si>
    <t>B67IP</t>
  </si>
  <si>
    <t>B68</t>
  </si>
  <si>
    <t>B69</t>
  </si>
  <si>
    <t>B7</t>
  </si>
  <si>
    <t>B70</t>
  </si>
  <si>
    <t>B72</t>
  </si>
  <si>
    <t>B73</t>
  </si>
  <si>
    <t>B74</t>
  </si>
  <si>
    <t>B75</t>
  </si>
  <si>
    <t>5A1G Location</t>
  </si>
  <si>
    <t>5A1G</t>
  </si>
  <si>
    <t>B75I</t>
  </si>
  <si>
    <t>B76</t>
  </si>
  <si>
    <t>B77</t>
  </si>
  <si>
    <t>B79</t>
  </si>
  <si>
    <t>B81</t>
  </si>
  <si>
    <t>B85</t>
  </si>
  <si>
    <t>B86</t>
  </si>
  <si>
    <t>B87</t>
  </si>
  <si>
    <t>B87I</t>
  </si>
  <si>
    <t>B88</t>
  </si>
  <si>
    <t>B89</t>
  </si>
  <si>
    <t>B89I</t>
  </si>
  <si>
    <t>B8I</t>
  </si>
  <si>
    <t>3A2E</t>
  </si>
  <si>
    <t>B9</t>
  </si>
  <si>
    <t>B90</t>
  </si>
  <si>
    <t>B99S</t>
  </si>
  <si>
    <t>B99S2</t>
  </si>
  <si>
    <t>6A6F Location</t>
  </si>
  <si>
    <t>TOWER</t>
  </si>
  <si>
    <t>3A1D</t>
  </si>
  <si>
    <t>6A5E Location</t>
  </si>
  <si>
    <t>6A6D Location</t>
  </si>
  <si>
    <t>BK5WIP</t>
  </si>
  <si>
    <t>C1</t>
  </si>
  <si>
    <t>46D</t>
  </si>
  <si>
    <t>6A4B Location</t>
  </si>
  <si>
    <t>Lab 1 - U1</t>
  </si>
  <si>
    <t>COMPOUNDING</t>
  </si>
  <si>
    <t>C10</t>
  </si>
  <si>
    <t>Hall</t>
  </si>
  <si>
    <t>Lab 1 - Y2</t>
  </si>
  <si>
    <t>C11</t>
  </si>
  <si>
    <t>6A2B Location</t>
  </si>
  <si>
    <t>6A5A Location</t>
  </si>
  <si>
    <t>6A5B Location</t>
  </si>
  <si>
    <t>Lab 1 - Z1</t>
  </si>
  <si>
    <t>C12</t>
  </si>
  <si>
    <t>6A6A Location</t>
  </si>
  <si>
    <t>C13</t>
  </si>
  <si>
    <t>6A3C Location</t>
  </si>
  <si>
    <t>6A5F Location</t>
  </si>
  <si>
    <t>Lab 1 - X2</t>
  </si>
  <si>
    <t>C14</t>
  </si>
  <si>
    <t>6A3A Location</t>
  </si>
  <si>
    <t>6A4F Location</t>
  </si>
  <si>
    <t>6A6E Location</t>
  </si>
  <si>
    <t>C15</t>
  </si>
  <si>
    <t>6A1B Location</t>
  </si>
  <si>
    <t>6A5C Location</t>
  </si>
  <si>
    <t>Lab 2 - M1</t>
  </si>
  <si>
    <t>C16</t>
  </si>
  <si>
    <t>6A3F Location</t>
  </si>
  <si>
    <t>C17</t>
  </si>
  <si>
    <t>C19</t>
  </si>
  <si>
    <t>6A5D Location</t>
  </si>
  <si>
    <t>C2</t>
  </si>
  <si>
    <t>C20</t>
  </si>
  <si>
    <t>C21</t>
  </si>
  <si>
    <t>Lab 1 - Y3</t>
  </si>
  <si>
    <t>C22</t>
  </si>
  <si>
    <t>Lab 1 - X1</t>
  </si>
  <si>
    <t>C23</t>
  </si>
  <si>
    <t>Lab 1 - W2</t>
  </si>
  <si>
    <t>C24</t>
  </si>
  <si>
    <t>C25</t>
  </si>
  <si>
    <t>Lab 1 - Fridge</t>
  </si>
  <si>
    <t>C26</t>
  </si>
  <si>
    <t>6A6C Location</t>
  </si>
  <si>
    <t>C27</t>
  </si>
  <si>
    <t>6A2E Location</t>
  </si>
  <si>
    <t>C28</t>
  </si>
  <si>
    <t>C29</t>
  </si>
  <si>
    <t>C30</t>
  </si>
  <si>
    <t>Lab 1 - Z3</t>
  </si>
  <si>
    <t>Lab 1 - Z4</t>
  </si>
  <si>
    <t>C31</t>
  </si>
  <si>
    <t>C33</t>
  </si>
  <si>
    <t>Lab 1 - W3</t>
  </si>
  <si>
    <t>C39</t>
  </si>
  <si>
    <t>C4</t>
  </si>
  <si>
    <t>6A4D Location</t>
  </si>
  <si>
    <t>C40</t>
  </si>
  <si>
    <t>C41</t>
  </si>
  <si>
    <t>6A4C Location</t>
  </si>
  <si>
    <t>6A4E Location</t>
  </si>
  <si>
    <t>C42</t>
  </si>
  <si>
    <t>6A2G Location</t>
  </si>
  <si>
    <t>C43</t>
  </si>
  <si>
    <t>Lab 1 - W1</t>
  </si>
  <si>
    <t>C44</t>
  </si>
  <si>
    <t>C48</t>
  </si>
  <si>
    <t>C49</t>
  </si>
  <si>
    <t>C4WIP</t>
  </si>
  <si>
    <t>C5</t>
  </si>
  <si>
    <t>C51</t>
  </si>
  <si>
    <t>C52</t>
  </si>
  <si>
    <t>C54</t>
  </si>
  <si>
    <t>C55</t>
  </si>
  <si>
    <t>Lab 2 - O2</t>
  </si>
  <si>
    <t>Lab 1 - Z2</t>
  </si>
  <si>
    <t>C56</t>
  </si>
  <si>
    <t>C57</t>
  </si>
  <si>
    <t>C6</t>
  </si>
  <si>
    <t>Lab 1 - Y1</t>
  </si>
  <si>
    <t>C7</t>
  </si>
  <si>
    <t>C8</t>
  </si>
  <si>
    <t>C9</t>
  </si>
  <si>
    <t>CBO4WIP</t>
  </si>
  <si>
    <t>CBP4WIP</t>
  </si>
  <si>
    <t>CC10</t>
  </si>
  <si>
    <t>CC100PCR</t>
  </si>
  <si>
    <t>CC101</t>
  </si>
  <si>
    <t>CC102</t>
  </si>
  <si>
    <t>CC108L</t>
  </si>
  <si>
    <t>CC109</t>
  </si>
  <si>
    <t>CC11</t>
  </si>
  <si>
    <t>CC12</t>
  </si>
  <si>
    <t>41B</t>
  </si>
  <si>
    <t>CC12B</t>
  </si>
  <si>
    <t>CC13</t>
  </si>
  <si>
    <t>CC13U</t>
  </si>
  <si>
    <t>12A</t>
  </si>
  <si>
    <t>12B</t>
  </si>
  <si>
    <t>26D</t>
  </si>
  <si>
    <t>CC13UA</t>
  </si>
  <si>
    <t>CC14</t>
  </si>
  <si>
    <t>CC15C</t>
  </si>
  <si>
    <t>CC16C</t>
  </si>
  <si>
    <t>CC18</t>
  </si>
  <si>
    <t>CC20</t>
  </si>
  <si>
    <t>CC21</t>
  </si>
  <si>
    <t>1A4H Location</t>
  </si>
  <si>
    <t>1A4H</t>
  </si>
  <si>
    <t>CC22</t>
  </si>
  <si>
    <t>35D</t>
  </si>
  <si>
    <t>CC23</t>
  </si>
  <si>
    <t>CC24</t>
  </si>
  <si>
    <t>CC26</t>
  </si>
  <si>
    <t>CC27</t>
  </si>
  <si>
    <t>CC27PCR</t>
  </si>
  <si>
    <t>CC28</t>
  </si>
  <si>
    <t>CC28PCR</t>
  </si>
  <si>
    <t>CC3</t>
  </si>
  <si>
    <t>CC30</t>
  </si>
  <si>
    <t>CC31</t>
  </si>
  <si>
    <t>CC32</t>
  </si>
  <si>
    <t>44C</t>
  </si>
  <si>
    <t>CC34U</t>
  </si>
  <si>
    <t>CC36</t>
  </si>
  <si>
    <t>CC38</t>
  </si>
  <si>
    <t>CC4</t>
  </si>
  <si>
    <t>CC40</t>
  </si>
  <si>
    <t>CC42</t>
  </si>
  <si>
    <t>CC43</t>
  </si>
  <si>
    <t>CC44</t>
  </si>
  <si>
    <t>CC45</t>
  </si>
  <si>
    <t>CC46</t>
  </si>
  <si>
    <t>CC46-2</t>
  </si>
  <si>
    <t>CC47</t>
  </si>
  <si>
    <t>CC48</t>
  </si>
  <si>
    <t>CC49J</t>
  </si>
  <si>
    <t>CC49RT</t>
  </si>
  <si>
    <t>CC4SE</t>
  </si>
  <si>
    <t>CC4SL</t>
  </si>
  <si>
    <t>CC4SO</t>
  </si>
  <si>
    <t>CC4SP</t>
  </si>
  <si>
    <t>CC5</t>
  </si>
  <si>
    <t>CC55</t>
  </si>
  <si>
    <t>CC56PR</t>
  </si>
  <si>
    <t>CC56U</t>
  </si>
  <si>
    <t>33F</t>
  </si>
  <si>
    <t>CC58</t>
  </si>
  <si>
    <t>CC59</t>
  </si>
  <si>
    <t>4A6C Location</t>
  </si>
  <si>
    <t>4A6C</t>
  </si>
  <si>
    <t>CC6</t>
  </si>
  <si>
    <t>CC61</t>
  </si>
  <si>
    <t>CC62</t>
  </si>
  <si>
    <t>CC63</t>
  </si>
  <si>
    <t>CC64</t>
  </si>
  <si>
    <t>CC64TP</t>
  </si>
  <si>
    <t>CC65</t>
  </si>
  <si>
    <t>CC68</t>
  </si>
  <si>
    <t>CC6SL</t>
  </si>
  <si>
    <t>CC6SO</t>
  </si>
  <si>
    <t>CC7</t>
  </si>
  <si>
    <t>CC70</t>
  </si>
  <si>
    <t>CC72</t>
  </si>
  <si>
    <t>CC73</t>
  </si>
  <si>
    <t>CC74</t>
  </si>
  <si>
    <t>CC77</t>
  </si>
  <si>
    <t>CC78</t>
  </si>
  <si>
    <t>CC79</t>
  </si>
  <si>
    <t>CC79E</t>
  </si>
  <si>
    <t>1A6A Location</t>
  </si>
  <si>
    <t>1A6A</t>
  </si>
  <si>
    <t>CC7P</t>
  </si>
  <si>
    <t>CC80</t>
  </si>
  <si>
    <t>CC84</t>
  </si>
  <si>
    <t>CC85</t>
  </si>
  <si>
    <t>CC86</t>
  </si>
  <si>
    <t>CC88</t>
  </si>
  <si>
    <t>CC89</t>
  </si>
  <si>
    <t>25A</t>
  </si>
  <si>
    <t>25B</t>
  </si>
  <si>
    <t>6A1A Location</t>
  </si>
  <si>
    <t>CC8B</t>
  </si>
  <si>
    <t>CC9</t>
  </si>
  <si>
    <t>CC90</t>
  </si>
  <si>
    <t>CC91</t>
  </si>
  <si>
    <t>CC92</t>
  </si>
  <si>
    <t>CC93</t>
  </si>
  <si>
    <t>CC94</t>
  </si>
  <si>
    <t>CC95</t>
  </si>
  <si>
    <t>CC96</t>
  </si>
  <si>
    <t>CC97</t>
  </si>
  <si>
    <t>CC98</t>
  </si>
  <si>
    <t>CC99</t>
  </si>
  <si>
    <t>CJ30WIP</t>
  </si>
  <si>
    <t>CJ5WIP</t>
  </si>
  <si>
    <t>COMP003</t>
  </si>
  <si>
    <t>COMP042</t>
  </si>
  <si>
    <t>COMP102-D</t>
  </si>
  <si>
    <t>COMP119</t>
  </si>
  <si>
    <t>COMP120</t>
  </si>
  <si>
    <t>CR8WIP</t>
  </si>
  <si>
    <t>CRBO2WIP</t>
  </si>
  <si>
    <t>CS4WIP</t>
  </si>
  <si>
    <t>D1</t>
  </si>
  <si>
    <t>Lab 2 - N3</t>
  </si>
  <si>
    <t>D11</t>
  </si>
  <si>
    <t>D12</t>
  </si>
  <si>
    <t>6A2C Location</t>
  </si>
  <si>
    <t>Lab 2 - N1</t>
  </si>
  <si>
    <t>Lab 2 - O1</t>
  </si>
  <si>
    <t>D13</t>
  </si>
  <si>
    <t>D14</t>
  </si>
  <si>
    <t>6A3E Location</t>
  </si>
  <si>
    <t>D15</t>
  </si>
  <si>
    <t>D16</t>
  </si>
  <si>
    <t>Lab 2 - O3</t>
  </si>
  <si>
    <t>D17</t>
  </si>
  <si>
    <t>D18</t>
  </si>
  <si>
    <t>D19</t>
  </si>
  <si>
    <t>D2</t>
  </si>
  <si>
    <t>Lab 2 - N2</t>
  </si>
  <si>
    <t>D20</t>
  </si>
  <si>
    <t>D21</t>
  </si>
  <si>
    <t>D22</t>
  </si>
  <si>
    <t>Lab 2 - P3</t>
  </si>
  <si>
    <t>D23</t>
  </si>
  <si>
    <t>D26</t>
  </si>
  <si>
    <t>D27</t>
  </si>
  <si>
    <t>D27S</t>
  </si>
  <si>
    <t>D28</t>
  </si>
  <si>
    <t>D3</t>
  </si>
  <si>
    <t>D31</t>
  </si>
  <si>
    <t>D32</t>
  </si>
  <si>
    <t>D33</t>
  </si>
  <si>
    <t>D3J</t>
  </si>
  <si>
    <t>D4</t>
  </si>
  <si>
    <t>Lab 2 - P1</t>
  </si>
  <si>
    <t>Lab 2 - P2</t>
  </si>
  <si>
    <t>D6</t>
  </si>
  <si>
    <t>D7</t>
  </si>
  <si>
    <t>D8</t>
  </si>
  <si>
    <t>DL1</t>
  </si>
  <si>
    <t>DL10</t>
  </si>
  <si>
    <t>DL11</t>
  </si>
  <si>
    <t>DL13</t>
  </si>
  <si>
    <t>6A6G Location</t>
  </si>
  <si>
    <t>DL15</t>
  </si>
  <si>
    <t>DL16</t>
  </si>
  <si>
    <t>DL17</t>
  </si>
  <si>
    <t>DL2</t>
  </si>
  <si>
    <t>DL21</t>
  </si>
  <si>
    <t>DL23</t>
  </si>
  <si>
    <t>DL29</t>
  </si>
  <si>
    <t>DL30</t>
  </si>
  <si>
    <t>DL31</t>
  </si>
  <si>
    <t>DL32</t>
  </si>
  <si>
    <t>DL36</t>
  </si>
  <si>
    <t>DL37</t>
  </si>
  <si>
    <t>DL38</t>
  </si>
  <si>
    <t>DL39B</t>
  </si>
  <si>
    <t>DL44</t>
  </si>
  <si>
    <t>DL5</t>
  </si>
  <si>
    <t>DL51</t>
  </si>
  <si>
    <t>DL52</t>
  </si>
  <si>
    <t>DL54</t>
  </si>
  <si>
    <t>DL55</t>
  </si>
  <si>
    <t>DL56</t>
  </si>
  <si>
    <t>DL7</t>
  </si>
  <si>
    <t>DL8</t>
  </si>
  <si>
    <t>DL9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</si>
  <si>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</si>
  <si>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</si>
  <si>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</si>
  <si>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</si>
  <si>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</si>
  <si>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</si>
  <si>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</si>
  <si>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</si>
  <si>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</si>
  <si>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</si>
  <si>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6A3G Location</t>
  </si>
  <si>
    <t>E2</t>
  </si>
  <si>
    <t>E20</t>
  </si>
  <si>
    <t>E22</t>
  </si>
  <si>
    <t>E23</t>
  </si>
  <si>
    <t>E24</t>
  </si>
  <si>
    <t>E25</t>
  </si>
  <si>
    <t>Lab 1 - X3</t>
  </si>
  <si>
    <t>E27Z</t>
  </si>
  <si>
    <t>E28M</t>
  </si>
  <si>
    <t>Lab 2 - P4</t>
  </si>
  <si>
    <t>E28P</t>
  </si>
  <si>
    <t>Lab 1 - V1</t>
  </si>
  <si>
    <t>E29</t>
  </si>
  <si>
    <t>E3</t>
  </si>
  <si>
    <t>E30</t>
  </si>
  <si>
    <t>E31</t>
  </si>
  <si>
    <t>E32</t>
  </si>
  <si>
    <t>E33</t>
  </si>
  <si>
    <t>E34</t>
  </si>
  <si>
    <t>E35</t>
  </si>
  <si>
    <t>E36</t>
  </si>
  <si>
    <t>6A3H Location</t>
  </si>
  <si>
    <t>E37</t>
  </si>
  <si>
    <t>E38</t>
  </si>
  <si>
    <t>Lab 1 - X4</t>
  </si>
  <si>
    <t>E39</t>
  </si>
  <si>
    <t>E4</t>
  </si>
  <si>
    <t>E43</t>
  </si>
  <si>
    <t>E45</t>
  </si>
  <si>
    <t>E46</t>
  </si>
  <si>
    <t>E47</t>
  </si>
  <si>
    <t>E48</t>
  </si>
  <si>
    <t>E49</t>
  </si>
  <si>
    <t>E50</t>
  </si>
  <si>
    <t>6A2H Location</t>
  </si>
  <si>
    <t>E51</t>
  </si>
  <si>
    <t>E52</t>
  </si>
  <si>
    <t>E53</t>
  </si>
  <si>
    <t>E54</t>
  </si>
  <si>
    <t>E55</t>
  </si>
  <si>
    <t>E57</t>
  </si>
  <si>
    <t>E59</t>
  </si>
  <si>
    <t>E5P</t>
  </si>
  <si>
    <t>E6</t>
  </si>
  <si>
    <t>E60</t>
  </si>
  <si>
    <t>E62</t>
  </si>
  <si>
    <t>E63</t>
  </si>
  <si>
    <t>E64</t>
  </si>
  <si>
    <t>E65</t>
  </si>
  <si>
    <t>E66</t>
  </si>
  <si>
    <t>E67</t>
  </si>
  <si>
    <t>E68</t>
  </si>
  <si>
    <t>E69</t>
  </si>
  <si>
    <t>E7</t>
  </si>
  <si>
    <t>E70</t>
  </si>
  <si>
    <t>E72</t>
  </si>
  <si>
    <t>E8</t>
  </si>
  <si>
    <t>EM8WIP</t>
  </si>
  <si>
    <t>GEM10M</t>
  </si>
  <si>
    <t>GEM2</t>
  </si>
  <si>
    <t>GEM3</t>
  </si>
  <si>
    <t>GEM4</t>
  </si>
  <si>
    <t>GEM7</t>
  </si>
  <si>
    <t>GEM9</t>
  </si>
  <si>
    <t>GS2</t>
  </si>
  <si>
    <t>GS4</t>
  </si>
  <si>
    <t>GS7</t>
  </si>
  <si>
    <t>HB001</t>
  </si>
  <si>
    <t>HB001-P2</t>
  </si>
  <si>
    <t>HB002</t>
  </si>
  <si>
    <t>HB002-P2</t>
  </si>
  <si>
    <t>HB003</t>
  </si>
  <si>
    <t>HB003-P2</t>
  </si>
  <si>
    <t>HB004</t>
  </si>
  <si>
    <t>HB005</t>
  </si>
  <si>
    <t>HB006</t>
  </si>
  <si>
    <t>HB013</t>
  </si>
  <si>
    <t>HB014</t>
  </si>
  <si>
    <t>HB017</t>
  </si>
  <si>
    <t>HB017-T</t>
  </si>
  <si>
    <t>HB018</t>
  </si>
  <si>
    <t>HB018-T</t>
  </si>
  <si>
    <t>HB020</t>
  </si>
  <si>
    <t>HB023</t>
  </si>
  <si>
    <t>HB024</t>
  </si>
  <si>
    <t>HB026</t>
  </si>
  <si>
    <t>HB028</t>
  </si>
  <si>
    <t>HB029</t>
  </si>
  <si>
    <t>HB034</t>
  </si>
  <si>
    <t>HB039</t>
  </si>
  <si>
    <t>HB039-T</t>
  </si>
  <si>
    <t>HB040</t>
  </si>
  <si>
    <t>HB042</t>
  </si>
  <si>
    <t>HB042-K</t>
  </si>
  <si>
    <t>HB043</t>
  </si>
  <si>
    <t>HB048</t>
  </si>
  <si>
    <t>HB048-P</t>
  </si>
  <si>
    <t>HB049</t>
  </si>
  <si>
    <t>HB052</t>
  </si>
  <si>
    <t>HB052-T</t>
  </si>
  <si>
    <t>HB055</t>
  </si>
  <si>
    <t>HB057</t>
  </si>
  <si>
    <t>HB070</t>
  </si>
  <si>
    <t>HB073</t>
  </si>
  <si>
    <t>HB074</t>
  </si>
  <si>
    <t>HB076</t>
  </si>
  <si>
    <t>HB078</t>
  </si>
  <si>
    <t>HB079</t>
  </si>
  <si>
    <t>HB079-P</t>
  </si>
  <si>
    <t>HB080</t>
  </si>
  <si>
    <t>HB080-P</t>
  </si>
  <si>
    <t>HB082-5M</t>
  </si>
  <si>
    <t>HB082-P</t>
  </si>
  <si>
    <t>HB083</t>
  </si>
  <si>
    <t>HB085</t>
  </si>
  <si>
    <t>HB086</t>
  </si>
  <si>
    <t>HB087</t>
  </si>
  <si>
    <t>HB089</t>
  </si>
  <si>
    <t>HB090</t>
  </si>
  <si>
    <t>HB090-T</t>
  </si>
  <si>
    <t>HB091</t>
  </si>
  <si>
    <t>HB091-5M</t>
  </si>
  <si>
    <t>HB091-K</t>
  </si>
  <si>
    <t>HB092</t>
  </si>
  <si>
    <t>HB092-K</t>
  </si>
  <si>
    <t>HB092-M</t>
  </si>
  <si>
    <t>HB092-P</t>
  </si>
  <si>
    <t>HB097</t>
  </si>
  <si>
    <t>HB101</t>
  </si>
  <si>
    <t>HB102-D</t>
  </si>
  <si>
    <t>HB102-P</t>
  </si>
  <si>
    <t>HB104</t>
  </si>
  <si>
    <t>HB105</t>
  </si>
  <si>
    <t>HB109-M</t>
  </si>
  <si>
    <t>HB110</t>
  </si>
  <si>
    <t>HB111</t>
  </si>
  <si>
    <t>HB114</t>
  </si>
  <si>
    <t>HB116</t>
  </si>
  <si>
    <t>HB117</t>
  </si>
  <si>
    <t>HB119</t>
  </si>
  <si>
    <t>HB119-D</t>
  </si>
  <si>
    <t>HB120</t>
  </si>
  <si>
    <t>HB124</t>
  </si>
  <si>
    <t>HB125</t>
  </si>
  <si>
    <t>HB126</t>
  </si>
  <si>
    <t>HB129</t>
  </si>
  <si>
    <t>HBSE001</t>
  </si>
  <si>
    <t>HBUO-1</t>
  </si>
  <si>
    <t>HBUO-3</t>
  </si>
  <si>
    <t>INCI001</t>
  </si>
  <si>
    <t>INCI003</t>
  </si>
  <si>
    <t>INCI013</t>
  </si>
  <si>
    <t>INCI014</t>
  </si>
  <si>
    <t>INCI028</t>
  </si>
  <si>
    <t>INCI052</t>
  </si>
  <si>
    <t>INCI063</t>
  </si>
  <si>
    <t>INCI073</t>
  </si>
  <si>
    <t>INCI085</t>
  </si>
  <si>
    <t>INCI090</t>
  </si>
  <si>
    <t>INCI097</t>
  </si>
  <si>
    <t>INCI113-1</t>
  </si>
  <si>
    <t>INCI113-2</t>
  </si>
  <si>
    <t>INCI120</t>
  </si>
  <si>
    <t>LAP8WIP</t>
  </si>
  <si>
    <t>NWPB001</t>
  </si>
  <si>
    <t>1A6H Location</t>
  </si>
  <si>
    <t>1A6H</t>
  </si>
  <si>
    <t>NWPB002</t>
  </si>
  <si>
    <t>NWPB003</t>
  </si>
  <si>
    <t>NWPB004</t>
  </si>
  <si>
    <t>NWPB005</t>
  </si>
  <si>
    <t>NWPB007</t>
  </si>
  <si>
    <t>NWPB010</t>
  </si>
  <si>
    <t>NWPB014</t>
  </si>
  <si>
    <t>NWPB015</t>
  </si>
  <si>
    <t>PHX8WIP</t>
  </si>
  <si>
    <t>PM1210WIP</t>
  </si>
  <si>
    <t>PS01</t>
  </si>
  <si>
    <t>RPS</t>
  </si>
  <si>
    <t>S-10705</t>
  </si>
  <si>
    <t>S-13297</t>
  </si>
  <si>
    <t>S-14474</t>
  </si>
  <si>
    <t>S-16756</t>
  </si>
  <si>
    <t>S-4397</t>
  </si>
  <si>
    <t>S-4542</t>
  </si>
  <si>
    <t>5A2F Location</t>
  </si>
  <si>
    <t>5A2F</t>
  </si>
  <si>
    <t>S-4643</t>
  </si>
  <si>
    <t>S-4754</t>
  </si>
  <si>
    <t>5A4E Location</t>
  </si>
  <si>
    <t>5A4E</t>
  </si>
  <si>
    <t>S-4856</t>
  </si>
  <si>
    <t>S-4859</t>
  </si>
  <si>
    <t>S-4994</t>
  </si>
  <si>
    <t>SaniHB</t>
  </si>
  <si>
    <t>SaniUPG</t>
  </si>
  <si>
    <t>SB0024</t>
  </si>
  <si>
    <t>SB0054</t>
  </si>
  <si>
    <t>SB0064</t>
  </si>
  <si>
    <t>SB0128</t>
  </si>
  <si>
    <t>SB0148</t>
  </si>
  <si>
    <t>SB0203</t>
  </si>
  <si>
    <t>SB0216</t>
  </si>
  <si>
    <t>SB0249</t>
  </si>
  <si>
    <t>SB0640</t>
  </si>
  <si>
    <t>SB1728</t>
  </si>
  <si>
    <t>SB2592</t>
  </si>
  <si>
    <t>4A7E Location</t>
  </si>
  <si>
    <t>4A7E</t>
  </si>
  <si>
    <t>SB3360</t>
  </si>
  <si>
    <t>SL10</t>
  </si>
  <si>
    <t>SL11</t>
  </si>
  <si>
    <t>SL12B</t>
  </si>
  <si>
    <t>SL17</t>
  </si>
  <si>
    <t>SL19</t>
  </si>
  <si>
    <t>SL20</t>
  </si>
  <si>
    <t>SL23</t>
  </si>
  <si>
    <t>SL25</t>
  </si>
  <si>
    <t>SL26</t>
  </si>
  <si>
    <t>SL29</t>
  </si>
  <si>
    <t>SL29D</t>
  </si>
  <si>
    <t>SL31</t>
  </si>
  <si>
    <t>SL32</t>
  </si>
  <si>
    <t>SL33</t>
  </si>
  <si>
    <t>SL33PROP</t>
  </si>
  <si>
    <t>SL34</t>
  </si>
  <si>
    <t>SL37</t>
  </si>
  <si>
    <t>SL38</t>
  </si>
  <si>
    <t>SL39</t>
  </si>
  <si>
    <t>SL40</t>
  </si>
  <si>
    <t>SL41</t>
  </si>
  <si>
    <t>SL43</t>
  </si>
  <si>
    <t>SL47</t>
  </si>
  <si>
    <t>SL47CAC</t>
  </si>
  <si>
    <t>SL49</t>
  </si>
  <si>
    <t>SL50</t>
  </si>
  <si>
    <t>SL51</t>
  </si>
  <si>
    <t>SL52</t>
  </si>
  <si>
    <t>SL54</t>
  </si>
  <si>
    <t>SL54B</t>
  </si>
  <si>
    <t>SL55</t>
  </si>
  <si>
    <t>SL55B</t>
  </si>
  <si>
    <t>SL56</t>
  </si>
  <si>
    <t>SL56HOL</t>
  </si>
  <si>
    <t>SL59</t>
  </si>
  <si>
    <t>SL60</t>
  </si>
  <si>
    <t>SL61</t>
  </si>
  <si>
    <t>SL63</t>
  </si>
  <si>
    <t>SL64</t>
  </si>
  <si>
    <t>SL65</t>
  </si>
  <si>
    <t>SL65B</t>
  </si>
  <si>
    <t>SL66</t>
  </si>
  <si>
    <t>SL67</t>
  </si>
  <si>
    <t>SL68</t>
  </si>
  <si>
    <t>SL70</t>
  </si>
  <si>
    <t>SL76B</t>
  </si>
  <si>
    <t>SL78</t>
  </si>
  <si>
    <t>SL78B</t>
  </si>
  <si>
    <t>SL79</t>
  </si>
  <si>
    <t>SL81</t>
  </si>
  <si>
    <t>SL84</t>
  </si>
  <si>
    <t>SL85</t>
  </si>
  <si>
    <t>SL9B</t>
  </si>
  <si>
    <t>SS01</t>
  </si>
  <si>
    <t>SS02</t>
  </si>
  <si>
    <t>SS03</t>
  </si>
  <si>
    <t>SS04</t>
  </si>
  <si>
    <t>SS05</t>
  </si>
  <si>
    <t>SS06</t>
  </si>
  <si>
    <t>SS07</t>
  </si>
  <si>
    <t>SS08</t>
  </si>
  <si>
    <t>SS09</t>
  </si>
  <si>
    <t>SS10</t>
  </si>
  <si>
    <t>SS11</t>
  </si>
  <si>
    <t>SS12</t>
  </si>
  <si>
    <t>SS13</t>
  </si>
  <si>
    <t>SS15</t>
  </si>
  <si>
    <t>SS16</t>
  </si>
  <si>
    <t>SS17</t>
  </si>
  <si>
    <t>SS18</t>
  </si>
  <si>
    <t>SS19</t>
  </si>
  <si>
    <t>SS20</t>
  </si>
  <si>
    <t>SS21</t>
  </si>
  <si>
    <t>SS22</t>
  </si>
  <si>
    <t>SS23</t>
  </si>
  <si>
    <t>SS24</t>
  </si>
  <si>
    <t>SS25</t>
  </si>
  <si>
    <t>SS26</t>
  </si>
  <si>
    <t>SS40</t>
  </si>
  <si>
    <t>SS41</t>
  </si>
  <si>
    <t>SS42</t>
  </si>
  <si>
    <t>trash044</t>
  </si>
  <si>
    <t>UPC004</t>
  </si>
  <si>
    <t>UPC005</t>
  </si>
  <si>
    <t>UPC007</t>
  </si>
  <si>
    <t>UPC008</t>
  </si>
  <si>
    <t>UPC015</t>
  </si>
  <si>
    <t>UPC016</t>
  </si>
  <si>
    <t>UPC017-T</t>
  </si>
  <si>
    <t>UPC018-T</t>
  </si>
  <si>
    <t>UPC034</t>
  </si>
  <si>
    <t>UPC035</t>
  </si>
  <si>
    <t>UPC036</t>
  </si>
  <si>
    <t>UPC038</t>
  </si>
  <si>
    <t>UPC039</t>
  </si>
  <si>
    <t>UPC039-T</t>
  </si>
  <si>
    <t>UPC041</t>
  </si>
  <si>
    <t>UPC052-T</t>
  </si>
  <si>
    <t>UPC079-5M</t>
  </si>
  <si>
    <t>UPC079-D</t>
  </si>
  <si>
    <t>UPC080-5M</t>
  </si>
  <si>
    <t>UPC080-D</t>
  </si>
  <si>
    <t>UPC082-5M</t>
  </si>
  <si>
    <t>UPC082-D</t>
  </si>
  <si>
    <t>UPC090</t>
  </si>
  <si>
    <t>UPC091-5M</t>
  </si>
  <si>
    <t>UPC091-D</t>
  </si>
  <si>
    <t>UPC091-K</t>
  </si>
  <si>
    <t>UPC092-5M</t>
  </si>
  <si>
    <t>UPC092-K</t>
  </si>
  <si>
    <t>UPC092-M</t>
  </si>
  <si>
    <t>UPC102-D</t>
  </si>
  <si>
    <t>UPC109-M</t>
  </si>
  <si>
    <t>UPC116-M</t>
  </si>
  <si>
    <t>UPC119-D</t>
  </si>
  <si>
    <t>UPC120</t>
  </si>
  <si>
    <t>UPCGEMCC1</t>
  </si>
  <si>
    <t>UPCGEMCQ1</t>
  </si>
  <si>
    <t>UPCGS1</t>
  </si>
  <si>
    <t>UPCGS2</t>
  </si>
  <si>
    <t>UPCGS4</t>
  </si>
  <si>
    <t>UPCGS5</t>
  </si>
  <si>
    <t>UPCGS6</t>
  </si>
  <si>
    <t>UPCGS7</t>
  </si>
  <si>
    <t>UPCGWP01</t>
  </si>
  <si>
    <t>UPCGWP02</t>
  </si>
  <si>
    <t>UPCSE001</t>
  </si>
  <si>
    <t>UPCUO-1</t>
  </si>
  <si>
    <t>UPCUO-2</t>
  </si>
  <si>
    <t>UPCUO-3</t>
  </si>
  <si>
    <t>Category</t>
  </si>
  <si>
    <t>Bamboo Charcoal Soap Box</t>
  </si>
  <si>
    <t>Cartons</t>
  </si>
  <si>
    <t>Lapis (50mL) Carton</t>
  </si>
  <si>
    <t>Lapis (8mL) Carton</t>
  </si>
  <si>
    <t>Lip Conditioner Carton</t>
  </si>
  <si>
    <t>Inactive</t>
  </si>
  <si>
    <t>50mL Laura Jar Influte</t>
  </si>
  <si>
    <t>Orchid (50mL) Carton</t>
  </si>
  <si>
    <t>Orchid (8mL) Carton</t>
  </si>
  <si>
    <t>Blue Clay Soap Carton</t>
  </si>
  <si>
    <t>Phoenix (50mL) Carton</t>
  </si>
  <si>
    <t>Rose Hibiscus Hydrating Face Mist [Rose Mist] (4oz) Carton</t>
  </si>
  <si>
    <t>Pink Velvet Gua Sha Bag</t>
  </si>
  <si>
    <t>Bags</t>
  </si>
  <si>
    <t>Kit Components</t>
  </si>
  <si>
    <t>Coco Rose Trio Sleeve (Outer)</t>
  </si>
  <si>
    <t>Pink Clay Soap Carton</t>
  </si>
  <si>
    <t>Pink Cloud (Silver Embossed) Carton</t>
  </si>
  <si>
    <t>Jade Roller Product Carton (Complete with insert)</t>
  </si>
  <si>
    <t>30mL Bottle Influte</t>
  </si>
  <si>
    <t>Flutes</t>
  </si>
  <si>
    <t>Bakuchiol (30mL) Carton</t>
  </si>
  <si>
    <t>Blue Tansy Carton</t>
  </si>
  <si>
    <t>Rose Quartz Roller Product Carton (Complete with Insert)</t>
  </si>
  <si>
    <t>Pink Velvet Roller Bag</t>
  </si>
  <si>
    <t>Coconut Body Oil (4oz) Carton</t>
  </si>
  <si>
    <t>Jasmine Green Tea Toner (4oz) Carton</t>
  </si>
  <si>
    <t>Brighten Carton</t>
  </si>
  <si>
    <t>Mini Face Oil Trio Insert</t>
  </si>
  <si>
    <t>Mini Face Oil Trio Sleeve</t>
  </si>
  <si>
    <t>Mini Face Oil Trio Tray (with Gold Ring)</t>
  </si>
  <si>
    <t>Emerald OG (30mL) Carton</t>
  </si>
  <si>
    <t>Emerald CBD (30mL) Carton</t>
  </si>
  <si>
    <t>Amethyst Influte</t>
  </si>
  <si>
    <t>4oz Bottle Influte</t>
  </si>
  <si>
    <t>Citrine (4oz) Carton</t>
  </si>
  <si>
    <t>8oz Jar Influte (Coco Rose, Coco Soak)</t>
  </si>
  <si>
    <t>7mL Low Profile Jar [Lip Jar]</t>
  </si>
  <si>
    <t>Containers</t>
  </si>
  <si>
    <t xml:space="preserve">2oz Straight Sided Jar, 53/400 </t>
  </si>
  <si>
    <t>2.3oz Thick Wall Jar, 58/400</t>
  </si>
  <si>
    <t>50mL Laura Jar, 58/400</t>
  </si>
  <si>
    <t>8oz Paragon Jar (Salts) 58/400</t>
  </si>
  <si>
    <t>50mL (Square Bottle) Dropper, 18/415 {UPG}</t>
  </si>
  <si>
    <t>Closures</t>
  </si>
  <si>
    <t>2oz Spray Top, 20/410, 3.5"</t>
  </si>
  <si>
    <t>4oz Spray Top, 24/410, 4.25"</t>
  </si>
  <si>
    <t>8oz Spray Top, 24/410, 5.375"</t>
  </si>
  <si>
    <t>2oz Pump Top, 20/410, 3.5"</t>
  </si>
  <si>
    <t>4oz Pump Top, 24/410, 4.25"</t>
  </si>
  <si>
    <t>Dry Mask Cap, 53/400, PP</t>
  </si>
  <si>
    <t>4oz/Wet Mask/Salt Cap, 58/400, F-217, PP</t>
  </si>
  <si>
    <t>8oz (Soak/Polish) Cap [Only Fits SKS Glass], 70/400, F217 - PP {SKS}</t>
  </si>
  <si>
    <t>[Beard Tonic] Vial</t>
  </si>
  <si>
    <t>16oz (Soak) Cap, 89/400, F217, PP</t>
  </si>
  <si>
    <t>200mL Thick Bottom (Amethyst) Jar, 89/400</t>
  </si>
  <si>
    <t>200mL (Amethyst) Cap, 89/400, ABS {Coverpla}</t>
  </si>
  <si>
    <t>50mL (Laura Jar) Cap, 58/400, 16mm (Height), ABS {UPG}</t>
  </si>
  <si>
    <t>7.5mL Jar, 33/400</t>
  </si>
  <si>
    <t>15mL Jar, 40/400</t>
  </si>
  <si>
    <t>8mL (Square, Not Screened) Bottle</t>
  </si>
  <si>
    <t>30mL (Plat Lisse) Cap, 51/400, Urea</t>
  </si>
  <si>
    <t>30mL Laura Jar, 48/400</t>
  </si>
  <si>
    <t>30mL (Laura Jar) Cap, 48/400, Urea</t>
  </si>
  <si>
    <t>8x45mm (2.26mL) Vial, Screened - Citrine</t>
  </si>
  <si>
    <t>8x45mm (2.26mL) Vial, Screened - Jasmine</t>
  </si>
  <si>
    <t>8x45mm (2.26mL) Vial, Screened - Lapis</t>
  </si>
  <si>
    <t>8x45mm (2.26mL) Vial, Screened - Orchid</t>
  </si>
  <si>
    <t>8x45mm (2.26mL) Vial, Screened - Phoenix</t>
  </si>
  <si>
    <t>5mL Vial, Screened - Jasmine Green Tea</t>
  </si>
  <si>
    <t>8mL (Square) Bottle, 13/415, Screened - Emerald</t>
  </si>
  <si>
    <t xml:space="preserve">8mL (Square) Bottle, 13/415, Screened - Lapis </t>
  </si>
  <si>
    <t>8mL (Square) Bottle, 13/415, Screened - Orchid</t>
  </si>
  <si>
    <t>8mL (Square) Bottle, 13/415, Screened - Phoenix</t>
  </si>
  <si>
    <t>1oz Boston Round, 20/400</t>
  </si>
  <si>
    <t>8oz (Soak/Polish) Cap [Only Fits Piramal Glass], 70/400, 12mm (Height), Urea {Coverpla}</t>
  </si>
  <si>
    <t>30mL (Holographic Deco for Prism 12%) Bottle, 20/400 {UPG}</t>
  </si>
  <si>
    <t>30mL (Round) Bottle, 20/400 {UPG}</t>
  </si>
  <si>
    <t>11.8mL [10mL] Bottle, 13/415</t>
  </si>
  <si>
    <t>4oz Straight Sided Jar, 58/400</t>
  </si>
  <si>
    <t>50mL (Square, Not Screened) Bottle, 18/415 [168 units/box]</t>
  </si>
  <si>
    <t>8mL Dropper, 13/415 {UPG}</t>
  </si>
  <si>
    <t>15mL (Round) Bottle, 20/410</t>
  </si>
  <si>
    <t>15mL (Square) Bottle, 18/415</t>
  </si>
  <si>
    <t>0.5oz Boston Round, 18/400</t>
  </si>
  <si>
    <t>1oz Spray Top, 20/400, 3"</t>
  </si>
  <si>
    <t>15mL (Round) Dropper, 20/410, 58mm, ERF {UPG}</t>
  </si>
  <si>
    <t>50mL (Square) Bottle, 18/415, Screened - Lapis</t>
  </si>
  <si>
    <t>50mL (Square) Bottle, 18/415, Screened - Orchid</t>
  </si>
  <si>
    <t>2oz Boston Round, 20/400</t>
  </si>
  <si>
    <t>30mL Dropper, 20/410, 60mm, ERF {UPG}</t>
  </si>
  <si>
    <t>Lip Cap, 38/400, ABS, Screened</t>
  </si>
  <si>
    <t>7.5mL (F-217) Cap, 33/400, PP</t>
  </si>
  <si>
    <t>15mL Cap, 40/440, ABS</t>
  </si>
  <si>
    <t>58/400 Sealing Disc [50mL Laura Jar], ERF</t>
  </si>
  <si>
    <t>Sealing Discs</t>
  </si>
  <si>
    <t>58/400 Sealing Disc (w/ tab) [BT/BR Wet Mask], 58mm (Diameter), PETG</t>
  </si>
  <si>
    <t>70/400 Sealing Disc (with Tab) [8oz Coco Rose; Better Seal], 70mm (Diameter), PETG</t>
  </si>
  <si>
    <t>Tri Sealing Disc [200mL Amethyst], 89mm (Diamter)</t>
  </si>
  <si>
    <t>5mL Spray Top, 10/415</t>
  </si>
  <si>
    <t>Vial Top with Plunger</t>
  </si>
  <si>
    <t>15mL (Square) Dropper, 18/415, 59.5mm, ERF {UPG}</t>
  </si>
  <si>
    <t>50mL (Prism 20%) Cap, 60/400, ABS</t>
  </si>
  <si>
    <t xml:space="preserve">50mL (Holographic Deco for Prism 20%) Jar, 60/400 </t>
  </si>
  <si>
    <t>8oz Boston Round, 24/400</t>
  </si>
  <si>
    <t>60/400 Sealing Disk [50mL Prism 20%]</t>
  </si>
  <si>
    <t xml:space="preserve">3.3mL [5mL] Bottle, 13/415 </t>
  </si>
  <si>
    <t>100mL (Lotion) Pump Top, 24/400</t>
  </si>
  <si>
    <t>50mL (Lotion) Pump Top, 24/400</t>
  </si>
  <si>
    <t xml:space="preserve">50mL Lotion (Cleanser) Bottle, 24/410 </t>
  </si>
  <si>
    <t xml:space="preserve">100mL Lotion (Cleanser) Bottle, 24/410 </t>
  </si>
  <si>
    <t>2oz Heavenly Mist Spray Top, 20/410</t>
  </si>
  <si>
    <t>4oz Heavenly Mist Spray Top, 24/410</t>
  </si>
  <si>
    <t>3.3mL [5mL] Dropper, 13/415, 39.5mm, ERF {UPG}</t>
  </si>
  <si>
    <t>Rose Quartz Gua Sha - Teardrop</t>
  </si>
  <si>
    <t>Finished Goods</t>
  </si>
  <si>
    <t>Facial Roller - Rose Quartz</t>
  </si>
  <si>
    <t>Facial Roller - Jade</t>
  </si>
  <si>
    <t>Facial Roller - Amethyst</t>
  </si>
  <si>
    <t>Facial Roller - Lapis</t>
  </si>
  <si>
    <t>Orchid Facial Oil (50mL)</t>
  </si>
  <si>
    <t>Phoenix Facial Oil (50mL)</t>
  </si>
  <si>
    <t>Lapis Facial Oil (50mL)</t>
  </si>
  <si>
    <t>Orchid Facial Oil (8mL)</t>
  </si>
  <si>
    <t>Phoenix Facial Oil (8mL)</t>
  </si>
  <si>
    <t>Lapis Facial Oil (8mL)</t>
  </si>
  <si>
    <t>Jasmine Body Oil (4oz)</t>
  </si>
  <si>
    <t>Citrine Body Oil (4oz)</t>
  </si>
  <si>
    <t>Sea Mist Texturizing Salt Spray (8oz) - Lavender</t>
  </si>
  <si>
    <t>Sea Mist Texturizing Salt Spray (2oz) - Lavender</t>
  </si>
  <si>
    <t>Sea Mist Texturizing Salt Spray (8oz) - Coconut</t>
  </si>
  <si>
    <t>Sea Mist Texturizing Salt Spray (2oz) - Coconut</t>
  </si>
  <si>
    <t>Coconut Milk Bath Soak [Coco Soak] (16oz)</t>
  </si>
  <si>
    <t>Calm Soaking Salts</t>
  </si>
  <si>
    <t>Detox Soaking Salts</t>
  </si>
  <si>
    <t>Bamboo Charcoal Cleansing Bar Soap</t>
  </si>
  <si>
    <t>Blue Clay Cleansing Bar Soap</t>
  </si>
  <si>
    <t>Pink Clay Cleansing Bar Soap</t>
  </si>
  <si>
    <t>Beard Tonic (1oz) - Vetiver + Sage</t>
  </si>
  <si>
    <t>Campo Siddha Neer Kaddal Neelam Blue Dye (WS)</t>
  </si>
  <si>
    <t>Essential Oils and Extracts</t>
  </si>
  <si>
    <t>Green Tea Extract PF</t>
  </si>
  <si>
    <t>Campo Siddha Indra Neelam Yenai Blue Dye (OS)</t>
  </si>
  <si>
    <t>Red Iron Oxide Dye / lip-liquid- Pigment Red- Castor oil Iron Oxide</t>
  </si>
  <si>
    <t>Clary Sage Essential Oil</t>
  </si>
  <si>
    <t>Amethyst Extract</t>
  </si>
  <si>
    <t>Aspen Bark Extract Powder</t>
  </si>
  <si>
    <t>Bakuchiol Extract / Bakuchi Extract (kingvish)</t>
  </si>
  <si>
    <t>Bilberry Extract G</t>
  </si>
  <si>
    <t>Phyto-biotics Blueberry Stem Cell</t>
  </si>
  <si>
    <t>ACB Fruit Mix Enzyme</t>
  </si>
  <si>
    <t>Glucono Delta Lactone</t>
  </si>
  <si>
    <t>Kakadu Extract PF</t>
  </si>
  <si>
    <t xml:space="preserve">Papaya Enzyme PF </t>
  </si>
  <si>
    <t>Pineapple Enzyme PF</t>
  </si>
  <si>
    <t>Sodium Phytate</t>
  </si>
  <si>
    <t xml:space="preserve">Tremella Fuciformis Sporocarp (Mushroom) Extract </t>
  </si>
  <si>
    <t>Campo Siddha Vepuvillai Karushalai Yenai Red Dye (OS)</t>
  </si>
  <si>
    <t>Coconut Phytoscents aka SuperScents Coconut</t>
  </si>
  <si>
    <t>Coco Pulp CO2 (OG) Select Extract</t>
  </si>
  <si>
    <t>Eucalyptus Essential Oil</t>
  </si>
  <si>
    <t>Geranium, Rose Essential Oil</t>
  </si>
  <si>
    <t>Rose Quartz Gua Sha - Heart</t>
  </si>
  <si>
    <t>Blue Tansy Packette</t>
  </si>
  <si>
    <t>Packettes/Samples/Testers</t>
  </si>
  <si>
    <t>Emerald CBD Packette</t>
  </si>
  <si>
    <t>Emerald Hemp Packette</t>
  </si>
  <si>
    <t>Bakuchiol Packette</t>
  </si>
  <si>
    <t>Prism 12% (10mL) WIP</t>
  </si>
  <si>
    <t>WIP</t>
  </si>
  <si>
    <t>Prism 20% Mask (15mL)</t>
  </si>
  <si>
    <t>Hair Perfume (2oz) - Rose</t>
  </si>
  <si>
    <t>Hair Perfume (2oz) - Jasmine</t>
  </si>
  <si>
    <t>Machine Labels</t>
  </si>
  <si>
    <t>Blue Tansy [Single Label] (2.3oz) {FR}</t>
  </si>
  <si>
    <t>Brighten [Single Label] (2.3oz) {FR}</t>
  </si>
  <si>
    <t>FR Phoenix Diamond 50ml</t>
  </si>
  <si>
    <t>Citrine Body Oil [Single Label] (4oz) {FR}</t>
  </si>
  <si>
    <t>Jasmine Body Oil [Single Label] (4oz) {FR}</t>
  </si>
  <si>
    <t>Pink Cloud Cream [Single Label] (50mL) {FR}</t>
  </si>
  <si>
    <t>Jasmine Green Tea Toner [Single Label] (4oz) {FR}</t>
  </si>
  <si>
    <t>Coconut Body Oil [Single Label] (4oz) {FR}</t>
  </si>
  <si>
    <t>Prism 12% Serum [Double Label] (15mL) {FR}</t>
  </si>
  <si>
    <t>Emerald OG [Single Label] (30mL) {FR}</t>
  </si>
  <si>
    <t>Emerald OG [Single Label] (10mL) {FR}</t>
  </si>
  <si>
    <t>Emerald CBD [Single Label] (30mL) {FR}</t>
  </si>
  <si>
    <t>Emerald CBD (10mL)</t>
  </si>
  <si>
    <t>Pink Cloud Cream [Single Label] (7.5mL)</t>
  </si>
  <si>
    <t>Bakuchiol [Single Label] (30mL) {FR}</t>
  </si>
  <si>
    <t>Bakuchiol [Single Label] (10mL) {FR}</t>
  </si>
  <si>
    <t>Coco Rose Body Polish [Single Label] (4oz) {FR}</t>
  </si>
  <si>
    <t>Coconut Milk Bath Soak [Single Label] (4oz) {FR}</t>
  </si>
  <si>
    <t>Amethyst Body Polish [Single Label] (200mL) {FR}</t>
  </si>
  <si>
    <t>Corrugated Wrap Roll: 6in x 250ft; A Flute</t>
  </si>
  <si>
    <t>Shipping Supplies</t>
  </si>
  <si>
    <t>40x48” (Heat-Treated, Wood) Pallet</t>
  </si>
  <si>
    <t>Gusseted Resealable Bag: 6x9x2”; 2mm Thick (1000/Carton)</t>
  </si>
  <si>
    <t>Sharpie: Super; Fine Tip</t>
  </si>
  <si>
    <t>Stretch Wrap: 18in x1500ft, 0.7mm Thick (or 60 Gauge?) [For Hand Wrap Only]</t>
  </si>
  <si>
    <t>Amethyst Ritual Kit</t>
  </si>
  <si>
    <t>Prism Exfoliating Glow Duo Insert</t>
  </si>
  <si>
    <t>Lapis (8mL) WIP</t>
  </si>
  <si>
    <t>Emerald (8mL) WIP</t>
  </si>
  <si>
    <t>Phoenix (8mL) WIP</t>
  </si>
  <si>
    <t>Prism Exfoliating Glow Duo Sleeve</t>
  </si>
  <si>
    <t>Jewel Box Insert with Paper Pulp</t>
  </si>
  <si>
    <t>Jewel Box Tray</t>
  </si>
  <si>
    <t>Jewel Box Sleeve</t>
  </si>
  <si>
    <t>20x14x4 Corrugated Box, Uline (25/bundle)</t>
  </si>
  <si>
    <t>Case Pack Boxes</t>
  </si>
  <si>
    <t>After Sun Soothing Aloe Mist (8oz)</t>
  </si>
  <si>
    <t>After Sun Soothing Aloe Mist (2oz)</t>
  </si>
  <si>
    <t>Coconut Milk Bath Soak [Coco Soak] (8oz)</t>
  </si>
  <si>
    <t>Coco Rose Body Polish (8oz)</t>
  </si>
  <si>
    <t>Coco Rose Lip Conditioner</t>
  </si>
  <si>
    <t>Blue Tansy Resurfacing Clarity Mask (2.3oz)</t>
  </si>
  <si>
    <t>Brighten Pineapple + Gemstone Mask (2.3oz)</t>
  </si>
  <si>
    <t>Jasmine Green Tea Balancing Toner (4oz)</t>
  </si>
  <si>
    <t>Jasmine Green Tea Balancing Toner (2oz)</t>
  </si>
  <si>
    <t>Coco Rose Luxe Hydration Trio</t>
  </si>
  <si>
    <t>Coconut Body Oil (4oz)</t>
  </si>
  <si>
    <t>True Blue Mini Duo</t>
  </si>
  <si>
    <t>Mini Facial Oil Trio</t>
  </si>
  <si>
    <t>Amethyst Gemstone Body Scrub (200mL)</t>
  </si>
  <si>
    <t>Emerald CBD + Adaptions Deep Moisture Glow Oil (30mL)</t>
  </si>
  <si>
    <t>Emerald [OG] Deep Moisture Glow Oil (30mL)</t>
  </si>
  <si>
    <t>Bakuchiol Retinol Alternative Serum (30mL)</t>
  </si>
  <si>
    <t>Self Love Body Ritual Kit 2019</t>
  </si>
  <si>
    <t>Jewel Box 2019</t>
  </si>
  <si>
    <t>[CBD] Glow Potions Duo Kit 2019</t>
  </si>
  <si>
    <t>Rose Hibiscus Hydrating Face Mist [2.0] (4oz)</t>
  </si>
  <si>
    <t>Rose Hibiscus Hydrating Face Mist [2.0] (2oz)</t>
  </si>
  <si>
    <t>Prism 12% Serum (30mL)</t>
  </si>
  <si>
    <t>Prism 20% Mask (50mL)</t>
  </si>
  <si>
    <t>8oz Soaking Salts Case Pack, Allpack (15/bundle)</t>
  </si>
  <si>
    <t>8oz Soaking Salt Partitions, Allpack (30/bundle)</t>
  </si>
  <si>
    <t>Partitions</t>
  </si>
  <si>
    <t>8oz Coconut Bath Soak Case Pack, Allpack (15/bundle)</t>
  </si>
  <si>
    <t>8oz Coconut Bath Soak Partitions, Allpack</t>
  </si>
  <si>
    <t>16oz Coconut Bath Soak Case Pack, Allpack (15/bundle)</t>
  </si>
  <si>
    <t>16oz Coconut Bath Soak Partitions (40/Bundle), Allpack</t>
  </si>
  <si>
    <t>8oz Sea Mist Case Pack, Allpack (15/bundle)</t>
  </si>
  <si>
    <t>8oz Sea Mist Partitions, Allpack (30/bundle)</t>
  </si>
  <si>
    <t>4oz Body Oil Case Pack, Allpack (15/bundle)</t>
  </si>
  <si>
    <t>4oz Body Oil Partitions, Allpack</t>
  </si>
  <si>
    <t>2oz Spray &amp; Mist Case Pack, Allpack (15/bundle)</t>
  </si>
  <si>
    <t>2oz Body Oil Case Pack, Allpack</t>
  </si>
  <si>
    <t>2oz Partitions, Allpack</t>
  </si>
  <si>
    <t>1oz Beard Tonic Case Pack (10/bundle)</t>
  </si>
  <si>
    <t>1oz Beard Tonic Partitions, Allpack (30/bundle)</t>
  </si>
  <si>
    <t>Prism Bottle 48 Cell, Allpack</t>
  </si>
  <si>
    <t>Prism 48 Cell Partition, Allpack</t>
  </si>
  <si>
    <t>Sample Shipper, Allpack</t>
  </si>
  <si>
    <t>Wet Mask Case Pack, Allpack (15/bundle)</t>
  </si>
  <si>
    <t>Wet Mask Partition, Allpack</t>
  </si>
  <si>
    <t>Wet Mask Pad, Allpack</t>
  </si>
  <si>
    <t>2oz Dry Mask Partitions, Allpack</t>
  </si>
  <si>
    <t>Jasmine Body Oil (4oz) Carton</t>
  </si>
  <si>
    <t>Simple Aloe Vera Gel</t>
  </si>
  <si>
    <t>Carriers</t>
  </si>
  <si>
    <t>Grapeseed Oil</t>
  </si>
  <si>
    <t>Jojoba, Colorless  (OG)</t>
  </si>
  <si>
    <t>Jojoba, Golden (OG)</t>
  </si>
  <si>
    <t>MCT (Fractionated Coco Oil) Organic</t>
  </si>
  <si>
    <t>Meadowfoam Oil</t>
  </si>
  <si>
    <t>Simple Papaya/Pineapple Gel</t>
  </si>
  <si>
    <t>Rose Hydrosol Organic</t>
  </si>
  <si>
    <t>Aloe Vera Liquid</t>
  </si>
  <si>
    <t>Rosehip Seed Oil (OG)</t>
  </si>
  <si>
    <t>Ashwagandha Oil</t>
  </si>
  <si>
    <t>Squalane Olive</t>
  </si>
  <si>
    <t>Willow Bark Extract (Salix Nigra)</t>
  </si>
  <si>
    <t xml:space="preserve">Witch Hazel OG </t>
  </si>
  <si>
    <t>Vodka</t>
  </si>
  <si>
    <t>White Willow Bark Extract (Salix Alba)</t>
  </si>
  <si>
    <t>Glycerin Organic</t>
  </si>
  <si>
    <t>Jasmine Hydrosol</t>
  </si>
  <si>
    <t>Hemp Oil Organic</t>
  </si>
  <si>
    <t>CBD oil</t>
  </si>
  <si>
    <t>Borage Seed Oil</t>
  </si>
  <si>
    <t>Shiitake Mushroom Extract Oil Orgranic</t>
  </si>
  <si>
    <t>Blue Clay, Cambrian</t>
  </si>
  <si>
    <t>Dry Goods</t>
  </si>
  <si>
    <t>Tourmaline Powder (U)</t>
  </si>
  <si>
    <t>Ceara Sea Salt, Coarse (Pure Ocean)</t>
  </si>
  <si>
    <t>Himalayan Pink Salt</t>
  </si>
  <si>
    <t>Sonoma Pacific Sea Salt Fine (U)</t>
  </si>
  <si>
    <t>Bio-mulsion wax (OLIVEM 1000)</t>
  </si>
  <si>
    <t>Candelilla Wax (U)</t>
  </si>
  <si>
    <t>EcoSoya 210 (U)</t>
  </si>
  <si>
    <t>Organic Shea Butter</t>
  </si>
  <si>
    <t>Sodium Bicarbonate (Baking Soda)</t>
  </si>
  <si>
    <t>Kaolin Clay, White</t>
  </si>
  <si>
    <t>Fine Granulated Sugar</t>
  </si>
  <si>
    <t>Epsom Salt Ex Fine (Magnesium Sulfate USP)</t>
  </si>
  <si>
    <t>Amethyst Powder</t>
  </si>
  <si>
    <t>Hyaluronic Acid LMW .8-1.0 Dal</t>
  </si>
  <si>
    <t>Pink Clay, French</t>
  </si>
  <si>
    <t>Rose Clay</t>
  </si>
  <si>
    <t>Coconut Milk Powder Vegan*</t>
  </si>
  <si>
    <t>Coconut Water Powder (U)*</t>
  </si>
  <si>
    <t>Rice Powder (U)</t>
  </si>
  <si>
    <t>After Sun Mist [Double Label] (2oz) {EN}</t>
  </si>
  <si>
    <t>Organic Apricot Kernal Oil</t>
  </si>
  <si>
    <t>Virgin Organic Argan Nut Oil</t>
  </si>
  <si>
    <t>Camellia Seed Oil OG</t>
  </si>
  <si>
    <t>Chia Seed Oil Organic</t>
  </si>
  <si>
    <t>Coco Oil, Extra Virgin</t>
  </si>
  <si>
    <t>CoQ10 Caprylic Capric Triglycerides (and) Ubiquinone</t>
  </si>
  <si>
    <t>Self Love Facial Kit Sleeve</t>
  </si>
  <si>
    <t>Emerald CBD + Adaptions Deep Moisture Glow Oil (50mL)</t>
  </si>
  <si>
    <t>Coconut Milk Bath Soak [Double Label] (16oz) {FR}</t>
  </si>
  <si>
    <t>Detox Salts [Double Label] (8oz) {FR}</t>
  </si>
  <si>
    <t>Jasmine Body Oil (2oz) {FR}</t>
  </si>
  <si>
    <t>Lavender Sea Mist [Double Label] (2oz) {FR}</t>
  </si>
  <si>
    <t>Lavender Sea Mist [Double Label] (8oz) {FR}</t>
  </si>
  <si>
    <t>Post Shave [Double Label] (4oz) {EN}</t>
  </si>
  <si>
    <t>After Sun Mist [Double Label] (8oz) {EN}</t>
  </si>
  <si>
    <t>Brighten [Double Label] (15mL) {EN}</t>
  </si>
  <si>
    <t>Jasmine Green Tea Toner [Double Label] (2oz) {FR}</t>
  </si>
  <si>
    <t>Rose Mist [Double Lablel] (1oz) {FR}</t>
  </si>
  <si>
    <t>Blue Tansy [Double Label] (15mL) {EN}</t>
  </si>
  <si>
    <t>Calm Salt [Double Label] (8oz or 227g) {FR}</t>
  </si>
  <si>
    <t>Coconut Sea Mist [Double Label] (2oz) {FR}</t>
  </si>
  <si>
    <t>Coconut Sea Mist [Double Label] (8oz) {FR}</t>
  </si>
  <si>
    <t>Coconut Milk Bath Soak [Double Label] (8oz)</t>
  </si>
  <si>
    <t>Hibiscus Extract</t>
  </si>
  <si>
    <t>Ginger Root Extract PF</t>
  </si>
  <si>
    <t>Jasmine Absolute Sambac 10%</t>
  </si>
  <si>
    <t>Jasmine Absolute India 10%</t>
  </si>
  <si>
    <t>Jasmine Sambac Absolute</t>
  </si>
  <si>
    <t>Lavender (Dean) Essential Oil</t>
  </si>
  <si>
    <t>Lime Essential Oil</t>
  </si>
  <si>
    <t>Neroli Egypt, OG  Essential Oil</t>
  </si>
  <si>
    <t>Orchid Oil</t>
  </si>
  <si>
    <t>Orchid Extract</t>
  </si>
  <si>
    <t>Bergamot FCF (OG IP)</t>
  </si>
  <si>
    <t>Palo Santo Essential Oil</t>
  </si>
  <si>
    <t>Peppermint 2nd Essential Oil</t>
  </si>
  <si>
    <t>Pineapple Fragrance Oil</t>
  </si>
  <si>
    <t>Rose Absolute Morocco</t>
  </si>
  <si>
    <t>Sea Buckthorn</t>
  </si>
  <si>
    <t>Tansy, Blue Essential Oil (zen)</t>
  </si>
  <si>
    <t>Vanilla, Natural</t>
  </si>
  <si>
    <t>Vanilla Phytoscents</t>
  </si>
  <si>
    <t>Vetiver (OG, Haiti) Essential Oil</t>
  </si>
  <si>
    <t>Cedarwood Essential Oil</t>
  </si>
  <si>
    <t>Vitamin E</t>
  </si>
  <si>
    <t>Organic Ylang Ylang Fine Essential Oil</t>
  </si>
  <si>
    <t>Helichrysum Essential Oil</t>
  </si>
  <si>
    <t>Campo Siddha Neer Pazchai Green Dye (WS)</t>
  </si>
  <si>
    <t>Campo Siddha Roja Sikkappu (BioColor Rose) Dye (WS)</t>
  </si>
  <si>
    <t>Emerald CBD (50mL) Carton</t>
  </si>
  <si>
    <t>Prism 20% Mask (50mL) Influte</t>
  </si>
  <si>
    <t>Prism 20% Mask (50mL) Carton</t>
  </si>
  <si>
    <t>Prism 12% Serum Carton</t>
  </si>
  <si>
    <t>Phoenix (8mL) Carton</t>
  </si>
  <si>
    <t>50mL Laura jar, 58/400 {UPG}</t>
  </si>
  <si>
    <t>Campo Siddha Neer Katthari Violet Dye (WS)</t>
  </si>
  <si>
    <t>Kukui Nut Oil Organic</t>
  </si>
  <si>
    <t>Leucidal Complete</t>
  </si>
  <si>
    <t>4x3x2 White Indestructo Web Mailer (100/bundle) [Phasing Out]</t>
  </si>
  <si>
    <t>4x4x4 White Indestructo Web Mailer (100/bundle)</t>
  </si>
  <si>
    <t>6x6x6 White Indestructo Web Mailers (100/bundle)</t>
  </si>
  <si>
    <t>8x4x4 White Indestructo Web Mailers (100/bundle)</t>
  </si>
  <si>
    <t>16x6x6 [Gua Sha Box] White Indestructo Web Mailers (100/bundle) {Uline}</t>
  </si>
  <si>
    <t>13x13x6 Corrugated Boxes, Uline (25/bundle)</t>
  </si>
  <si>
    <t>(7+5/8)x(5+7/16)x(3+9/16) [6 DVD Mailers] (50/bundle)</t>
  </si>
  <si>
    <t>20x14x6 Corrugated Box (25/bundle)</t>
  </si>
  <si>
    <t>9x(7+1/2)x3 White Indestructo Web Mailers (100/bundle)</t>
  </si>
  <si>
    <t>(7+5/8)x6x(5+7/16) [10 DVD Mailers] (50/bundle)</t>
  </si>
  <si>
    <t>18x12x4 Corrugated Box, Uline (25/bundle)</t>
  </si>
  <si>
    <t>3x4in “Fragile” Label (500 Labels/Roll)</t>
  </si>
  <si>
    <t>3x4in “Fragile, Keep Dry” / “Up” Label (500 Labels/Roll)</t>
  </si>
  <si>
    <t>Gusseted Resealable Bag: 12x18x4”; 2mm Thick (1000 Bags/Box)</t>
  </si>
  <si>
    <t xml:space="preserve">Resealable Bag: 4x6”, 1.5mm Thick [Gua Sha Bag] (1000/Carton) </t>
  </si>
  <si>
    <t>3x4,1.5Mil Resealable Bags {Uline}</t>
  </si>
  <si>
    <t>Rollers Case Pack, Landsberg (25/bundle)</t>
  </si>
  <si>
    <t>Amethyst Case Pack, Landsberg (25/bundle)</t>
  </si>
  <si>
    <t>Coco Rose Case Packs, Landsberg (25/bundle)</t>
  </si>
  <si>
    <t>Bubble Roll: Perforated; 3/16” thick, 12in x (~250)ft</t>
  </si>
  <si>
    <t>19.7in x 6000ft, Machine Stretch Wrap</t>
  </si>
  <si>
    <t>40x48” (Slip Sheet) Pad (20/bundle)</t>
  </si>
  <si>
    <t>32x48" (Slip Sheet) Pad</t>
  </si>
  <si>
    <t>White/Yellow Pallet Cones</t>
  </si>
  <si>
    <t>Polyester Strapping</t>
  </si>
  <si>
    <t>Heavy Duty Serrated Strapping Seals - Non-Metallic (1,000/box)</t>
  </si>
  <si>
    <t>4x6" UPS Direct Thermal Labels (Zebra)</t>
  </si>
  <si>
    <t>12.5x12.5x6 Corrugated Box, Uline (25/bundle)</t>
  </si>
  <si>
    <t>Coconut Milk Bath Soak (8oz) [Coco Soak] Carton</t>
  </si>
  <si>
    <t>Prism 12% Serum (5mL)</t>
  </si>
  <si>
    <t>Bakuchiol Retinal Alternative Serum (5mL)</t>
  </si>
  <si>
    <t>Pink Cloud Cleanser (15mL)</t>
  </si>
  <si>
    <t>Prism 12% Serum (15mL)</t>
  </si>
  <si>
    <t>Amethyst Roller</t>
  </si>
  <si>
    <t>Lapis Roller</t>
  </si>
  <si>
    <t>Pureact 138 (Decyl Glucoside/Sodium Lauroyl Lactylate)</t>
  </si>
  <si>
    <t>Amethyst Carton</t>
  </si>
  <si>
    <t>Exfoliate and Glow Head to Toe</t>
  </si>
  <si>
    <t>Pink Cloud Cleanser (100mL) Influte</t>
  </si>
  <si>
    <t>70/400 Sealing Disc (with Tab) [8oz Coco Rose; Worse Seal], 70mm (Diameter), ERF</t>
  </si>
  <si>
    <t>Emerald CBD Soap</t>
  </si>
  <si>
    <t>Pink Cloud Cleanser (100mL) Carton</t>
  </si>
  <si>
    <t>Prism 20% Mask (7.5mL)</t>
  </si>
  <si>
    <t>Coconut Milk Body Polish (8oz) Carton</t>
  </si>
  <si>
    <t>Rose Quartz Ritual Kit Box (Complete)</t>
  </si>
  <si>
    <t>Emerald CBD Soap Carton</t>
  </si>
  <si>
    <t>Orchid Packette</t>
  </si>
  <si>
    <t>Hand Sanitizer (HB Label)</t>
  </si>
  <si>
    <t>Miscellaneous</t>
  </si>
  <si>
    <t>Hand Sanitizer (UPG Label)</t>
  </si>
  <si>
    <t>De-Puff and Glow Mini Jade Roller Trio</t>
  </si>
  <si>
    <t>Phoenix Packette</t>
  </si>
  <si>
    <t>Prism 20% Packette</t>
  </si>
  <si>
    <t>Lapis Packette</t>
  </si>
  <si>
    <t>Coco Rose Body Polish (8oz) WIP</t>
  </si>
  <si>
    <t>Cloud Nine Collection Kit 2020</t>
  </si>
  <si>
    <t>100mL (Lotion) Cap, 24/410</t>
  </si>
  <si>
    <t>Prism Glow Duo Holiday Kit [Prism 12% Serum (30mL) + Prism 20% Mask (30mL)]</t>
  </si>
  <si>
    <t>Coconut Milk Body Polish (8oz)</t>
  </si>
  <si>
    <t>5mL Vial, Screened - Rose Toner</t>
  </si>
  <si>
    <t>Lapis Gua Sha - Teardrop (Claw)</t>
  </si>
  <si>
    <t>Rose Quartz Gua Sha - Teardrop (Claw)</t>
  </si>
  <si>
    <t>Rose Quartz Roller</t>
  </si>
  <si>
    <t>Mini Jade Roller</t>
  </si>
  <si>
    <t>10-11/16x7-1/2x2-1/2 Corrugated Box, 70PK RETF, NWP (25/bundle)</t>
  </si>
  <si>
    <t>5mL Partition [10-5/8x7-7/16x2], NWP</t>
  </si>
  <si>
    <t>4oz Toner Case Pack [13x8-7/8x5-7/8], 24PK RSC (25/Bundle), NWP</t>
  </si>
  <si>
    <t>8mL Face Oil Case Pack [12x6-1/8x3-1/2], 50-P RSC, NWP (25/bundle)</t>
  </si>
  <si>
    <t>Prism 20 Case Pack [12x9x4-1/4], 24PK RSC, NWP (25/bundle)</t>
  </si>
  <si>
    <t>2oz Case Pack [9-1/2x6-5/16x4-7/8], 24PK RSC, NWP (25/bundle)</t>
  </si>
  <si>
    <t>Paper Roll: {Current Machine Supplied by NWP}[(29+1/2)x1400] 30# Single Ply Brown Paper</t>
  </si>
  <si>
    <t>100mL Cleanser Case Pack [12x8x7-5/8], 24PK RSC, NWP (25/bundle)</t>
  </si>
  <si>
    <t>12x12x12 Corrugated Box, RSC (15/bundle)</t>
  </si>
  <si>
    <t>18x12x12 Corrugated Box, RSC (15/bundle)</t>
  </si>
  <si>
    <t>Sephora Dec 2020 VIB Gift</t>
  </si>
  <si>
    <t>Aquarius Creme (50mL)</t>
  </si>
  <si>
    <t>Bakuchiol (10mL) [BOTF]</t>
  </si>
  <si>
    <t>Pink Cloud Cleanser Packette</t>
  </si>
  <si>
    <t>Coconut Milk Bath Soak [Double Label] (4oz) {FR} - Nordstrom Anniversary</t>
  </si>
  <si>
    <t>Coconut Milk Body Polish [Single Label] (8oz) {FR}</t>
  </si>
  <si>
    <t>Amethyst [Single Label] (4oz) {FR}</t>
  </si>
  <si>
    <t>Prism 20% Mask [Single Label] (7.5mL) {EN}</t>
  </si>
  <si>
    <t>Prism 20% Mask [Single Label] (15mL) {EN}</t>
  </si>
  <si>
    <t>Prism 20% Mask [Single Label] (50mL) {FR}</t>
  </si>
  <si>
    <t>Emerald CBD [Diamond Single Label] (50mL)</t>
  </si>
  <si>
    <t>Emerald CBD 15mL Labels</t>
  </si>
  <si>
    <t>Emerald CBD [Label] (3.3mL)</t>
  </si>
  <si>
    <t>Pink Cloud Cleanser [Single Label] (100mL) {FR}</t>
  </si>
  <si>
    <t>Pink Cloud Cleanser [Single Label] (50mL) {FR}</t>
  </si>
  <si>
    <t>Lapis [Diamond Single Label] (15mL)</t>
  </si>
  <si>
    <t>Rose Mist 0.5oz (Double) Labels</t>
  </si>
  <si>
    <t>Rose Mist [Double Label] (2oz) {FR}</t>
  </si>
  <si>
    <t>Rose Mist [Double Label] (4oz) {FR}</t>
  </si>
  <si>
    <t>Bakuchiol (15mL) Labels</t>
  </si>
  <si>
    <t>Bakuchiol [Single Label] (3.3mL) {FR}</t>
  </si>
  <si>
    <t>Prism 12% Serum [Single Label] (3.3mL) {FR}</t>
  </si>
  <si>
    <t>Prism 12% Serum [Single Label] (30mL) {FR}</t>
  </si>
  <si>
    <t>24x17x12 Corrugated Boxes, Uline (15/bundle)</t>
  </si>
  <si>
    <t>16x16x3 Corrugated Box, Uline (25/bundle)</t>
  </si>
  <si>
    <t>Corrugated Wrap Roll: 9in x 250ft; A Flute</t>
  </si>
  <si>
    <t>Prism 12% Serum [Single Label] (10mL) {FR}</t>
  </si>
  <si>
    <t>Lapis Roller Product Carton (Complete with Insert)</t>
  </si>
  <si>
    <t>Amethyst Ritual Kit Box (Complete)</t>
  </si>
  <si>
    <t>Amethyst Roller Product Carton (Complete with Insert)</t>
  </si>
  <si>
    <t>20x16x8 Corrugated Box, Uline (25/bundle)</t>
  </si>
  <si>
    <t>20x14x12 Corrugated Box (15/bundle)</t>
  </si>
  <si>
    <t>Bakuchiol (5mL) WIP</t>
  </si>
  <si>
    <t>Coconut Milk Body Polish (4oz) WIP</t>
  </si>
  <si>
    <t>Coconut Milk Bath Soak (4oz) WIP</t>
  </si>
  <si>
    <t>30mL/1oz (Small) Bottom Label (E.g., Beard Tonic)</t>
  </si>
  <si>
    <t>30mL/1oz (Medium) Bottom Label (E.g., Prism 12)</t>
  </si>
  <si>
    <t>50mL/1.7oz (Medium) Bottom Label (E.g., Prism 20)</t>
  </si>
  <si>
    <t>100mL/3.3oz Bottom Label (E.g., Pink Cloud Cleanser)</t>
  </si>
  <si>
    <t>8oz Bottom Label (E.g., Soak, Polish)</t>
  </si>
  <si>
    <t>16oz Bottom Label (E.g., Soak)</t>
  </si>
  <si>
    <t>Coco Rose Body Polish (4oz)</t>
  </si>
  <si>
    <t>18x14x8 Corrugated Boxes, Uline (20/bundle)</t>
  </si>
  <si>
    <t>Blue Tansy (2.3oz) Influte</t>
  </si>
  <si>
    <t>0.5oz Spray Top, 18/415, 2.5"</t>
  </si>
  <si>
    <t>Prism 20% Mask [Double Label] (30mL) {FR}</t>
  </si>
  <si>
    <t>15mL Lotion (Cleanser) Bottle, 18/415</t>
  </si>
  <si>
    <t>Pink Cloud Cleanser (15mL) Label</t>
  </si>
  <si>
    <t>15mL (Lotion) Pump Top, 18/415</t>
  </si>
  <si>
    <t>853040006163 - After Sun (8oz) UPC</t>
  </si>
  <si>
    <t>UPC Labels</t>
  </si>
  <si>
    <t>853040006767 - Jasmine Green Tea Toner (2oz) UPC</t>
  </si>
  <si>
    <t>850009804198 - Rose Mist [2.0] (4oz) UPC</t>
  </si>
  <si>
    <t>850001195621 - Bakuchiol (10mL) UPC</t>
  </si>
  <si>
    <t>850009804952 - Bakuchiol (30mL) UPC</t>
  </si>
  <si>
    <t>850009804587 - Bakuchiol (3.3mL) UPC</t>
  </si>
  <si>
    <t>850001195591 - Emerald CBD (10mL) UPC</t>
  </si>
  <si>
    <t>850009804600 - Emerald CBD (3.3mL) UPC</t>
  </si>
  <si>
    <t>850001195522 - Emerald OG (10mL) UPC</t>
  </si>
  <si>
    <t>850009804594 - Emerald OG (3.3mL) UPC</t>
  </si>
  <si>
    <t>850009804754 - Pink Cloud Cleanser (15mL) UPC</t>
  </si>
  <si>
    <t>850009804969 - Prism 12% Serum (15mL) UPC</t>
  </si>
  <si>
    <t>850009804440 - Prism 12% Serum (10mL) UPC</t>
  </si>
  <si>
    <t>850009804563 - Prism 12% Serum (3.3mL) UPC</t>
  </si>
  <si>
    <t>850009804457 - Prism 20% Mask (15mL) UPC</t>
  </si>
  <si>
    <t>850009804570 - Prism 20% Mask (3.3mL) UPC</t>
  </si>
  <si>
    <t>850009804556 - Prism 20% Mask (7.5mL) UPC</t>
  </si>
  <si>
    <t>850001195034 - Rose Quartz Gua Sha Teardrop UPC</t>
  </si>
  <si>
    <t>850009804853 - Sephora VIB Kit UPC</t>
  </si>
  <si>
    <t>850009804976 - Clear Quartz Cluster UPC</t>
  </si>
  <si>
    <t>850009804471 - Citrine Crystal Cluster UPC</t>
  </si>
  <si>
    <t>Rose Mist [2.0] (4oz) INCI Sticker</t>
  </si>
  <si>
    <t>INCI Stickers</t>
  </si>
  <si>
    <t>Bakuchiol (30mL) INCI Sticker</t>
  </si>
  <si>
    <t>Blue Clay Soap INCI Sticker</t>
  </si>
  <si>
    <t>Rose Mist [2.0] (Hydrate + Glow) INCI Sticker</t>
  </si>
  <si>
    <t>Jasmine Body Oil (4oz) INCI Sticker</t>
  </si>
  <si>
    <t>Jasmine Green Tea Toner (4oz) INCI Sticker</t>
  </si>
  <si>
    <t>Citrine (4oz) INCI Sticker</t>
  </si>
  <si>
    <t>Lapis (50mL) INCI Sticker</t>
  </si>
  <si>
    <t>Orchid (50mL) INCI Sticker</t>
  </si>
  <si>
    <t>Mini True Blue Kit INCI Sticker</t>
  </si>
  <si>
    <t>Jewel Box (Bakuchiol) INCI Sticker</t>
  </si>
  <si>
    <t>Cloud 9 Coco Rose INCI Sticker</t>
  </si>
  <si>
    <t>Cloud 9 Prism 12% INCI Sticker</t>
  </si>
  <si>
    <t>Amethyst Ritual Kit INCI Sticker</t>
  </si>
  <si>
    <t>Lip Product Stickers</t>
  </si>
  <si>
    <t>Herbivore Botanicals Sticker Dot</t>
  </si>
  <si>
    <t>Misc. Stickers</t>
  </si>
  <si>
    <t>Clear Sticker Dot (1in)</t>
  </si>
  <si>
    <t>Responsible Person Sticker</t>
  </si>
  <si>
    <t>Prop. 65 Stickers</t>
  </si>
  <si>
    <t xml:space="preserve">Olive Oil Pomace </t>
  </si>
  <si>
    <t>Palm Kernel Oil RBD RSPO MB S1396 -C1</t>
  </si>
  <si>
    <t>Glyceryl Stearate (Lipo GMS - 450 VEG)</t>
  </si>
  <si>
    <t xml:space="preserve">Spectrastat G2-N -PL340 </t>
  </si>
  <si>
    <t>Lexgard GMCY MB PL340</t>
  </si>
  <si>
    <t>MACKADERM LIA</t>
  </si>
  <si>
    <t xml:space="preserve">Symbiomuls GC MB </t>
  </si>
  <si>
    <t xml:space="preserve">TeraStat N </t>
  </si>
  <si>
    <t>DERMOSOFT GMCY MB</t>
  </si>
  <si>
    <t>AVICEL PC-591</t>
  </si>
  <si>
    <t>TL-Texturlux Stabil-50</t>
  </si>
  <si>
    <t xml:space="preserve">Fito Cambrian Blue Clay </t>
  </si>
  <si>
    <t xml:space="preserve">Charcoal </t>
  </si>
  <si>
    <t xml:space="preserve">Smol Charcoals </t>
  </si>
  <si>
    <t xml:space="preserve">Hyaluronic Acid ULMW &gt;6000 </t>
  </si>
  <si>
    <t xml:space="preserve">Aloe Vera Gel 200x </t>
  </si>
  <si>
    <t>Hyaluronic Acid 1.5-1.7DA (05-ACT-SOHY)</t>
  </si>
  <si>
    <t>Xanthan Gum (Keltrol CG Sft-V)</t>
  </si>
  <si>
    <t xml:space="preserve">Jarxotic Pink Clay </t>
  </si>
  <si>
    <t>Papaya Leaf Extract</t>
  </si>
  <si>
    <t>Bergamot (SOAP) Essential Oil</t>
  </si>
  <si>
    <t>Lavender 4240 (SOAP)  Essential Oil</t>
  </si>
  <si>
    <t>Litsea Cubeba Essential Oil</t>
  </si>
  <si>
    <t>Orange 10x Essential Oil</t>
  </si>
  <si>
    <t xml:space="preserve">Tea Tree Essential Oil </t>
  </si>
  <si>
    <t>Pink Grapefruit Cold Pressed Essential Oil</t>
  </si>
  <si>
    <t>Pineapple SuperScents</t>
  </si>
  <si>
    <t>ABS Peach Extract PF</t>
  </si>
  <si>
    <t>ABS Strawberry Extract G PF</t>
  </si>
  <si>
    <t>FSS VEGETABLE COLLAGEN PF</t>
  </si>
  <si>
    <t xml:space="preserve">Strawberry Superscent </t>
  </si>
  <si>
    <t>50mL Laura Jar, 58/400, Deco: Aquarius {UPG}</t>
  </si>
  <si>
    <t>4oz Boston Round, 24/400 {Specialty Bottle}</t>
  </si>
  <si>
    <t>Bakuchiol [Double Label] (10mL) {FR} - BOTF</t>
  </si>
  <si>
    <t>Cloud Jelly Serum [Double Label] (30mL) {FR}</t>
  </si>
  <si>
    <t>Cloud Jelly Serum (30mL) Carton</t>
  </si>
  <si>
    <t>10x8x8 White Indestructo Mailers (50/bundle)</t>
  </si>
  <si>
    <t>50mL Facial Oil Case Pack RSC [9-7/8x6-5/8x4-3/4] (15/bundle)</t>
  </si>
  <si>
    <t>50mL Facial Oil Partition [9-3/4x6-1/2x4-5/8] (30/Bundle)</t>
  </si>
  <si>
    <t>Pink Cloud Cleanser [Double Label] (100mL) {FR}</t>
  </si>
  <si>
    <t>8x35mm (1.76mL) Vial, Screened - Lapis [Currently Used]</t>
  </si>
  <si>
    <t>Bakuchiol (10mL) [BOTF] Carton</t>
  </si>
  <si>
    <t>850009804532 - Jade Gua Sha Heart UPC</t>
  </si>
  <si>
    <t>Prism 20% Mask (50mL) [IPSY] Carton</t>
  </si>
  <si>
    <t>850001195258 - Rose Quartz Gua Sha Heart UPC</t>
  </si>
  <si>
    <t>Bakuchiol (10mL) [BOTF] Influte</t>
  </si>
  <si>
    <t>850026905106 - Cloud Jelly Serum (5mL) UPC</t>
  </si>
  <si>
    <t>850001195041 - Rose Quartz Gua Sha Square UPC</t>
  </si>
  <si>
    <t>Cloud Jelly Serium (30mL) WIP</t>
  </si>
  <si>
    <t>Cloud Jelly Serum (30mL)</t>
  </si>
  <si>
    <t>853040006040 - Orchid (8mL) UPC</t>
  </si>
  <si>
    <t>853040006057 - Phoenix (8mL) UPC</t>
  </si>
  <si>
    <t>853040006156 - Citrine Body Oil (2oz) UPC</t>
  </si>
  <si>
    <t>853040006149 - Jasmine Body Oil (2oz) UPC</t>
  </si>
  <si>
    <t>853040006309 - Beard Tonic (1oz) - Cedar + Bergamot UPC</t>
  </si>
  <si>
    <t>853040006316 - Beard Tonic (1oz) - Palo Santo UPC</t>
  </si>
  <si>
    <t>853040006071 - Pink Clay Mask UPC</t>
  </si>
  <si>
    <t>853040006347 - Post Shave Elixir (4oz) UPC</t>
  </si>
  <si>
    <t>853040006323 - Beard Tonic Sampler UPC</t>
  </si>
  <si>
    <t>853040006293 - Beard Tonic (1oz) - Vetiver + Sage UPC</t>
  </si>
  <si>
    <t>853040006477 - Sea Mist Texturizing Salt Spray (2oz) - Coconut UPC</t>
  </si>
  <si>
    <t>853040006460 - Sea Mist Texturizing Salt Spray (2oz) - Lavender UPC</t>
  </si>
  <si>
    <t>853040006453 - After Sun Soothing Aloe Mist (2oz) UPC</t>
  </si>
  <si>
    <t>4oz/Wet Mask/Salt Cap, 58/400, F-217, PP, PCR Smooth Liner {OBERK}</t>
  </si>
  <si>
    <t>8oz (Soak/Polish) Cap [Only Fits SKS Glass], 70/400, F217 - PP, PCR Smooth Liner</t>
  </si>
  <si>
    <t>853040006507 - Hair Perfume (2oz) - Rose UPC</t>
  </si>
  <si>
    <t>853040006514 - Hair Perfume (2oz) Apricot UPC</t>
  </si>
  <si>
    <t>853040006521 - Hair Perfume (2oz) Jasmine UPC</t>
  </si>
  <si>
    <t>Organic Sesame Seed Oil, Sesamum indicum</t>
  </si>
  <si>
    <t>Coconut Body Oil (4oz) WIP</t>
  </si>
  <si>
    <t>853040006088 - Blue Clay Mask UPC</t>
  </si>
  <si>
    <t>6x3x3 White Indestructo Web Mailer (100/bundle)</t>
  </si>
  <si>
    <t>Crinkle Paper: Pink (10 Pounds/Box)</t>
  </si>
  <si>
    <t>Cloud Jelly Serum [Single Label] (3.3mL) {FR}</t>
  </si>
  <si>
    <t>Coco Rose Body Oil [Single Label] (4oz)</t>
  </si>
  <si>
    <t>Cloud Jelly Serum (3.3mL) Carton</t>
  </si>
  <si>
    <t>Nordstrom Kit Product Box</t>
  </si>
  <si>
    <t>Nordstrom Kit Insert</t>
  </si>
  <si>
    <t>Calm Salts (4oz) [Double Label] Labels</t>
  </si>
  <si>
    <t>Prism 12% Serum [Double Label] (10mL) {FR} - Cult Advent Calendar</t>
  </si>
  <si>
    <t>Coco Rose Body Oil (4oz) Carton</t>
  </si>
  <si>
    <t>50mL (Laura Jar) Cap, 58/400, 14mm (Height), PCR 30-50%, with 2.0mm PE Liner</t>
  </si>
  <si>
    <t>850009804228 - Amethyst Gua Sha UPC</t>
  </si>
  <si>
    <t>850026905120 - 2021 GWP Bundle 01 UPC [8mL Lapis, 5mL Bakuchiol, 7.5mL Prism 20%]</t>
  </si>
  <si>
    <t>Coco Rose Body Polish [Double Label] (8oz)</t>
  </si>
  <si>
    <t>Emerald OG [Double Label] (30mL)</t>
  </si>
  <si>
    <t>Aquarius Creme [Single Label] (50mL) {FR}</t>
  </si>
  <si>
    <t>50mL/1.7oz (Large) Bottom Label (E.g., Aquarius)</t>
  </si>
  <si>
    <t>Complimentary Goods</t>
  </si>
  <si>
    <t>[COMP] Lapis Facial Oil (50mL)</t>
  </si>
  <si>
    <t>[COMP] Coco Rose Body Polish (8oz)</t>
  </si>
  <si>
    <t>[COMP] Pink Cloud Cleanser (15mL)</t>
  </si>
  <si>
    <t>[COMP] Cloud Jelly Serum (30mL)</t>
  </si>
  <si>
    <t>[COMP] Bakuchiol Retinol Alternative Serum (30mL)</t>
  </si>
  <si>
    <t>850026905151 - 2021 GWP Bundle 02 UPC [Lapis Packette, 5mL Bakuchiol, 8mL Phoenix]</t>
  </si>
  <si>
    <t>Cloud Jelly Serum (5mL) WIP</t>
  </si>
  <si>
    <t>Cloud Jelly Serum (5mL)</t>
  </si>
  <si>
    <t>Aquarius Creme (50mL) Carton</t>
  </si>
  <si>
    <t>Bakuchiol [Double Label] (30mL)</t>
  </si>
  <si>
    <t>Coco Rose Body Oil [Double Label] (2oz)</t>
  </si>
  <si>
    <t>32x48” (European) Pallet</t>
  </si>
  <si>
    <t>4x6” Web Labels (220 Labels/Rolls)</t>
  </si>
  <si>
    <t>Canned Air: 12oz or 340g</t>
  </si>
  <si>
    <t>Gusseted Resealable Bag: 9x12x4”; 2mm Thick (1000/Carton)</t>
  </si>
  <si>
    <t>Lok-It Tape: Brown; 72mm x 450ft (10 Rolls/Box)</t>
  </si>
  <si>
    <t>Lot-It Tape: White; 72mm x 450ft</t>
  </si>
  <si>
    <t>Masking Tape: White; 24mm x 54.8m</t>
  </si>
  <si>
    <t>Tape Gun Tape: Clear (A200?) 48mm x 100m</t>
  </si>
  <si>
    <t>Tape Gun Tape: Red (A200?) 48mm x 100m [For Partials Only]</t>
  </si>
  <si>
    <t>Lapis (30mL) Carton</t>
  </si>
  <si>
    <t>Phoenix (30mL) Carton</t>
  </si>
  <si>
    <t>8oz Straight Sided Jar, 70/400 {Gerresheimer}</t>
  </si>
  <si>
    <t>850026905298 - Lapis Gua Sha Teardrop UPC</t>
  </si>
  <si>
    <t>2.3oz Heavy Weight Jar, 58/400 {ABA}</t>
  </si>
  <si>
    <t>Calm Soaking Salts (4oz) WIP</t>
  </si>
  <si>
    <t>Coco Rose Body Oil (4oz)</t>
  </si>
  <si>
    <t>Lapis Facial Oil (30mL)</t>
  </si>
  <si>
    <t>Phoenix Facial Oil (30mL)</t>
  </si>
  <si>
    <t>Prism 20% Mask [Double Label] (50mL)</t>
  </si>
  <si>
    <t>30mL (Square) Bottle, 18/415, Screened - Lapis</t>
  </si>
  <si>
    <t>Aquarius Creme [Single Label] (7.5mL)</t>
  </si>
  <si>
    <t>2oz Boston Round (Preferred - Oil), 20/400 {Piramal}</t>
  </si>
  <si>
    <t>Soak and Soften Set [Nordstrom Kit 2021]</t>
  </si>
  <si>
    <t>16oz Straight Sided Jar, 89/400 {Gerresheimer}</t>
  </si>
  <si>
    <t>Pink Cloud Rosewater Moisture Cream [3.0] (7.5mL)</t>
  </si>
  <si>
    <t>850009804914 - Aquarius Cream (7.5mL) UPC</t>
  </si>
  <si>
    <t>850009804891 - Pink Cloud Cream (7.5mL) UPC</t>
  </si>
  <si>
    <t>Drum (55gal=208.198L)</t>
  </si>
  <si>
    <t>Production Supplies</t>
  </si>
  <si>
    <t>30mL Square Bottle Influte</t>
  </si>
  <si>
    <t>30mL (Square) Dropper, 18/415, 59mm</t>
  </si>
  <si>
    <t>Coco Rose Body Oil (2oz) WIP</t>
  </si>
  <si>
    <t>Item Description</t>
  </si>
  <si>
    <t>Components</t>
  </si>
  <si>
    <t>Component Packaging</t>
  </si>
  <si>
    <t>Secondary Packaging</t>
  </si>
  <si>
    <t>CS</t>
  </si>
  <si>
    <t>Cost</t>
  </si>
  <si>
    <t>D34</t>
  </si>
  <si>
    <t>C38</t>
  </si>
  <si>
    <t>L-Arginine Powder</t>
  </si>
  <si>
    <t>Coconut Milk Bath Soak</t>
  </si>
  <si>
    <t>Grand Total</t>
  </si>
  <si>
    <t>Baking Soda, Sodium Bicarbonate</t>
  </si>
  <si>
    <t>Hyaluronic Acid LMW 0.8-1.0 M Daltons, Sodium Hyaluronate</t>
  </si>
  <si>
    <t>Aloe Vera Liquid 1X</t>
  </si>
  <si>
    <t>Coenzyme Q10 (CoQ10), Ubiquinone</t>
  </si>
  <si>
    <t>Leucidal Liquid, Leuconostoc Ferment Filtrate</t>
  </si>
  <si>
    <t>Organic MCT Fractionated Coconut Oil, Caprylic Capric Triglycerides</t>
  </si>
  <si>
    <t>Organic Rose Hydrosol, Rosa Damascena</t>
  </si>
  <si>
    <t>Olive Squalane Oil</t>
  </si>
  <si>
    <t>Black Willow Bark Extract, Salix Nigra</t>
  </si>
  <si>
    <t>Organic Glycerin</t>
  </si>
  <si>
    <t>Organic Borage Seed Oil</t>
  </si>
  <si>
    <t>Distilled Water</t>
  </si>
  <si>
    <t>Spectrastat G2 Natural MB</t>
  </si>
  <si>
    <t>Avicel PC-591, Microcrystalline Cellulose Gum</t>
  </si>
  <si>
    <t>Jasmine Sambac Absolute Essential Oil</t>
  </si>
  <si>
    <t>Moroccan Rose Absolute, Rosa x damascena</t>
  </si>
  <si>
    <t>Blue Tansy/ Moroccan Blue Chamomile Essential Oil, Zenith</t>
  </si>
  <si>
    <t>Vitamin E Acetate USP, Tocopherol</t>
  </si>
  <si>
    <t>Organic Coconut Pulp CO2 Extract, Cocos nucifera</t>
  </si>
  <si>
    <t>Organic Hibiscus Extract, Hibiscus Sabdariffa Flower</t>
  </si>
  <si>
    <t>Natural Vanilla Extract</t>
  </si>
  <si>
    <t>Amethyst Extract PF</t>
  </si>
  <si>
    <t>Aspen Bark Extract, Phytocide Populus tremuloides</t>
  </si>
  <si>
    <t>Babchi Seed Extract, Psoralea Corylifolia</t>
  </si>
  <si>
    <t>Bilberry Extract G, Glycerin&amp; Vaccinium Myrtillus Fruit</t>
  </si>
  <si>
    <t>Phyo-Biotics Blueberry Stem Cell Extract, Vaccinium Angustifolia Fruit</t>
  </si>
  <si>
    <t>Glucono Delta Lactone (GdL), Gluconolactone</t>
  </si>
  <si>
    <t>Papaya Enzyme Extract PF, Lactobacillus Ferment</t>
  </si>
  <si>
    <t>Pineapple Enzyme Extract PF, Ananas Sativus Fruit</t>
  </si>
  <si>
    <t>Sodium Phytate Extract, Sodium Chemphyte</t>
  </si>
  <si>
    <t>Phytocare-HA CG 1M, Tremella Fuciformis Sporocarp Extract</t>
  </si>
  <si>
    <t>Organic Papaya Leaf Extract</t>
  </si>
  <si>
    <t>Vegetable Collagen PF</t>
  </si>
  <si>
    <t>Superscents Strawberry, Fragaria Vesca Fruit Extract</t>
  </si>
  <si>
    <t>Formula</t>
  </si>
  <si>
    <t>Cat.</t>
  </si>
  <si>
    <t>WIP - Tool</t>
  </si>
  <si>
    <t>Secondary Packaging - TOOL</t>
  </si>
  <si>
    <t>Shipping</t>
  </si>
  <si>
    <t>Components - KIT</t>
  </si>
  <si>
    <t>Packettes</t>
  </si>
  <si>
    <t>Raw - Dry</t>
  </si>
  <si>
    <t>Raw - Liquid</t>
  </si>
  <si>
    <t>Components - TOOL</t>
  </si>
  <si>
    <t>Secondary Packaging - Soap</t>
  </si>
  <si>
    <t>Raw - Soap</t>
  </si>
  <si>
    <t>Components - Soap</t>
  </si>
  <si>
    <t>HB/CS</t>
  </si>
  <si>
    <t xml:space="preserve"> Quantity</t>
  </si>
  <si>
    <t>Categories</t>
  </si>
  <si>
    <t>Bill Ashton</t>
  </si>
  <si>
    <t>Secondary Packaging - Master Pack Shippers</t>
  </si>
  <si>
    <t>Shipping - Web Mailers</t>
  </si>
  <si>
    <t>Shipping - B2B Customer Shippers</t>
  </si>
  <si>
    <t>Shipping - DTC GWP &amp; Bundle Bags</t>
  </si>
  <si>
    <t>Kate/Bill</t>
  </si>
  <si>
    <t>Bill/Kate</t>
  </si>
  <si>
    <t>032521 Raw Pricing</t>
  </si>
  <si>
    <t>Total</t>
  </si>
  <si>
    <t>032521 Ext Cost</t>
  </si>
  <si>
    <t xml:space="preserve"> 032521 Ext Cost</t>
  </si>
  <si>
    <t>Assumptions</t>
  </si>
  <si>
    <t>44 GAL Drum Weight</t>
  </si>
  <si>
    <t>Est drum Cost</t>
  </si>
  <si>
    <t>Est kg Cost</t>
  </si>
  <si>
    <t>PART #</t>
  </si>
  <si>
    <t>NAME</t>
  </si>
  <si>
    <t>Part #</t>
  </si>
  <si>
    <t>Ingredient</t>
  </si>
  <si>
    <t>Percentage</t>
  </si>
  <si>
    <t>kg</t>
  </si>
  <si>
    <t>kg cost</t>
  </si>
  <si>
    <t>R&amp;D provided weight of 44 GAL Drum</t>
  </si>
  <si>
    <t>Bakuchiol Serum</t>
  </si>
  <si>
    <t>Bakuchiol Serum1</t>
  </si>
  <si>
    <t>R&amp;D provided specific gravity for conversion</t>
  </si>
  <si>
    <t>Blue Tansy Wet Mask</t>
  </si>
  <si>
    <t>Bakuchiol Serum10</t>
  </si>
  <si>
    <t xml:space="preserve">kg cost equals total drum cost divided by drum weight </t>
  </si>
  <si>
    <t>Cloud Jelly</t>
  </si>
  <si>
    <t>Bakuchiol Serum11</t>
  </si>
  <si>
    <t>Water has assumed cost of $0.00</t>
  </si>
  <si>
    <t>Coconut Rose Body Oil</t>
  </si>
  <si>
    <t>Bakuchiol Serum12</t>
  </si>
  <si>
    <t>Bakuchiol Serum13</t>
  </si>
  <si>
    <t>Violet Siddha Neer Katthari, Water Soluable Dye</t>
  </si>
  <si>
    <t>Bakuchiol Serum14</t>
  </si>
  <si>
    <t>Sky Blue Siddha Neer Kaddal Neelam, Water Soluable Dye</t>
  </si>
  <si>
    <t>Bakuchiol Serum15</t>
  </si>
  <si>
    <t>Rose Siddha Roja Sikkappu, Water Soluable Powder Dye</t>
  </si>
  <si>
    <t>Bakuchiol Serum2</t>
  </si>
  <si>
    <t>Bakuchiol Serum3</t>
  </si>
  <si>
    <t>Bakuchiol Serum4</t>
  </si>
  <si>
    <t>Bakuchiol Serum5</t>
  </si>
  <si>
    <t>Bakuchiol Serum6</t>
  </si>
  <si>
    <t>Bakuchiol Serum7</t>
  </si>
  <si>
    <t>Bakuchiol Serum8</t>
  </si>
  <si>
    <t>Bakuchiol Serum9</t>
  </si>
  <si>
    <t>Blue Tansy Wet Mask1</t>
  </si>
  <si>
    <t>Blue Tansy Wet Mask9</t>
  </si>
  <si>
    <t>Blue Tansy Wet Mask10</t>
  </si>
  <si>
    <t>Blue Tansy Wet Mask11</t>
  </si>
  <si>
    <t>Blue Tansy Wet Mask12</t>
  </si>
  <si>
    <t>Blue Tansy Wet Mask13</t>
  </si>
  <si>
    <t>Blue Tansy Wet Mask14</t>
  </si>
  <si>
    <t>Blue Tansy Wet Mask15</t>
  </si>
  <si>
    <t>Blue Tansy Wet Mask2</t>
  </si>
  <si>
    <t>Blue Tansy Wet Mask3</t>
  </si>
  <si>
    <t>Blue Tansy Wet Mask4</t>
  </si>
  <si>
    <t>Blue Tansy Wet Mask5</t>
  </si>
  <si>
    <t>Blue Tansy Wet Mask6</t>
  </si>
  <si>
    <t>Blue Tansy Wet Mask7</t>
  </si>
  <si>
    <t>Blue Tansy Wet Mask8</t>
  </si>
  <si>
    <t>Cloud Jelly1</t>
  </si>
  <si>
    <t>Cloud Jelly2</t>
  </si>
  <si>
    <t>Cloud Jelly3</t>
  </si>
  <si>
    <t>Cloud Jelly4</t>
  </si>
  <si>
    <t>Cloud Jelly5</t>
  </si>
  <si>
    <t>Cloud Jelly6</t>
  </si>
  <si>
    <t>Cloud Jelly7</t>
  </si>
  <si>
    <t>Cloud Jelly8</t>
  </si>
  <si>
    <t>Cloud Jelly9</t>
  </si>
  <si>
    <t>Cloud Jelly10</t>
  </si>
  <si>
    <t>Cloud Jelly11</t>
  </si>
  <si>
    <t>Cloud Jelly12</t>
  </si>
  <si>
    <t>Cloud Jelly13</t>
  </si>
  <si>
    <t>Cloud Jelly14</t>
  </si>
  <si>
    <t>Cloud Jelly15</t>
  </si>
  <si>
    <t>Cloud Jelly16</t>
  </si>
  <si>
    <t>Red Siddha Vepuvillai Karushalai Yenai, Oil Soluable Dye</t>
  </si>
  <si>
    <t>Cloud Jelly17</t>
  </si>
  <si>
    <t>Cloud Jelly18</t>
  </si>
  <si>
    <t>Coconut Rose Body Oil1</t>
  </si>
  <si>
    <t>Coconut Rose Body Oil2</t>
  </si>
  <si>
    <t>Coconut Rose Body Oil3</t>
  </si>
  <si>
    <t>Coconut Rose Body Oil4</t>
  </si>
  <si>
    <t>Virgin Sesame Oil</t>
  </si>
  <si>
    <t>Coconut Rose Body Oil5</t>
  </si>
  <si>
    <t>Coconut Rose Body Oil6</t>
  </si>
  <si>
    <t>Coconut Rose Body Oil7</t>
  </si>
  <si>
    <t>Coconut Rose Body Oil8</t>
  </si>
  <si>
    <t>Coconut Rose Body Oil9</t>
  </si>
  <si>
    <t>Coconut Milk Bath Soak1</t>
  </si>
  <si>
    <t>Coconut Milk Bath Soak2</t>
  </si>
  <si>
    <t xml:space="preserve">Organic Vegan Coconut Milk Powder, Cocos Nucifera </t>
  </si>
  <si>
    <t>Coconut Milk Bath Soak3</t>
  </si>
  <si>
    <t>Coconut Milk Bath Soak4</t>
  </si>
  <si>
    <t>"Y" or "N"</t>
  </si>
  <si>
    <t>Date</t>
  </si>
  <si>
    <t>Batch</t>
  </si>
  <si>
    <t>UOM</t>
  </si>
  <si>
    <t>Filled</t>
  </si>
  <si>
    <t>Batched Prior to 7/8?</t>
  </si>
  <si>
    <t>KG</t>
  </si>
  <si>
    <t>Conversion</t>
  </si>
  <si>
    <t>Est cost per kg</t>
  </si>
  <si>
    <t>KG + 5%</t>
  </si>
  <si>
    <t>Est Total Cost</t>
  </si>
  <si>
    <t>Jul 26 - 30</t>
  </si>
  <si>
    <t>BK17GD</t>
  </si>
  <si>
    <t>Bakuchiol 10ml</t>
  </si>
  <si>
    <t>Y</t>
  </si>
  <si>
    <t>BK17GD30</t>
  </si>
  <si>
    <t>Aug 2 - 6</t>
  </si>
  <si>
    <t>BK17HD3</t>
  </si>
  <si>
    <t>BK17HD4</t>
  </si>
  <si>
    <t>Bakuchiol 30ml</t>
  </si>
  <si>
    <t>BK17</t>
  </si>
  <si>
    <t>Aug 16 - 19</t>
  </si>
  <si>
    <t>BK17HD18</t>
  </si>
  <si>
    <t>BTN11GD</t>
  </si>
  <si>
    <t>Blue Tansy 15ml</t>
  </si>
  <si>
    <t>Blue Tansy 2.3 oz</t>
  </si>
  <si>
    <t>Aug 9 - 13</t>
  </si>
  <si>
    <t>BT11HD9</t>
  </si>
  <si>
    <t>Blue Tansy 2.3oz</t>
  </si>
  <si>
    <t>CJ4GD</t>
  </si>
  <si>
    <t>Cloud Jelly 30ml</t>
  </si>
  <si>
    <t>CJ5GD</t>
  </si>
  <si>
    <t>CRBO3GD30</t>
  </si>
  <si>
    <t>Coco Rose 2oz</t>
  </si>
  <si>
    <t>CRBO3HD3</t>
  </si>
  <si>
    <t>Coco Rose Body Oil 2oz</t>
  </si>
  <si>
    <t>Jul 19 - 23</t>
  </si>
  <si>
    <t>CS18GD22</t>
  </si>
  <si>
    <t>Coco soak 16oz</t>
  </si>
  <si>
    <t>CS18GD21</t>
  </si>
  <si>
    <t>Coco Soak 16oz</t>
  </si>
  <si>
    <t>CS18GD20</t>
  </si>
  <si>
    <t>Coco Soak 4oz</t>
  </si>
  <si>
    <t>Bulk</t>
  </si>
  <si>
    <t>4,537.92 Kilo</t>
  </si>
  <si>
    <t>Total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</si>
</sst>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00"/>
    <numFmt numFmtId="167" formatCode="_(* #,##0_);_(* \(#,##0\);_(* &quot;-&quot;??_);_(@_)"/>
    <numFmt numFmtId="168" formatCode="_(&quot;$&quot;* #,##0_);_(&quot;$&quot;* \(#,##0\);_(&quot;$&quot;* &quot;-&quot;??_);_(@_)"/>
    <numFmt numFmtId="170" formatCode="0.000%"/>
    <numFmt numFmtId="171" formatCode="0.000"/>
    <numFmt numFmtId="172" formatCode="_(&quot;$&quot;* #,##0.00000_);_(&quot;$&quot;* \(#,##0.00000\);_(&quot;$&quot;* &quot;-&quot;??_);_(@_)"/>
    <numFmt numFmtId="173" formatCode="#,##0.0"/>
    <numFmt numFmtId="174" formatCode="0.0%"/>
  </numFmts>
  <fonts count="1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FF0000"/>
      <name val="Calibri"/>
      <family val="2"/>
    </font>
    <font>
      <sz val="9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9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6" fillId="0" borderId="0"/>
    <xf numFmtId="44" fontId="3" fillId="0" borderId="0" applyFont="0" applyFill="0" applyBorder="0" applyAlignment="0" applyProtection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4" fontId="0" fillId="0" borderId="1" xfId="0" applyNumberFormat="1" applyBorder="1"/>
    <xf numFmtId="4" fontId="0" fillId="0" borderId="2" xfId="0" applyNumberFormat="1" applyBorder="1"/>
    <xf numFmtId="0" fontId="6" fillId="0" borderId="0" xfId="0" applyFont="1"/>
    <xf numFmtId="0" fontId="0" fillId="2" borderId="0" xfId="0" applyFill="1"/>
    <xf numFmtId="0" fontId="4" fillId="0" borderId="4" xfId="0" applyFont="1" applyFill="1" applyBorder="1" applyAlignment="1">
      <alignment horizontal="center"/>
    </xf>
    <xf numFmtId="44" fontId="0" fillId="0" borderId="0" xfId="2" applyFont="1"/>
    <xf numFmtId="43" fontId="0" fillId="0" borderId="0" xfId="1" applyFont="1" applyAlignment="1">
      <alignment horizontal="right"/>
    </xf>
    <xf numFmtId="0" fontId="10" fillId="0" borderId="0" xfId="0" applyFont="1" applyAlignment="1">
      <alignment horizontal="left"/>
    </xf>
    <xf numFmtId="0" fontId="10" fillId="0" borderId="0" xfId="0" applyFont="1"/>
    <xf numFmtId="0" fontId="4" fillId="2" borderId="0" xfId="0" applyFont="1" applyFill="1"/>
    <xf numFmtId="0" fontId="4" fillId="0" borderId="0" xfId="0" applyFont="1"/>
    <xf numFmtId="0" fontId="0" fillId="0" borderId="0" xfId="0" pivotButton="1"/>
    <xf numFmtId="167" fontId="0" fillId="0" borderId="0" xfId="0" applyNumberFormat="1"/>
    <xf numFmtId="0" fontId="11" fillId="0" borderId="0" xfId="0" applyFont="1" applyAlignment="1">
      <alignment horizontal="left"/>
    </xf>
    <xf numFmtId="0" fontId="6" fillId="2" borderId="0" xfId="0" applyFont="1" applyFill="1"/>
    <xf numFmtId="0" fontId="5" fillId="0" borderId="0" xfId="0" applyFont="1"/>
    <xf numFmtId="0" fontId="5" fillId="3" borderId="0" xfId="0" applyFont="1" applyFill="1"/>
    <xf numFmtId="0" fontId="0" fillId="3" borderId="0" xfId="0" applyFill="1"/>
    <xf numFmtId="0" fontId="0" fillId="0" borderId="0" xfId="0" applyFill="1" applyAlignment="1">
      <alignment horizontal="left"/>
    </xf>
    <xf numFmtId="167" fontId="0" fillId="0" borderId="0" xfId="0" applyNumberFormat="1" applyFill="1"/>
    <xf numFmtId="0" fontId="0" fillId="0" borderId="0" xfId="0" pivotButton="1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  <xf numFmtId="44" fontId="0" fillId="0" borderId="0" xfId="0" applyNumberFormat="1" applyAlignment="1">
      <alignment horizontal="center" vertical="center" wrapText="1"/>
    </xf>
    <xf numFmtId="168" fontId="0" fillId="0" borderId="0" xfId="0" applyNumberFormat="1"/>
    <xf numFmtId="168" fontId="0" fillId="0" borderId="0" xfId="0" applyNumberFormat="1" applyFill="1"/>
    <xf numFmtId="0" fontId="0" fillId="5" borderId="0" xfId="0" applyFill="1" applyAlignment="1">
      <alignment horizontal="left"/>
    </xf>
    <xf numFmtId="0" fontId="6" fillId="0" borderId="0" xfId="5" applyFont="1" applyFill="1" applyAlignment="1">
      <alignment horizontal="center"/>
    </xf>
    <xf numFmtId="0" fontId="3" fillId="0" borderId="0" xfId="5" applyFill="1" applyAlignment="1">
      <alignment horizontal="center"/>
    </xf>
    <xf numFmtId="0" fontId="6" fillId="0" borderId="0" xfId="3" applyFill="1" applyAlignment="1">
      <alignment horizontal="center"/>
    </xf>
    <xf numFmtId="0" fontId="2" fillId="0" borderId="0" xfId="5" applyFont="1" applyFill="1" applyAlignment="1">
      <alignment horizontal="center"/>
    </xf>
    <xf numFmtId="0" fontId="6" fillId="0" borderId="0" xfId="0" applyFont="1" applyFill="1"/>
    <xf numFmtId="0" fontId="1" fillId="6" borderId="1" xfId="6" applyFill="1" applyBorder="1" applyAlignment="1">
      <alignment horizontal="center" vertical="center"/>
    </xf>
    <xf numFmtId="0" fontId="1" fillId="0" borderId="0" xfId="6" applyAlignment="1">
      <alignment horizontal="center" vertical="center"/>
    </xf>
    <xf numFmtId="0" fontId="14" fillId="4" borderId="1" xfId="6" applyFont="1" applyFill="1" applyBorder="1" applyAlignment="1">
      <alignment horizontal="center" vertical="center" wrapText="1"/>
    </xf>
    <xf numFmtId="170" fontId="14" fillId="4" borderId="1" xfId="7" applyNumberFormat="1" applyFont="1" applyFill="1" applyBorder="1" applyAlignment="1">
      <alignment horizontal="center" vertical="center" wrapText="1"/>
    </xf>
    <xf numFmtId="0" fontId="1" fillId="0" borderId="1" xfId="6" applyBorder="1" applyAlignment="1">
      <alignment horizontal="left"/>
    </xf>
    <xf numFmtId="0" fontId="1" fillId="0" borderId="0" xfId="6"/>
    <xf numFmtId="171" fontId="1" fillId="0" borderId="1" xfId="6" applyNumberFormat="1" applyBorder="1" applyAlignment="1">
      <alignment horizontal="center"/>
    </xf>
    <xf numFmtId="44" fontId="0" fillId="0" borderId="1" xfId="8" applyFont="1" applyBorder="1" applyAlignment="1">
      <alignment horizontal="center"/>
    </xf>
    <xf numFmtId="172" fontId="0" fillId="0" borderId="1" xfId="8" applyNumberFormat="1" applyFont="1" applyBorder="1" applyAlignment="1">
      <alignment horizontal="center"/>
    </xf>
    <xf numFmtId="0" fontId="1" fillId="0" borderId="1" xfId="6" applyBorder="1"/>
    <xf numFmtId="170" fontId="7" fillId="0" borderId="1" xfId="7" applyNumberFormat="1" applyFont="1" applyFill="1" applyBorder="1" applyAlignment="1">
      <alignment horizontal="center" vertical="center"/>
    </xf>
    <xf numFmtId="44" fontId="0" fillId="0" borderId="1" xfId="8" applyFont="1" applyBorder="1"/>
    <xf numFmtId="44" fontId="1" fillId="0" borderId="1" xfId="6" applyNumberFormat="1" applyBorder="1"/>
    <xf numFmtId="170" fontId="9" fillId="0" borderId="1" xfId="7" applyNumberFormat="1" applyFont="1" applyFill="1" applyBorder="1" applyAlignment="1">
      <alignment horizontal="center" vertical="center"/>
    </xf>
    <xf numFmtId="170" fontId="0" fillId="0" borderId="1" xfId="7" applyNumberFormat="1" applyFont="1" applyFill="1" applyBorder="1" applyAlignment="1">
      <alignment horizontal="center" vertical="center"/>
    </xf>
    <xf numFmtId="0" fontId="15" fillId="0" borderId="1" xfId="6" applyFont="1" applyBorder="1"/>
    <xf numFmtId="170" fontId="0" fillId="0" borderId="1" xfId="7" applyNumberFormat="1" applyFont="1" applyBorder="1" applyAlignment="1">
      <alignment horizontal="center" vertical="center"/>
    </xf>
    <xf numFmtId="0" fontId="1" fillId="0" borderId="1" xfId="6" applyBorder="1" applyAlignment="1">
      <alignment horizontal="left" vertical="center" wrapText="1"/>
    </xf>
    <xf numFmtId="0" fontId="8" fillId="0" borderId="1" xfId="6" applyFont="1" applyBorder="1"/>
    <xf numFmtId="10" fontId="7" fillId="0" borderId="1" xfId="6" applyNumberFormat="1" applyFont="1" applyBorder="1" applyAlignment="1">
      <alignment horizontal="left" wrapText="1"/>
    </xf>
    <xf numFmtId="170" fontId="7" fillId="0" borderId="1" xfId="7" applyNumberFormat="1" applyFont="1" applyFill="1" applyBorder="1" applyAlignment="1">
      <alignment horizontal="center" vertical="center" wrapText="1"/>
    </xf>
    <xf numFmtId="170" fontId="7" fillId="0" borderId="1" xfId="6" applyNumberFormat="1" applyFont="1" applyBorder="1" applyAlignment="1">
      <alignment horizontal="left" wrapText="1"/>
    </xf>
    <xf numFmtId="0" fontId="1" fillId="0" borderId="0" xfId="6" applyAlignment="1">
      <alignment horizontal="center"/>
    </xf>
    <xf numFmtId="0" fontId="13" fillId="0" borderId="0" xfId="6" applyFont="1" applyAlignment="1">
      <alignment horizontal="center"/>
    </xf>
    <xf numFmtId="173" fontId="1" fillId="0" borderId="0" xfId="6" applyNumberFormat="1"/>
    <xf numFmtId="174" fontId="1" fillId="0" borderId="0" xfId="6" applyNumberFormat="1"/>
    <xf numFmtId="0" fontId="12" fillId="7" borderId="1" xfId="6" applyFont="1" applyFill="1" applyBorder="1" applyAlignment="1">
      <alignment horizontal="center"/>
    </xf>
    <xf numFmtId="173" fontId="12" fillId="7" borderId="1" xfId="6" applyNumberFormat="1" applyFont="1" applyFill="1" applyBorder="1" applyAlignment="1">
      <alignment horizontal="center"/>
    </xf>
    <xf numFmtId="173" fontId="12" fillId="7" borderId="3" xfId="6" applyNumberFormat="1" applyFont="1" applyFill="1" applyBorder="1" applyAlignment="1">
      <alignment horizontal="center"/>
    </xf>
    <xf numFmtId="0" fontId="1" fillId="0" borderId="1" xfId="6" applyBorder="1" applyAlignment="1">
      <alignment horizontal="center"/>
    </xf>
    <xf numFmtId="3" fontId="1" fillId="0" borderId="1" xfId="6" applyNumberFormat="1" applyBorder="1"/>
    <xf numFmtId="0" fontId="13" fillId="0" borderId="1" xfId="6" applyFont="1" applyBorder="1" applyAlignment="1">
      <alignment horizontal="center"/>
    </xf>
    <xf numFmtId="173" fontId="1" fillId="0" borderId="1" xfId="6" applyNumberFormat="1" applyBorder="1"/>
    <xf numFmtId="165" fontId="1" fillId="0" borderId="1" xfId="6" applyNumberFormat="1" applyBorder="1" applyAlignment="1">
      <alignment horizontal="center"/>
    </xf>
    <xf numFmtId="14" fontId="1" fillId="0" borderId="1" xfId="6" applyNumberFormat="1" applyBorder="1" applyAlignment="1">
      <alignment horizontal="center"/>
    </xf>
    <xf numFmtId="172" fontId="0" fillId="0" borderId="1" xfId="8" applyNumberFormat="1" applyFont="1" applyBorder="1"/>
    <xf numFmtId="173" fontId="13" fillId="0" borderId="1" xfId="6" applyNumberFormat="1" applyFont="1" applyBorder="1"/>
    <xf numFmtId="44" fontId="13" fillId="0" borderId="1" xfId="6" applyNumberFormat="1" applyFont="1" applyBorder="1"/>
    <xf numFmtId="168" fontId="0" fillId="0" borderId="0" xfId="2" applyNumberFormat="1" applyFont="1"/>
    <xf numFmtId="0" fontId="4" fillId="0" borderId="5" xfId="0" applyFont="1" applyBorder="1"/>
    <xf numFmtId="168" fontId="4" fillId="0" borderId="5" xfId="0" applyNumberFormat="1" applyFont="1" applyBorder="1"/>
  </cellXfs>
  <cellStyles count="9">
    <cellStyle name="Comma" xfId="1" builtinId="3"/>
    <cellStyle name="Currency" xfId="2" builtinId="4"/>
    <cellStyle name="Currency 2" xfId="4" xr:uid="{8B55F0E1-69AA-480D-9A3B-F80D2B0960B7}"/>
    <cellStyle name="Currency 3" xfId="8" xr:uid="{DDA3008E-5BCB-4A28-8501-310EFFB7931D}"/>
    <cellStyle name="Normal" xfId="0" builtinId="0"/>
    <cellStyle name="Normal 2" xfId="5" xr:uid="{2025117C-C0B8-459A-9065-A70A3246A6DD}"/>
    <cellStyle name="Normal 2 2" xfId="3" xr:uid="{8FA7EFEB-6A78-4FF5-8501-84B87893A925}"/>
    <cellStyle name="Normal 3" xfId="6" xr:uid="{7C7498D5-3F5A-479D-ACF4-71A3AF6B7630}"/>
    <cellStyle name="Percent 2" xfId="7" xr:uid="{BD06D44B-2F52-417E-B508-A91B102ADC23}"/>
  </cellStyles>
  <dxfs count="76">
    <dxf>
      <font>
        <color rgb="FF9C0006"/>
      </font>
      <fill>
        <patternFill>
          <bgColor rgb="FFFFC7CE"/>
        </patternFill>
      </fill>
    </dxf>
    <dxf>
      <numFmt numFmtId="167" formatCode="_(* #,##0_);_(* \(#,##0\);_(* &quot;-&quot;??_);_(@_)"/>
    </dxf>
    <dxf>
      <numFmt numFmtId="34" formatCode="_(&quot;$&quot;* #,##0.00_);_(&quot;$&quot;* \(#,##0.00\);_(&quot;$&quot;* &quot;-&quot;??_);_(@_)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  <dxf>
      <numFmt numFmtId="168" formatCode="_(&quot;$&quot;* #,##0_);_(&quot;$&quot;* \(#,##0\);_(&quot;$&quot;* &quot;-&quot;??_);_(@_)"/>
    </dxf>
    <dxf>
      <numFmt numFmtId="167" formatCode="_(* #,##0_);_(* \(#,##0\);_(* &quot;-&quot;??_);_(@_)"/>
    </dxf>
    <dxf>
      <numFmt numFmtId="34" formatCode="_(&quot;$&quot;* #,##0.00_);_(&quot;$&quot;* \(#,##0.00\);_(&quot;$&quot;* &quot;-&quot;??_);_(@_)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  <dxf>
      <numFmt numFmtId="167" formatCode="_(* #,##0_);_(* \(#,##0\);_(* &quot;-&quot;??_);_(@_)"/>
    </dxf>
    <dxf>
      <numFmt numFmtId="34" formatCode="_(&quot;$&quot;* #,##0.00_);_(&quot;$&quot;* \(#,##0.00\);_(&quot;$&quot;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4" formatCode="_(&quot;$&quot;* #,##0.00_);_(&quot;$&quot;* \(#,##0.00\);_(&quot;$&quot;* &quot;-&quot;??_);_(@_)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8" formatCode="_(&quot;$&quot;* #,##0_);_(&quot;$&quot;* \(#,##0\);_(&quot;$&quot;* &quot;-&quot;??_);_(@_)"/>
    </dxf>
    <dxf>
      <numFmt numFmtId="168" formatCode="_(&quot;$&quot;* #,##0_);_(&quot;$&quot;* \(#,##0\);_(&quot;$&quot;* &quot;-&quot;??_);_(@_)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numFmt numFmtId="34" formatCode="_(&quot;$&quot;* #,##0.00_);_(&quot;$&quot;* \(#,##0.00\);_(&quot;$&quot;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7" formatCode="_(* #,##0_);_(* \(#,##0\);_(* &quot;-&quot;??_);_(@_)"/>
    </dxf>
    <dxf>
      <numFmt numFmtId="34" formatCode="_(&quot;$&quot;* #,##0.00_);_(&quot;$&quot;* \(#,##0.00\);_(&quot;$&quot;* &quot;-&quot;??_);_(@_)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numFmt numFmtId="167" formatCode="_(* #,##0_);_(* \(#,##0\);_(* &quot;-&quot;??_);_(@_)"/>
    </dxf>
    <dxf>
      <numFmt numFmtId="168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7" formatCode="_(* #,##0_);_(* \(#,##0\);_(* &quot;-&quot;??_);_(@_)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mes Yoon" id="{042401F8-7A49-4666-8B1B-AC0DFE779223}" userId="James Yoon" providerId="Non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4442.596947685182" createdVersion="7" refreshedVersion="7" minRefreshableVersion="3" recordCount="431" xr:uid="{CA45BBA9-E6FC-4CEA-A58B-2A2023F7DABF}">
  <cacheSource type="worksheet">
    <worksheetSource ref="A2:K433" sheet="Consolidated"/>
  </cacheSource>
  <cacheFields count="11">
    <cacheField name="HB/CS" numFmtId="0">
      <sharedItems count="3">
        <s v="CS"/>
        <s v="HB" u="1"/>
        <s v="Not Part of Analysis" u="1"/>
      </sharedItems>
    </cacheField>
    <cacheField name="Cat." numFmtId="0">
      <sharedItems count="22">
        <s v="Secondary Packaging"/>
        <s v="Shipping"/>
        <s v="Secondary Packaging - Master Pack Shippers"/>
        <s v="Shipping - Web Mailers"/>
        <s v="Shipping - B2B Customer Shippers"/>
        <s v="Shipping - DTC GWP &amp; Bundle Bags"/>
        <s v="Raw - Liquid"/>
        <s v="Carriers"/>
        <s v="Raw - Dry"/>
        <s v="WIP"/>
        <s v="Production Supplies" u="1"/>
        <s v="Raw - Soap" u="1"/>
        <s v="Finished Goods" u="1"/>
        <s v="Secondary Packaging - Soap" u="1"/>
        <s v="Components - Soap" u="1"/>
        <s v="Components" u="1"/>
        <s v="Components - KIT" u="1"/>
        <s v="Components - TOOL" u="1"/>
        <s v="WIP - Tool" u="1"/>
        <s v="Packettes" u="1"/>
        <s v="Secondary Packaging - TOOL" u="1"/>
        <s v="Component Packaging" u="1"/>
      </sharedItems>
    </cacheField>
    <cacheField name="Item" numFmtId="0">
      <sharedItems count="638">
        <s v="NWPB014"/>
        <s v="AP003"/>
        <s v="NWPB003"/>
        <s v="AP001"/>
        <s v="1447844"/>
        <s v="1447850"/>
        <s v="AP011"/>
        <s v="S-4754"/>
        <s v="AP005"/>
        <s v="AP009"/>
        <s v="NWPB005"/>
        <s v="1447847"/>
        <s v="NWPB001"/>
        <s v="NWPB007"/>
        <s v="AP016"/>
        <s v="NWPB004"/>
        <s v="AP021"/>
        <s v="AP007"/>
        <s v="S-4856"/>
        <s v="AP020"/>
        <s v="S-4859"/>
        <s v="S-4643"/>
        <s v="S-16756"/>
        <s v="S-4542"/>
        <s v="AP018"/>
        <s v="S-10705"/>
        <s v="S-4994"/>
        <s v="S-13297"/>
        <s v="AP012"/>
        <s v="S-4397"/>
        <s v="NWPB010"/>
        <s v="S-14474"/>
        <s v="trash044"/>
        <s v="AP006"/>
        <s v="AP004"/>
        <s v="AP013"/>
        <s v="AP002"/>
        <s v="AP022"/>
        <s v="AP008"/>
        <s v="AP019"/>
        <s v="NWPB015"/>
        <s v="NWPB002"/>
        <s v="AP010"/>
        <s v="AP017"/>
        <s v="AP025"/>
        <s v="AP023"/>
        <s v="SB0128"/>
        <s v="SB1728"/>
        <s v="SB0148"/>
        <s v="SB2592"/>
        <s v="SB3360"/>
        <s v="SB0024"/>
        <s v="SB0216"/>
        <s v="SB0203"/>
        <s v="SB0249"/>
        <s v="SB0640"/>
        <s v="SB0064"/>
        <s v="SB0054"/>
        <s v="SS21"/>
        <s v="SS15"/>
        <s v="SS01"/>
        <s v="SS03"/>
        <s v="SS07"/>
        <s v="SS20"/>
        <s v="SS26"/>
        <s v="SS10"/>
        <s v="SS09"/>
        <s v="SS19"/>
        <s v="SS12"/>
        <s v="SS40"/>
        <s v="SS06"/>
        <s v="SS16"/>
        <s v="SS18"/>
        <s v="SS24"/>
        <s v="SS13"/>
        <s v="SS41"/>
        <s v="SS17"/>
        <s v="SS42"/>
        <s v="SS05"/>
        <s v="SS04"/>
        <s v="SS23"/>
        <s v="SS02"/>
        <s v="SS25"/>
        <s v="SS11"/>
        <s v="SS08"/>
        <s v="SS22"/>
        <s v="C25"/>
        <s v="C29"/>
        <s v="C15"/>
        <s v="C8"/>
        <s v="C16"/>
        <s v="C55"/>
        <s v="C17"/>
        <s v="C1"/>
        <s v="C24"/>
        <s v="C19"/>
        <s v="C2"/>
        <s v="C6"/>
        <s v="C27"/>
        <s v="C4"/>
        <s v="C43"/>
        <s v="C23"/>
        <s v="C33"/>
        <s v="C22"/>
        <s v="C26"/>
        <s v="C14"/>
        <s v="C28"/>
        <s v="C7"/>
        <s v="C5"/>
        <s v="C10"/>
        <s v="C57"/>
        <s v="C31"/>
        <s v="C20"/>
        <s v="C9"/>
        <s v="C21"/>
        <s v="C30"/>
        <s v="C13"/>
        <s v="C12"/>
        <s v="C11"/>
        <s v="C56"/>
        <s v="C44"/>
        <s v="C52"/>
        <s v="C42"/>
        <s v="C49"/>
        <s v="C41"/>
        <s v="C40"/>
        <s v="C48"/>
        <s v="D3"/>
        <s v="D18"/>
        <s v="D15"/>
        <s v="D6"/>
        <s v="D12"/>
        <s v="D20"/>
        <s v="D2"/>
        <s v="D1"/>
        <s v="D26"/>
        <s v="D3J"/>
        <s v="D14"/>
        <s v="D21"/>
        <s v="D19"/>
        <s v="D13"/>
        <s v="D16"/>
        <s v="D17"/>
        <s v="D4"/>
        <s v="D22"/>
        <s v="D23"/>
        <s v="D11"/>
        <s v="D28"/>
        <s v="D7"/>
        <s v="D8"/>
        <s v="D32"/>
        <s v="D31"/>
        <s v="D33"/>
        <s v="E39"/>
        <s v="E3"/>
        <s v="E29"/>
        <s v="E16"/>
        <s v="E67"/>
        <s v="E23"/>
        <s v="E8"/>
        <s v="E12"/>
        <s v="E4"/>
        <s v="E20"/>
        <s v="E37"/>
        <s v="E2"/>
        <s v="E22"/>
        <s v="E15"/>
        <s v="E11"/>
        <s v="E31"/>
        <s v="E32"/>
        <s v="E7"/>
        <s v="E14"/>
        <s v="E66"/>
        <s v="E09"/>
        <s v="E13"/>
        <s v="E27Z"/>
        <s v="E24"/>
        <s v="E6"/>
        <s v="E28M"/>
        <s v="E28P"/>
        <s v="E72"/>
        <s v="E5P"/>
        <s v="E52"/>
        <s v="E59"/>
        <s v="E53"/>
        <s v="E49"/>
        <s v="E70"/>
        <s v="E69"/>
        <s v="E10"/>
        <s v="E68"/>
        <s v="E46"/>
        <s v="E51"/>
        <s v="E43"/>
        <s v="E47"/>
        <s v="E48"/>
        <s v="E36"/>
        <s v="E34"/>
        <s v="E25"/>
        <s v="E35"/>
        <s v="E33"/>
        <s v="E38"/>
        <s v="E57"/>
        <s v="E30"/>
        <s v="E17"/>
        <s v="E18"/>
        <s v="E50"/>
        <s v="E45"/>
        <s v="E54"/>
        <s v="E55"/>
        <s v="CBO4WIP"/>
        <s v="EM8WIP"/>
        <s v="CBP4WIP"/>
        <s v="CS4WIP"/>
        <s v="C4WIP"/>
        <s v="LAP8WIP"/>
        <s v="PHX8WIP"/>
        <s v="CR8WIP"/>
        <s v="CRBO2WIP"/>
        <s v="PM1210WIP"/>
        <s v="CJ5WIP"/>
        <s v="CJ30WIP"/>
        <s v="BK5WIP"/>
        <s v="DL17" u="1"/>
        <s v="DL37" u="1"/>
        <s v="INCI085" u="1"/>
        <s v="UPCGS2" u="1"/>
        <s v="COMP119" u="1"/>
        <s v="INCI063" u="1"/>
        <s v="B7" u="1"/>
        <s v="UPCUO-1" u="1"/>
        <s v="UPCGWP01" u="1"/>
        <s v="UPCUO-2" u="1"/>
        <s v="UPCUO-3" u="1"/>
        <s v="DL38" u="1"/>
        <s v="B3" u="1"/>
        <s v="CC10" u="1"/>
        <s v="CC20" u="1"/>
        <s v="CC30" u="1"/>
        <s v="CC40" u="1"/>
        <s v="INCI120" u="1"/>
        <s v="INCI028" u="1"/>
        <s v="CC70" u="1"/>
        <s v="INCI001" u="1"/>
        <s v="CC80" u="1"/>
        <s v="DL29" u="1"/>
        <s v="CC90" u="1"/>
        <s v="INCI003" u="1"/>
        <s v="B70" u="1"/>
        <s v="B72" u="1"/>
        <s v="B73" u="1"/>
        <s v="B74" u="1"/>
        <s v="SaniHB" u="1"/>
        <s v="CC7P" u="1"/>
        <s v="B75" u="1"/>
        <s v="B76" u="1"/>
        <s v="DL39B" u="1"/>
        <s v="B77" u="1"/>
        <s v="B79" u="1"/>
        <s v="CC11" u="1"/>
        <s v="CC21" u="1"/>
        <s v="B30" u="1"/>
        <s v="C51" u="1"/>
        <s v="CC31" u="1"/>
        <s v="B31" u="1"/>
        <s v="UPCGWP02" u="1"/>
        <s v="C54" u="1"/>
        <s v="CC61" u="1"/>
        <s v="CC91" u="1"/>
        <s v="B37" u="1"/>
        <s v="B38" u="1"/>
        <s v="HB001" u="1"/>
        <s v="HB101" u="1"/>
        <s v="UPC079-5M" u="1"/>
        <s v="HB002" u="1"/>
        <s v="HB110" u="1"/>
        <s v="CC12" u="1"/>
        <s v="CC22" u="1"/>
        <s v="CC32" u="1"/>
        <s v="CC42" u="1"/>
        <s v="CC62" u="1"/>
        <s v="CC72" u="1"/>
        <s v="UPC018-T" u="1"/>
        <s v="CC92" u="1"/>
        <s v="HB003" u="1"/>
        <s v="HB111" u="1"/>
        <s v="CC12B" u="1"/>
        <s v="HBUO-3" u="1"/>
        <s v="B63I" u="1"/>
        <s v="HB004" u="1"/>
        <s v="HB104" u="1"/>
        <s v="HB020" u="1"/>
        <s v="HB120" u="1"/>
        <s v="B67I" u="1"/>
        <s v="CC13" u="1"/>
        <s v="CC23" u="1"/>
        <s v="CC43" u="1"/>
        <s v="CC63" u="1"/>
        <s v="CC73" u="1"/>
        <s v="CC93" u="1"/>
        <s v="HBUO-1" u="1"/>
        <s v="HB005" u="1"/>
        <s v="HB013" u="1"/>
        <s v="HB105" u="1"/>
        <s v="UPC102-D" u="1"/>
        <s v="HB006" u="1"/>
        <s v="HB014" u="1"/>
        <s v="HB114" u="1"/>
        <s v="CC14" u="1"/>
        <s v="CC24" u="1"/>
        <s v="CC44" u="1"/>
        <s v="CC64" u="1"/>
        <s v="CC74" u="1"/>
        <s v="CC84" u="1"/>
        <s v="UPC109-M" u="1"/>
        <s v="CC94" u="1"/>
        <s v="HB023" u="1"/>
        <s v="UPC007" u="1"/>
        <s v="UPC091-5M" u="1"/>
        <s v="B99S" u="1"/>
        <s v="HB024" u="1"/>
        <s v="HB116" u="1"/>
        <s v="HB124" u="1"/>
        <s v="HB040" u="1"/>
        <s v="UPC005" u="1"/>
        <s v="B50S" u="1"/>
        <s v="CC45" u="1"/>
        <s v="CC55" u="1"/>
        <s v="CC65" u="1"/>
        <s v="CC85" u="1"/>
        <s v="B57S" u="1"/>
        <s v="CC95" u="1"/>
        <s v="B58S" u="1"/>
        <s v="HB017" u="1"/>
        <s v="HB117" u="1"/>
        <s v="HB125" u="1"/>
        <s v="UPC039" u="1"/>
        <s v="UPC015" u="1"/>
        <s v="CC4SE" u="1"/>
        <s v="UPC091-K" u="1"/>
        <s v="UPC052-T" u="1"/>
        <s v="HB018" u="1"/>
        <s v="HB026" u="1"/>
        <s v="HB034" u="1"/>
        <s v="HB126" u="1"/>
        <s v="HB042" u="1"/>
        <s v="CC15C" u="1"/>
        <s v="B50T" u="1"/>
        <s v="GEM10M" u="1"/>
        <s v="CC26" u="1"/>
        <s v="CC36" u="1"/>
        <s v="CC46" u="1"/>
        <s v="DL1" u="1"/>
        <s v="CC86" u="1"/>
        <s v="DL2" u="1"/>
        <s v="CC96" u="1"/>
        <s v="B58T" u="1"/>
        <s v="HB119" u="1"/>
        <s v="DL5" u="1"/>
        <s v="HB043" u="1"/>
        <s v="DL7" u="1"/>
        <s v="DL8" u="1"/>
        <s v="UPC035" u="1"/>
        <s v="DL9" u="1"/>
        <s v="UPC082-D" u="1"/>
        <s v="HB028" u="1"/>
        <s v="HB052" u="1"/>
        <s v="CC16C" u="1"/>
        <s v="CC27" u="1"/>
        <s v="CC47" u="1"/>
        <s v="SL33PROP" u="1"/>
        <s v="UPC080-D" u="1"/>
        <s v="CC77" u="1"/>
        <s v="CC97" u="1"/>
        <s v="B4" u="1"/>
        <s v="HB029" u="1"/>
        <s v="HB129" u="1"/>
        <s v="CC108L" u="1"/>
        <s v="SaniUPG" u="1"/>
        <s v="HB070" u="1"/>
        <s v="UPC041" u="1"/>
        <s v="CC18" u="1"/>
        <s v="CC28" u="1"/>
        <s v="CC38" u="1"/>
        <s v="CC48" u="1"/>
        <s v="CC58" u="1"/>
        <s v="CC68" u="1"/>
        <s v="CC78" u="1"/>
        <s v="CC88" u="1"/>
        <s v="CC98" u="1"/>
        <s v="HB039" u="1"/>
        <s v="B81" u="1"/>
        <s v="HB055" u="1"/>
        <s v="B85" u="1"/>
        <s v="B86" u="1"/>
        <s v="B87" u="1"/>
        <s v="B88" u="1"/>
        <s v="B89" u="1"/>
        <s v="HB048" u="1"/>
        <s v="CC4SL" u="1"/>
        <s v="B44" u="1"/>
        <s v="HB080" u="1"/>
        <s v="B45" u="1"/>
        <s v="CC6SL" u="1"/>
        <s v="B47" u="1"/>
        <s v="B8I" u="1"/>
        <s v="B49" u="1"/>
        <s v="CC59" u="1"/>
        <s v="CC79" u="1"/>
        <s v="CC89" u="1"/>
        <s v="CC99" u="1"/>
        <s v="E60" u="1"/>
        <s v="HB049" u="1"/>
        <s v="E62" u="1"/>
        <s v="HB057" u="1"/>
        <s v="E63" u="1"/>
        <s v="E64" u="1"/>
        <s v="HB073" u="1"/>
        <s v="E65" u="1"/>
        <s v="B4I" u="1"/>
        <s v="HB074" u="1"/>
        <s v="HB090" u="1"/>
        <s v="RPS" u="1"/>
        <s v="B67IP" u="1"/>
        <s v="CC4SO" u="1"/>
        <s v="HB102-D" u="1"/>
        <s v="HB083" u="1"/>
        <s v="CC6SO" u="1"/>
        <s v="HB091" u="1"/>
        <s v="SL10" u="1"/>
        <s v="SL20" u="1"/>
        <s v="UPCSE001" u="1"/>
        <s v="B75I" u="1"/>
        <s v="SL40" u="1"/>
        <s v="SL50" u="1"/>
        <s v="SL60" u="1"/>
        <s v="SL70" u="1"/>
        <s v="CC4SP" u="1"/>
        <s v="HB076" u="1"/>
        <s v="HB092" u="1"/>
        <s v="B30I" u="1"/>
        <s v="CC79E" u="1"/>
        <s v="HB102-P" u="1"/>
        <s v="HB085" u="1"/>
        <s v="SL11" u="1"/>
        <s v="SL31" u="1"/>
        <s v="SL41" u="1"/>
        <s v="CC13UA" u="1"/>
        <s v="SL51" u="1"/>
        <s v="SL61" u="1"/>
        <s v="SL81" u="1"/>
        <s v="HB078" u="1"/>
        <s v="HB086" u="1"/>
        <s v="HB079" u="1"/>
        <s v="HB087" u="1"/>
        <s v="SL32" u="1"/>
        <s v="CC13U" u="1"/>
        <s v="COMP102-D" u="1"/>
        <s v="SL52" u="1"/>
        <s v="COMP042" u="1"/>
        <s v="UPCGS7" u="1"/>
        <s v="SL12B" u="1"/>
        <s v="HB089" u="1"/>
        <s v="CC100PCR" u="1"/>
        <s v="HB097" u="1"/>
        <s v="UPCGS5" u="1"/>
        <s v="CC49J" u="1"/>
        <s v="B27S" u="1"/>
        <s v="INCI090" u="1"/>
        <s v="SL23" u="1"/>
        <s v="SL33" u="1"/>
        <s v="SL43" u="1"/>
        <s v="COMP120" u="1"/>
        <s v="CC34U" u="1"/>
        <s v="SL63" u="1"/>
        <s v="HBSE001" u="1"/>
        <s v="B38BOTFI" u="1"/>
        <s v="HB082-5M" u="1"/>
        <s v="COMP003" u="1"/>
        <s v="GS2" u="1"/>
        <s v="D27S" u="1"/>
        <s v="INCI097" u="1"/>
        <s v="GS4" u="1"/>
        <s v="GS7" u="1"/>
        <s v="INCI073" u="1"/>
        <s v="HB109-M" u="1"/>
        <s v="HB091-5M" u="1"/>
        <s v="UPCGS1" u="1"/>
        <s v="B9" u="1"/>
        <s v="SL34" u="1"/>
        <s v="SL54" u="1"/>
        <s v="INCI052" u="1"/>
        <s v="SL64" u="1"/>
        <s v="HB017-T" u="1"/>
        <s v="HB119-D" u="1"/>
        <s v="HB042-K" u="1"/>
        <s v="SL84" u="1"/>
        <s v="B5" u="1"/>
        <s v="CC46-2" u="1"/>
        <s v="CC3" u="1"/>
        <s v="CC4" u="1"/>
        <s v="CC5" u="1"/>
        <s v="CC6" u="1"/>
        <s v="SL54B" u="1"/>
        <s v="CC7" u="1"/>
        <s v="HB018-T" u="1"/>
        <s v="CC9" u="1"/>
        <s v="B1" u="1"/>
        <s v="SL25" u="1"/>
        <s v="SL55" u="1"/>
        <s v="SL65" u="1"/>
        <s v="CC56U" u="1"/>
        <s v="SL85" u="1"/>
        <s v="INCI013" u="1"/>
        <s v="INCI014" u="1"/>
        <s v="B90" u="1"/>
        <s v="HB001-P2" u="1"/>
        <s v="SL55B" u="1"/>
        <s v="SL65B" u="1"/>
        <s v="HB052-T" u="1"/>
        <s v="HB002-P2" u="1"/>
        <s v="B51" u="1"/>
        <s v="B52" u="1"/>
        <s v="SL26" u="1"/>
        <s v="B54" u="1"/>
        <s v="SL56" u="1"/>
        <s v="SL66" u="1"/>
        <s v="HB003-P2" u="1"/>
        <s v="B10" u="1"/>
        <s v="B11" u="1"/>
        <s v="B12" u="1"/>
        <s v="SL76B" u="1"/>
        <s v="B17" u="1"/>
        <s v="B18" u="1"/>
        <s v="C39" u="1"/>
        <s v="SL17" u="1"/>
        <s v="SL37" u="1"/>
        <s v="SL47" u="1"/>
        <s v="HB039-T" u="1"/>
        <s v="SL67" u="1"/>
        <s v="PS01" u="1"/>
        <s v="CC27PCR" u="1"/>
        <s v="HB048-P" u="1"/>
        <s v="HB080-P" u="1"/>
        <s v="CC8B" u="1"/>
        <s v="UPC017-T" u="1"/>
        <s v="UPC119-D" u="1"/>
        <s v="B87I" u="1"/>
        <s v="B89I" u="1"/>
        <s v="SL38" u="1"/>
        <s v="UPC039-T" u="1"/>
        <s v="SL68" u="1"/>
        <s v="SL78" u="1"/>
        <s v="CC28PCR" u="1"/>
        <s v="HB082-P" u="1"/>
        <s v="SL78B" u="1"/>
        <s v="HB091-K" u="1"/>
        <s v="GEM2" u="1"/>
        <s v="HB090-T" u="1"/>
        <s v="SL19" u="1"/>
        <s v="SL29" u="1"/>
        <s v="SL39" u="1"/>
        <s v="SL49" u="1"/>
        <s v="SL59" u="1"/>
        <s v="UPC082-5M" u="1"/>
        <s v="SL79" u="1"/>
        <s v="HB092-K" u="1"/>
        <s v="HB092-M" u="1"/>
        <s v="UPC008" u="1"/>
        <s v="HB092-P" u="1"/>
        <s v="UPC079-D" u="1"/>
        <s v="UPC092-5M" u="1"/>
        <s v="SL56HOL" u="1"/>
        <s v="UPC080-5M" u="1"/>
        <s v="GEM3" u="1"/>
        <s v="UPC016" u="1"/>
        <s v="UPC004" u="1"/>
        <s v="SL29D" u="1"/>
        <s v="UPC092-K" u="1"/>
        <s v="UPC116-M" u="1"/>
        <s v="GEM4" u="1"/>
        <s v="UPC038" u="1"/>
        <s v="HB079-P" u="1"/>
        <s v="SL47CAC" u="1"/>
        <s v="UPC036" u="1"/>
        <s v="UPC034" u="1"/>
        <s v="DL10" u="1"/>
        <s v="DL30" u="1"/>
        <s v="UPC091-D" u="1"/>
        <s v="B2" u="1"/>
        <s v="DL11" u="1"/>
        <s v="DL21" u="1"/>
        <s v="CC101" u="1"/>
        <s v="CC56PR" u="1"/>
        <s v="DL31" u="1"/>
        <s v="DL51" u="1"/>
        <s v="UPC120" u="1"/>
        <s v="CC102" u="1"/>
        <s v="CC64TP" u="1"/>
        <s v="GEM7" u="1"/>
        <s v="B64" u="1"/>
        <s v="B66" u="1"/>
        <s v="B67" u="1"/>
        <s v="B68" u="1"/>
        <s v="B69" u="1"/>
        <s v="DL32" u="1"/>
        <s v="DL52" u="1"/>
        <s v="B22" u="1"/>
        <s v="B25" u="1"/>
        <s v="UPCGEMCQ1" u="1"/>
        <s v="UPC092-M" u="1"/>
        <s v="B38BOTF" u="1"/>
        <s v="D27" u="1"/>
        <s v="DL13" u="1"/>
        <s v="DL23" u="1"/>
        <s v="GEM9" u="1"/>
        <s v="UPC090" u="1"/>
        <s v="B50I" u="1"/>
        <s v="B53I" u="1"/>
        <s v="B58I" u="1"/>
        <s v="DL44" u="1"/>
        <s v="DL54" u="1"/>
        <s v="CC49RT" u="1"/>
        <s v="B61B" u="1"/>
        <s v="B62B" u="1"/>
        <s v="B63B" u="1"/>
        <s v="CC109" u="1"/>
        <s v="DL15" u="1"/>
        <s v="INCI113-1" u="1"/>
        <s v="DL55" u="1"/>
        <s v="UPCGEMCC1" u="1"/>
        <s v="INCI113-2" u="1"/>
        <s v="DL16" u="1"/>
        <s v="DL36" u="1"/>
        <s v="DL56" u="1"/>
        <s v="SL9B" u="1"/>
        <s v="UPCGS6" u="1"/>
        <s v="B99S2" u="1"/>
        <s v="UPCGS4" u="1"/>
      </sharedItems>
    </cacheField>
    <cacheField name="Item Description" numFmtId="0">
      <sharedItems count="636">
        <s v="50mL Facial Oil Case Pack RSC [9-7/8x6-5/8x4-3/4] (15/bundle)"/>
        <s v="8oz Coconut Bath Soak Case Pack, Allpack (15/bundle)"/>
        <s v="4oz Toner Case Pack [13x8-7/8x5-7/8], 24PK RSC (25/Bundle), NWP"/>
        <s v="8oz Soaking Salts Case Pack, Allpack (15/bundle)"/>
        <s v="Rollers Case Pack, Landsberg (25/bundle)"/>
        <s v="Coco Rose Case Packs, Landsberg (25/bundle)"/>
        <s v="2oz Spray &amp; Mist Case Pack, Allpack (15/bundle)"/>
        <s v="12.5x12.5x6 Corrugated Box, Uline (25/bundle)"/>
        <s v="16oz Coconut Bath Soak Case Pack, Allpack (15/bundle)"/>
        <s v="4oz Body Oil Case Pack, Allpack (15/bundle)"/>
        <s v="Prism 20 Case Pack [12x9x4-1/4], 24PK RSC, NWP (25/bundle)"/>
        <s v="Amethyst Case Pack, Landsberg (25/bundle)"/>
        <s v="10-11/16x7-1/2x2-1/2 Corrugated Box, 70PK RETF, NWP (25/bundle)"/>
        <s v="2oz Case Pack [9-1/2x6-5/16x4-7/8], 24PK RSC, NWP (25/bundle)"/>
        <s v="1oz Beard Tonic Case Pack (10/bundle)"/>
        <s v="8mL Face Oil Case Pack [12x6-1/8x3-1/2], 50-P RSC, NWP (25/bundle)"/>
        <s v="Wet Mask Case Pack, Allpack (15/bundle)"/>
        <s v="8oz Sea Mist Case Pack, Allpack (15/bundle)"/>
        <s v="16x16x3 Corrugated Box, Uline (25/bundle)"/>
        <s v="Sample Shipper, Allpack"/>
        <s v="18x12x4 Corrugated Box, Uline (25/bundle)"/>
        <s v="20x16x8 Corrugated Box, Uline (25/bundle)"/>
        <s v="24x17x12 Corrugated Boxes, Uline (15/bundle)"/>
        <s v="20x14x6 Corrugated Box (25/bundle)"/>
        <s v="Prism Bottle 48 Cell, Allpack"/>
        <s v="16x6x6 [Gua Sha Box] White Indestructo Web Mailers (100/bundle) {Uline}"/>
        <s v="20x14x4 Corrugated Box, Uline (25/bundle)"/>
        <s v="13x13x6 Corrugated Boxes, Uline (25/bundle)"/>
        <s v="2oz Body Oil Case Pack, Allpack"/>
        <s v="18x14x8 Corrugated Boxes, Uline (20/bundle)"/>
        <s v="100mL Cleanser Case Pack [12x8x7-5/8], 24PK RSC, NWP (25/bundle)"/>
        <s v="3x4,1.5Mil Resealable Bags {Uline}"/>
        <s v="Crinkle Paper: Pink (10 Pounds/Box)"/>
        <s v="16oz Coconut Bath Soak Partitions (40/Bundle), Allpack"/>
        <s v="8oz Coconut Bath Soak Partitions, Allpack"/>
        <s v="2oz Partitions, Allpack"/>
        <s v="8oz Soaking Salt Partitions, Allpack (30/bundle)"/>
        <s v="Wet Mask Partition, Allpack"/>
        <s v="8oz Sea Mist Partitions, Allpack (30/bundle)"/>
        <s v="Prism 48 Cell Partition, Allpack"/>
        <s v="50mL Facial Oil Partition [9-3/4x6-1/2x4-5/8] (30/Bundle)"/>
        <s v="5mL Partition [10-5/8x7-7/16x2], NWP"/>
        <s v="4oz Body Oil Partitions, Allpack"/>
        <s v="1oz Beard Tonic Partitions, Allpack (30/bundle)"/>
        <s v="2oz Dry Mask Partitions, Allpack"/>
        <s v="Wet Mask Pad, Allpack"/>
        <s v="8x4x4 White Indestructo Web Mailers (100/bundle)"/>
        <s v="12x12x12 Corrugated Box, RSC (15/bundle)"/>
        <s v="(7+5/8)x(5+7/16)x(3+9/16) [6 DVD Mailers] (50/bundle)"/>
        <s v="18x12x12 Corrugated Box, RSC (15/bundle)"/>
        <s v="20x14x12 Corrugated Box (15/bundle)"/>
        <s v="4x3x2 White Indestructo Web Mailer (100/bundle) [Phasing Out]"/>
        <s v="6x6x6 White Indestructo Web Mailers (100/bundle)"/>
        <s v="9x(7+1/2)x3 White Indestructo Web Mailers (100/bundle)"/>
        <s v="(7+5/8)x6x(5+7/16) [10 DVD Mailers] (50/bundle)"/>
        <s v="10x8x8 White Indestructo Mailers (50/bundle)"/>
        <s v="4x4x4 White Indestructo Web Mailer (100/bundle)"/>
        <s v="6x3x3 White Indestructo Web Mailer (100/bundle)"/>
        <s v="Gusseted Resealable Bag: 12x18x4”; 2mm Thick (1000 Bags/Box)"/>
        <s v="Paper Roll: {Current Machine Supplied by NWP}[(29+1/2)x1400] 30# Single Ply Brown Paper"/>
        <s v="40x48” (Heat-Treated, Wood) Pallet"/>
        <s v="32x48” (European) Pallet"/>
        <s v="Heavy Duty Serrated Strapping Seals - Non-Metallic (1,000/box)"/>
        <s v="Gusseted Resealable Bag: 9x12x4”; 2mm Thick (1000/Carton)"/>
        <s v="Tape Gun Tape: Red (A200?) 48mm x 100m [For Partials Only]"/>
        <s v="3x4in “Fragile, Keep Dry” / “Up” Label (500 Labels/Roll)"/>
        <s v="3x4in “Fragile” Label (500 Labels/Roll)"/>
        <s v="Gusseted Resealable Bag: 6x9x2”; 2mm Thick (1000/Carton)"/>
        <s v="4x6&quot; UPS Direct Thermal Labels (Zebra)"/>
        <s v="Canned Air: 12oz or 340g"/>
        <s v="Polyester Strapping"/>
        <s v="Corrugated Wrap Roll: 9in x 250ft; A Flute"/>
        <s v="Resealable Bag: 4x6”, 1.5mm Thick [Gua Sha Bag] (1000/Carton) "/>
        <s v="Stretch Wrap: 18in x1500ft, 0.7mm Thick (or 60 Gauge?) [For Hand Wrap Only]"/>
        <s v="Bubble Roll: Perforated; 3/16” thick, 12in x (~250)ft"/>
        <s v="Sharpie: Super; Fine Tip"/>
        <s v="Corrugated Wrap Roll: 6in x 250ft; A Flute"/>
        <s v="Masking Tape: White; 24mm x 54.8m"/>
        <s v="19.7in x 6000ft, Machine Stretch Wrap"/>
        <s v="32x48&quot; (Slip Sheet) Pad"/>
        <s v="Lot-It Tape: White; 72mm x 450ft"/>
        <s v="40x48” (Slip Sheet) Pad (20/bundle)"/>
        <s v="Tape Gun Tape: Clear (A200?) 48mm x 100m"/>
        <s v="4x6” Web Labels (220 Labels/Rolls)"/>
        <s v="White/Yellow Pallet Cones"/>
        <s v="Lok-It Tape: Brown; 72mm x 450ft (10 Rolls/Box)"/>
        <s v="Vodka"/>
        <s v="Hemp Oil Organic"/>
        <s v="MCT (Fractionated Coco Oil) Organic"/>
        <s v="Coco Oil, Extra Virgin"/>
        <s v="Meadowfoam Oil"/>
        <s v="AVICEL PC-591"/>
        <s v="Simple Papaya/Pineapple Gel"/>
        <s v="Simple Aloe Vera Gel"/>
        <s v="Witch Hazel OG "/>
        <s v="Rose Hydrosol Organic"/>
        <s v="Aloe Vera Liquid"/>
        <s v="Camellia Seed Oil OG"/>
        <s v="Glycerin Organic"/>
        <s v="Organic Apricot Kernal Oil"/>
        <s v="Spectrastat G2-N -PL340 "/>
        <s v="Willow Bark Extract (Salix Nigra)"/>
        <s v="Shiitake Mushroom Extract Oil Orgranic"/>
        <s v="Squalane Olive"/>
        <s v="White Willow Bark Extract (Salix Alba)"/>
        <s v="Leucidal Complete"/>
        <s v="Jasmine Hydrosol"/>
        <s v="Chia Seed Oil Organic"/>
        <s v="Virgin Organic Argan Nut Oil"/>
        <s v="Grapeseed Oil"/>
        <s v="Organic Sesame Seed Oil, Sesamum indicum"/>
        <s v="Borage Seed Oil"/>
        <s v="Rosehip Seed Oil (OG)"/>
        <s v="CoQ10 Caprylic Capric Triglycerides (and) Ubiquinone"/>
        <s v="Ashwagandha Oil"/>
        <s v="CBD oil"/>
        <s v="Kukui Nut Oil Organic"/>
        <s v="Jojoba, Golden (OG)"/>
        <s v="Jojoba, Colorless  (OG)"/>
        <s v="TL-Texturlux Stabil-50"/>
        <s v="Lexgard GMCY MB PL340"/>
        <s v="TeraStat N "/>
        <s v="Glyceryl Stearate (Lipo GMS - 450 VEG)"/>
        <s v="MACKADERM LIA"/>
        <s v="Pureact 138 (Decyl Glucoside/Sodium Lauroyl Lactylate)"/>
        <s v="Palm Kernel Oil RBD RSPO MB S1396 -C1"/>
        <s v="ARG-CCTG"/>
        <s v="Pink Clay, French"/>
        <s v="Organic Shea Butter"/>
        <s v="Bio-mulsion wax (OLIVEM 1000)"/>
        <s v="Coconut Milk Powder Vegan*"/>
        <s v="Ceara Sea Salt, Coarse (Pure Ocean)"/>
        <s v="Fine Granulated Sugar"/>
        <s v="Kaolin Clay, White"/>
        <s v="Blue Clay, Cambrian"/>
        <s v="Fito Cambrian Blue Clay "/>
        <s v="Jarxotic Pink Clay "/>
        <s v="Sonoma Pacific Sea Salt Fine (U)"/>
        <s v="Epsom Salt Ex Fine (Magnesium Sulfate USP)"/>
        <s v="Sodium Bicarbonate (Baking Soda)"/>
        <s v="Himalayan Pink Salt"/>
        <s v="Candelilla Wax (U)"/>
        <s v="EcoSoya 210 (U)"/>
        <s v="Rose Clay"/>
        <s v="Amethyst Powder"/>
        <s v="Hyaluronic Acid LMW .8-1.0 Dal"/>
        <s v="Tourmaline Powder (U)"/>
        <s v="Hyaluronic Acid ULMW &gt;6000 "/>
        <s v="Coconut Water Powder (U)*"/>
        <s v="Rice Powder (U)"/>
        <s v="Hyaluronic Acid 1.5-1.7DA (05-ACT-SOHY)"/>
        <s v="Aloe Vera Gel 200x "/>
        <s v="Xanthan Gum (Keltrol CG Sft-V)"/>
        <s v="Red Iron Oxide Dye / lip-liquid- Pigment Red- Castor oil Iron Oxide"/>
        <s v="Cedarwood Essential Oil"/>
        <s v="Vetiver (OG, Haiti) Essential Oil"/>
        <s v="Neroli Egypt, OG  Essential Oil"/>
        <s v="Pineapple SuperScents"/>
        <s v="Pineapple Fragrance Oil"/>
        <s v="Geranium, Rose Essential Oil"/>
        <s v="Jasmine Absolute India 10%"/>
        <s v="Clary Sage Essential Oil"/>
        <s v="Palo Santo Essential Oil"/>
        <s v="Green Tea Extract PF"/>
        <s v="Bergamot FCF (OG IP)"/>
        <s v="Peppermint 2nd Essential Oil"/>
        <s v="Lime Essential Oil"/>
        <s v="Jasmine Absolute Sambac 10%"/>
        <s v="Organic Ylang Ylang Fine Essential Oil"/>
        <s v="Helichrysum Essential Oil"/>
        <s v="Eucalyptus Essential Oil"/>
        <s v="Lavender (Dean) Essential Oil"/>
        <s v="Pink Grapefruit Cold Pressed Essential Oil"/>
        <s v="Hibiscus Extract"/>
        <s v="Jasmine Sambac Absolute"/>
        <s v="Tansy, Blue Essential Oil (zen)"/>
        <s v="Rose Absolute Morocco"/>
        <s v="Coco Pulp CO2 (OG) Select Extract"/>
        <s v="Vanilla, Natural"/>
        <s v="Vanilla Phytoscents"/>
        <s v="Strawberry Superscent "/>
        <s v="Coconut Phytoscents aka SuperScents Coconut"/>
        <s v="Papaya Enzyme PF "/>
        <s v="Papaya Leaf Extract"/>
        <s v="Pineapple Enzyme PF"/>
        <s v="ACB Fruit Mix Enzyme"/>
        <s v="FSS VEGETABLE COLLAGEN PF"/>
        <s v="ABS Strawberry Extract G PF"/>
        <s v="Ginger Root Extract PF"/>
        <s v="ABS Peach Extract PF"/>
        <s v="Bakuchiol Extract / Bakuchi Extract (kingvish)"/>
        <s v="Kakadu Extract PF"/>
        <s v="Amethyst Extract"/>
        <s v="Bilberry Extract G"/>
        <s v="Phyto-biotics Blueberry Stem Cell"/>
        <s v="Campo Siddha Neer Katthari Violet Dye (WS)"/>
        <s v="Campo Siddha Roja Sikkappu (BioColor Rose) Dye (WS)"/>
        <s v="Sea Buckthorn"/>
        <s v="Campo Siddha Neer Kaddal Neelam Blue Dye (WS)"/>
        <s v="Campo Siddha Neer Pazchai Green Dye (WS)"/>
        <s v="Campo Siddha Indra Neelam Yenai Blue Dye (OS)"/>
        <s v="Campo Siddha Vepuvillai Karushalai Yenai Red Dye (OS)"/>
        <s v="Vitamin E"/>
        <s v="Orchid Oil"/>
        <s v="Orchid Extract"/>
        <s v="Glucono Delta Lactone"/>
        <s v="Aspen Bark Extract Powder"/>
        <s v="Sodium Phytate"/>
        <s v="Tremella Fuciformis Sporocarp (Mushroom) Extract "/>
        <s v="Coconut Body Oil (4oz) WIP"/>
        <s v="Emerald (8mL) WIP"/>
        <s v="Coconut Milk Body Polish (4oz) WIP"/>
        <s v="Coconut Milk Bath Soak (4oz) WIP"/>
        <s v="Calm Soaking Salts (4oz) WIP"/>
        <s v="Lapis (8mL) WIP"/>
        <s v="Phoenix (8mL) WIP"/>
        <s v="Coco Rose Body Polish (8oz) WIP"/>
        <s v="Coco Rose Body Oil (2oz) WIP"/>
        <s v="Prism 12% (10mL) WIP"/>
        <s v="Cloud Jelly Serum (5mL) WIP"/>
        <s v="Cloud Jelly Serium (30mL) WIP"/>
        <s v="Bakuchiol (5mL) WIP"/>
        <s v="8x45mm (2.26mL) Vial, Screened - Orchid" u="1"/>
        <s v="Cloud Jelly Serum [Single Label] (3.3mL) {FR}" u="1"/>
        <s v="853040006163 - After Sun (8oz) UPC" u="1"/>
        <s v="Citrine Body Oil (4oz)" u="1"/>
        <s v="8oz Straight Sided Jar, 70/400 {Gerresheimer}" u="1"/>
        <s v="Prism 12% Serum [Single Label] (10mL) {FR}" u="1"/>
        <s v="Prism 12% Serum [Single Label] (30mL) {FR}" u="1"/>
        <s v="Emerald OG (30mL) Carton" u="1"/>
        <s v="8oz Paragon Jar (Salts) 58/400" u="1"/>
        <s v="30mL (Plat Lisse) Cap, 51/400, Urea" u="1"/>
        <s v="Blue Tansy [Single Label] (2.3oz) {FR}" u="1"/>
        <s v="Prism 20% Mask [Single Label] (15mL) {EN}" u="1"/>
        <s v="50mL Laura Jar Influte" u="1"/>
        <s v="Amethyst Gemstone Body Scrub (200mL)" u="1"/>
        <s v="Responsible Person Sticker" u="1"/>
        <s v="2.3oz Thick Wall Jar, 58/400" u="1"/>
        <s v="Orange 10x Essential Oil" u="1"/>
        <s v="2oz Straight Sided Jar, 53/400 " u="1"/>
        <s v="853040006071 - Pink Clay Mask UPC" u="1"/>
        <s v="853040006088 - Blue Clay Mask UPC" u="1"/>
        <s v="Exfoliate and Glow Head to Toe" u="1"/>
        <s v="Emerald CBD (10mL)" u="1"/>
        <s v="Amethyst Ritual Kit" u="1"/>
        <s v="Coconut Milk Bath Soak (8oz) [Coco Soak] Carton" u="1"/>
        <s v="Lavender Sea Mist [Double Label] (2oz) {FR}" u="1"/>
        <s v="Prism 12% Serum [Double Label] (15mL) {FR}" u="1"/>
        <s v="Prism 12% Serum (15mL)" u="1"/>
        <s v="Prism Glow Duo Holiday Kit [Prism 12% Serum (30mL) + Prism 20% Mask (30mL)]" u="1"/>
        <s v="Cloud Jelly Serum (5mL)" u="1"/>
        <s v="Emerald CBD [Single Label] (30mL) {FR}" u="1"/>
        <s v="Pink Cloud Cleanser [Single Label] (50mL) {FR}" u="1"/>
        <s v="Mini Face Oil Trio Insert" u="1"/>
        <s v="15mL (Square) Dropper, 18/415, 59.5mm, ERF {UPG}" u="1"/>
        <s v="Amethyst Influte" u="1"/>
        <s v="Cloud 9 Coco Rose INCI Sticker" u="1"/>
        <s v="Cloud 9 Prism 12% INCI Sticker" u="1"/>
        <s v="4oz Straight Sided Jar, 58/400" u="1"/>
        <s v="Calm Soaking Salts" u="1"/>
        <s v="[COMP] Pink Cloud Cleanser (15mL)" u="1"/>
        <s v="Jewel Box Insert with Paper Pulp" u="1"/>
        <s v="Coconut Milk Bath Soak [Double Label] (8oz)" u="1"/>
        <s v="Rose Quartz Gua Sha - Teardrop" u="1"/>
        <s v="Bakuchiol (10mL) [BOTF]" u="1"/>
        <s v="Brighten Pineapple + Gemstone Mask (2.3oz)" u="1"/>
        <s v="Facial Roller - Rose Quartz" u="1"/>
        <s v="Bakuchiol (30mL) Carton" u="1"/>
        <s v="Emerald CBD [Label] (3.3mL)" u="1"/>
        <s v="Self Love Facial Kit Sleeve" u="1"/>
        <s v="8mL (Square) Bottle, 13/415, Screened - Emerald" u="1"/>
        <s v="Blue Tansy Packette" u="1"/>
        <s v="Rose Mist [2.0] (Hydrate + Glow) INCI Sticker" u="1"/>
        <s v="1oz Boston Round, 20/400" u="1"/>
        <s v="8x45mm (2.26mL) Vial, Screened - Phoenix" u="1"/>
        <s v="Rose Quartz Ritual Kit Box (Complete)" u="1"/>
        <s v="850009804440 - Prism 12% Serum (10mL) UPC" u="1"/>
        <s v="30mL/1oz (Medium) Bottom Label (E.g., Prism 12)" u="1"/>
        <s v="50mL (Square) Bottle, 18/415, Screened - Orchid" u="1"/>
        <s v="4oz Pump Top, 24/410, 4.25&quot;" u="1"/>
        <s v="Prism 20% Mask [Double Label] (50mL)" u="1"/>
        <s v="16oz Bottom Label (E.g., Soak)" u="1"/>
        <s v="2oz Spray Top, 20/410, 3.5&quot;" u="1"/>
        <s v="2.3oz Heavy Weight Jar, 58/400 {ABA}" u="1"/>
        <s v="8x45mm (2.26mL) Vial, Screened - Lapis" u="1"/>
        <s v="850009804228 - Amethyst Gua Sha UPC" u="1"/>
        <s v="8mL (Square) Bottle, 13/415, Screened - Lapis " u="1"/>
        <s v="Prism 12% Serum Carton" u="1"/>
        <s v="850001195258 - Rose Quartz Gua Sha Heart UPC" u="1"/>
        <s v="Jewel Box Sleeve" u="1"/>
        <s v="8mL (Square, Not Screened) Bottle" u="1"/>
        <s v="Amethyst Ritual Kit Box (Complete)" u="1"/>
        <s v="Emerald OG [Single Label] (10mL) {FR}" u="1"/>
        <s v="Emerald OG [Single Label] (30mL) {FR}" u="1"/>
        <s v="850009804969 - Prism 12% Serum (15mL) UPC" u="1"/>
        <s v="100mL/3.3oz Bottom Label (E.g., Pink Cloud Cleanser)" u="1"/>
        <s v="Lapis (30mL) Carton" u="1"/>
        <s v="Lapis (50mL) Carton" u="1"/>
        <s v="Blue Tansy [Double Label] (15mL) {EN}" u="1"/>
        <s v="Pink Cloud Cream [Single Label] (7.5mL)" u="1"/>
        <s v="8mL (Square) Bottle, 13/415, Screened - Phoenix" u="1"/>
        <s v="Coco Rose Body Polish [Double Label] (8oz)" u="1"/>
        <s v="Charcoal " u="1"/>
        <s v="Bakuchiol Packette" u="1"/>
        <s v="Vial Top with Plunger" u="1"/>
        <s v="30mL Square Bottle Influte" u="1"/>
        <s v="853040006040 - Orchid (8mL) UPC" u="1"/>
        <s v="50mL (Square, Not Screened) Bottle, 18/415 [168 units/box]" u="1"/>
        <s v="Nordstrom Kit Insert" u="1"/>
        <s v="Prism 20% Mask (50mL) Carton" u="1"/>
        <s v="Calm Salts (4oz) [Double Label] Labels" u="1"/>
        <s v="Coconut Milk Bath Soak [Double Label] (4oz) {FR} - Nordstrom Anniversary" u="1"/>
        <s v="Coconut Milk Body Polish [Single Label] (8oz) {FR}" u="1"/>
        <s v="Pink Clay Cleansing Bar Soap" u="1"/>
        <s v="7.5mL Jar, 33/400" u="1"/>
        <s v="50mL Laura Jar, 58/400, Deco: Aquarius {UPG}" u="1"/>
        <s v="850001195591 - Emerald CBD (10mL) UPC" u="1"/>
        <s v="Amethyst [Single Label] (4oz) {FR}" u="1"/>
        <s v="4oz Bottle Influte" u="1"/>
        <s v="Aquarius Creme [Single Label] (50mL) {FR}" u="1"/>
        <s v="4oz Boston Round, 24/400 {Specialty Bottle}" u="1"/>
        <s v="Orchid Packette" u="1"/>
        <s v="Bakuchiol (10mL) [BOTF] Influte" u="1"/>
        <s v="853040006323 - Beard Tonic Sampler UPC" u="1"/>
        <s v="Jade Roller Product Carton (Complete with insert)" u="1"/>
        <s v="Mini Jade Roller" u="1"/>
        <s v="Rose Quartz Roller" u="1"/>
        <s v="DERMOSOFT GMCY MB" u="1"/>
        <s v="Coco Rose Body Oil [Double Label] (2oz)" u="1"/>
        <s v="Coco Rose Body Oil (4oz)" u="1"/>
        <s v="Brighten Carton" u="1"/>
        <s v="Rose Hibiscus Hydrating Face Mist [Rose Mist] (4oz) Carton" u="1"/>
        <s v="Prism 12% Serum [Double Label] (10mL) {FR} - Cult Advent Calendar" u="1"/>
        <s v="850009804570 - Prism 20% Mask (3.3mL) UPC" u="1"/>
        <s v="Lapis [Diamond Single Label] (15mL)" u="1"/>
        <s v="850001195034 - Rose Quartz Gua Sha Teardrop UPC" u="1"/>
        <s v="850009804587 - Bakuchiol (3.3mL) UPC" u="1"/>
        <s v="0.5oz Spray Top, 18/415, 2.5&quot;" u="1"/>
        <s v="FR Phoenix Diamond 50ml" u="1"/>
        <s v="3.3mL [5mL] Bottle, 13/415 " u="1"/>
        <s v="850009804556 - Prism 20% Mask (7.5mL) UPC" u="1"/>
        <s v="850009804914 - Aquarius Cream (7.5mL) UPC" u="1"/>
        <s v="Detox Salts [Double Label] (8oz) {FR}" u="1"/>
        <s v="4oz/Wet Mask/Salt Cap, 58/400, F-217, PP, PCR Smooth Liner {OBERK}" u="1"/>
        <s v="8mL (Square) Bottle, 13/415, Screened - Orchid" u="1"/>
        <s v="Amethyst Ritual Kit INCI Sticker" u="1"/>
        <s v="Phoenix Facial Oil (50mL)" u="1"/>
        <s v="Lapis Facial Oil (30mL)" u="1"/>
        <s v="Coconut Milk Bath Soak [Single Label] (4oz) {FR}" u="1"/>
        <s v="[COMP] Lapis Facial Oil (50mL)" u="1"/>
        <s v="16oz (Soak) Cap, 89/400, F217, PP" u="1"/>
        <s v="Dry Mask Cap, 53/400, PP" u="1"/>
        <s v="853040006507 - Hair Perfume (2oz) - Rose UPC" u="1"/>
        <s v="850009804594 - Emerald OG (3.3mL) UPC" u="1"/>
        <s v="Emerald CBD Soap Carton" u="1"/>
        <s v="Mini Face Oil Trio Sleeve" u="1"/>
        <s v="3.3mL [5mL] Dropper, 13/415, 39.5mm, ERF {UPG}" u="1"/>
        <s v="30mL (Laura Jar) Cap, 48/400, Urea" u="1"/>
        <s v="850026905120 - 2021 GWP Bundle 01 UPC [8mL Lapis, 5mL Bakuchiol, 7.5mL Prism 20%]" u="1"/>
        <s v="Prism 12% Serum (5mL)" u="1"/>
        <s v="Lapis Facial Oil (50mL)" u="1"/>
        <s v="Coconut Milk Bath Soak [Double Label] (16oz) {FR}" u="1"/>
        <s v="70/400 Sealing Disc (with Tab) [8oz Coco Rose; Better Seal], 70mm (Diameter), PETG" u="1"/>
        <s v="Emerald CBD Soap" u="1"/>
        <s v="Pink Clay Soap Carton" u="1"/>
        <s v="15mL Lotion (Cleanser) Bottle, 18/415" u="1"/>
        <s v="Pink Cloud (Silver Embossed) Carton" u="1"/>
        <s v="0.5oz Boston Round, 18/400" u="1"/>
        <s v="Hair Perfume (2oz) - Rose" u="1"/>
        <s v="Coconut Milk Body Polish (8oz)" u="1"/>
        <s v="Post Shave [Double Label] (4oz) {EN}" u="1"/>
        <s v="Hand Sanitizer (HB Label)" u="1"/>
        <s v="Jasmine Green Tea Toner (4oz) INCI Sticker" u="1"/>
        <s v="850026905106 - Cloud Jelly Serum (5mL) UPC" u="1"/>
        <s v="Mini Facial Oil Trio" u="1"/>
        <s v="8x35mm (1.76mL) Vial, Screened - Lapis [Currently Used]" u="1"/>
        <s v="Lip Product Stickers" u="1"/>
        <s v="853040006347 - Post Shave Elixir (4oz) UPC" u="1"/>
        <s v="[COMP] Bakuchiol Retinol Alternative Serum (30mL)" u="1"/>
        <s v="Coco Rose Lip Conditioner" u="1"/>
        <s v="Olive Oil Pomace " u="1"/>
        <s v="Rose Mist [Double Label] (2oz) {FR}" u="1"/>
        <s v="Lavender 4240 (SOAP)  Essential Oil" u="1"/>
        <s v="Rose Quartz Roller Product Carton (Complete with Insert)" u="1"/>
        <s v="[CBD] Glow Potions Duo Kit 2019" u="1"/>
        <s v="Coconut Body Oil (4oz)" u="1"/>
        <s v="Phoenix Facial Oil (8mL)" u="1"/>
        <s v="15mL (Round) Dropper, 20/410, 58mm, ERF {UPG}" u="1"/>
        <s v="Brighten [Double Label] (15mL) {EN}" u="1"/>
        <s v="Jasmine Green Tea Toner [Double Label] (2oz) {FR}" u="1"/>
        <s v="Jasmine Green Tea Toner [Single Label] (4oz) {FR}" u="1"/>
        <s v="Facial Roller - Jade" u="1"/>
        <s v="Aquarius Creme (50mL)" u="1"/>
        <s v="850009804532 - Jade Gua Sha Heart UPC" u="1"/>
        <s v="Jasmine Green Tea Balancing Toner (2oz)" u="1"/>
        <s v="Mini True Blue Kit INCI Sticker" u="1"/>
        <s v="200mL Thick Bottom (Amethyst) Jar, 89/400" u="1"/>
        <s v="Self Love Body Ritual Kit 2019" u="1"/>
        <s v="30mL Laura Jar, 48/400" u="1"/>
        <s v="Rose Hibiscus Hydrating Face Mist [2.0] (2oz)" u="1"/>
        <s v="Lapis Roller Product Carton (Complete with Insert)" u="1"/>
        <s v="Coconut Milk Bath Soak [Coco Soak] (8oz)" u="1"/>
        <s v="8mL Dropper, 13/415 {UPG}" u="1"/>
        <s v="2oz Pump Top, 20/410, 3.5&quot;" u="1"/>
        <s v="Cloud Jelly Serum [Double Label] (30mL) {FR}" u="1"/>
        <s v="4oz Heavenly Mist Spray Top, 24/410" u="1"/>
        <s v="100mL (Lotion) Pump Top, 24/400" u="1"/>
        <s v="Emerald OG [Double Label] (30mL)" u="1"/>
        <s v="50mL (Square Bottle) Dropper, 18/415 {UPG}" u="1"/>
        <s v="850001195522 - Emerald OG (10mL) UPC" u="1"/>
        <s v="Orchid (50mL) INCI Sticker" u="1"/>
        <s v="Cloud Nine Collection Kit 2020" u="1"/>
        <s v="Coco Rose Body Polish [Single Label] (4oz) {FR}" u="1"/>
        <s v="8oz Bottom Label (E.g., Soak, Polish)" u="1"/>
        <s v="853040006521 - Hair Perfume (2oz) Jasmine UPC" u="1"/>
        <s v="Jasmine Body Oil (4oz)" u="1"/>
        <s v="Prism 20% Packette" u="1"/>
        <s v="Bakuchiol Retinal Alternative Serum (5mL)" u="1"/>
        <s v="Hair Perfume (2oz) - Jasmine" u="1"/>
        <s v="Citrine Body Oil [Single Label] (4oz) {FR}" u="1"/>
        <s v="Jasmine Green Tea Toner (4oz) Carton" u="1"/>
        <s v="Citrine (4oz) INCI Sticker" u="1"/>
        <s v="Drum (55gal=208.198L)" u="1"/>
        <s v="Detox Soaking Salts" u="1"/>
        <s v="Rose Hibiscus Hydrating Face Mist [2.0] (4oz)" u="1"/>
        <s v="Pink Cloud Cream [Single Label] (50mL) {FR}" u="1"/>
        <s v="Bakuchiol (15mL) Labels" u="1"/>
        <s v="853040006316 - Beard Tonic (1oz) - Palo Santo UPC" u="1"/>
        <s v="After Sun Soothing Aloe Mist (8oz)" u="1"/>
        <s v="Rose Mist [Double Label] (4oz) {FR}" u="1"/>
        <s v="850001195041 - Rose Quartz Gua Sha Square UPC" u="1"/>
        <s v="Smol Charcoals " u="1"/>
        <s v="Bamboo Charcoal Soap Box" u="1"/>
        <s v="Phoenix Packette" u="1"/>
        <s v="853040006460 - Sea Mist Texturizing Salt Spray (2oz) - Lavender UPC" u="1"/>
        <s v="8oz (Soak/Polish) Cap [Only Fits SKS Glass], 70/400, F217 - PP {SKS}" u="1"/>
        <s v="Jewel Box 2019" u="1"/>
        <s v="15mL Jar, 40/400" u="1"/>
        <s v="Blue Tansy (2.3oz) Influte" u="1"/>
        <s v="Prism 20% Mask (15mL)" u="1"/>
        <s v="Bakuchiol [Double Label] (10mL) {FR} - BOTF" u="1"/>
        <s v="Rose Mist [2.0] (4oz) INCI Sticker" u="1"/>
        <s v="Coconut Milk Body Polish (8oz) Carton" u="1"/>
        <s v="Coco Rose Body Oil [Single Label] (4oz)" u="1"/>
        <s v="200mL (Amethyst) Cap, 89/400, ABS {Coverpla}" u="1"/>
        <s v="Facial Roller - Lapis" u="1"/>
        <s v="Sea Mist Texturizing Salt Spray (2oz) - Coconut" u="1"/>
        <s v="Sea Mist Texturizing Salt Spray (8oz) - Coconut" u="1"/>
        <s v="Amethyst Body Polish [Single Label] (200mL) {FR}" u="1"/>
        <s v="58/400 Sealing Disc (w/ tab) [BT/BR Wet Mask], 58mm (Diameter), PETG" u="1"/>
        <s v="Rose Quartz Gua Sha - Teardrop (Claw)" u="1"/>
        <s v="Coconut Milk Bath Soak [Coco Soak] (16oz)" u="1"/>
        <s v="Rose Quartz Gua Sha - Heart" u="1"/>
        <s v="Coco Rose Luxe Hydration Trio" u="1"/>
        <s v="Orchid Facial Oil (8mL)" u="1"/>
        <s v="Facial Roller - Amethyst" u="1"/>
        <s v="853040006057 - Phoenix (8mL) UPC" u="1"/>
        <s v="Brighten [Single Label] (2.3oz) {FR}" u="1"/>
        <s v="58/400 Sealing Disc [50mL Laura Jar], ERF" u="1"/>
        <s v="50mL Laura Jar, 58/400" u="1"/>
        <s v="Amethyst Roller Product Carton (Complete with Insert)" u="1"/>
        <s v="Pink Cloud Cleanser (100mL) Carton" u="1"/>
        <s v="850009804754 - Pink Cloud Cleanser (15mL) UPC" u="1"/>
        <s v="After Sun Mist [Double Label] (2oz) {EN}" u="1"/>
        <s v="De-Puff and Glow Mini Jade Roller Trio" u="1"/>
        <s v="True Blue Mini Duo" u="1"/>
        <s v="Prism 20% Mask (50mL) Influte" u="1"/>
        <s v="Emerald CBD [Diamond Single Label] (50mL)" u="1"/>
        <s v="Pink Cloud Rosewater Moisture Cream [3.0] (7.5mL)" u="1"/>
        <s v="Hand Sanitizer (UPG Label)" u="1"/>
        <s v="Citrine (4oz) Carton" u="1"/>
        <s v="15mL Cap, 40/440, ABS" u="1"/>
        <s v="Lavender Sea Mist [Double Label] (8oz) {FR}" u="1"/>
        <s v="15mL (Lotion) Pump Top, 18/415" u="1"/>
        <s v="853040006514 - Hair Perfume (2oz) Apricot UPC" u="1"/>
        <s v="Tea Tree Essential Oil " u="1"/>
        <s v="Jasmine Body Oil (2oz) {FR}" u="1"/>
        <s v="7.5mL (F-217) Cap, 33/400, PP" u="1"/>
        <s v="8x45mm (2.26mL) Vial, Screened - Jasmine" u="1"/>
        <s v="Lapis Gua Sha - Teardrop (Claw)" u="1"/>
        <s v="Bamboo Charcoal Cleansing Bar Soap" u="1"/>
        <s v="4oz Spray Top, 24/410, 4.25&quot;" u="1"/>
        <s v="853040006477 - Sea Mist Texturizing Salt Spray (2oz) - Coconut UPC" u="1"/>
        <s v="Clear Sticker Dot (1in)" u="1"/>
        <s v="Tri Sealing Disc [200mL Amethyst], 89mm (Diamter)" u="1"/>
        <s v="853040006453 - After Sun Soothing Aloe Mist (2oz) UPC" u="1"/>
        <s v="Jasmine Green Tea Balancing Toner (4oz)" u="1"/>
        <s v="2oz Boston Round, 20/400" u="1"/>
        <s v="16oz Straight Sided Jar, 89/400 {Gerresheimer}" u="1"/>
        <s v="30mL (Round) Bottle, 20/400 {UPG}" u="1"/>
        <s v="Beard Tonic (1oz) - Vetiver + Sage" u="1"/>
        <s v="50mL (Laura Jar) Cap, 58/400, 16mm (Height), ABS {UPG}" u="1"/>
        <s v="Nordstrom Kit Product Box" u="1"/>
        <s v="15mL (Square) Bottle, 18/415" u="1"/>
        <s v="30mL/1oz (Small) Bottom Label (E.g., Beard Tonic)" u="1"/>
        <s v="Lapis (8mL) Carton" u="1"/>
        <s v="4oz/Wet Mask/Salt Cap, 58/400, F-217, PP" u="1"/>
        <s v="Prism 20% Mask [Double Label] (30mL) {FR}" u="1"/>
        <s v="Prism 20% Mask [Single Label] (50mL) {FR}" u="1"/>
        <s v="Bakuchiol (10mL) [BOTF] Carton" u="1"/>
        <s v="Pink Cloud Cleanser (15mL) Label" u="1"/>
        <s v="Blue Clay Cleansing Bar Soap" u="1"/>
        <s v="50mL Laura jar, 58/400 {UPG}" u="1"/>
        <s v="Bakuchiol [Single Label] (10mL) {FR}" u="1"/>
        <s v="Bakuchiol [Single Label] (30mL) {FR}" u="1"/>
        <s v="853040006149 - Jasmine Body Oil (2oz) UPC" u="1"/>
        <s v="853040006156 - Citrine Body Oil (2oz) UPC" u="1"/>
        <s v="Symbiomuls GC MB " u="1"/>
        <s v="Prism 12% Serum [Single Label] (3.3mL) {FR}" u="1"/>
        <s v="Pink Cloud Cleanser (100mL) Influte" u="1"/>
        <s v="8x45mm (2.26mL) Vial, Screened - Citrine" u="1"/>
        <s v="853040006293 - Beard Tonic (1oz) - Vetiver + Sage UPC" u="1"/>
        <s v="850001195621 - Bakuchiol (10mL) UPC" u="1"/>
        <s v="Coco Rose Trio Sleeve (Outer)" u="1"/>
        <s v="After Sun Soothing Aloe Mist (2oz)" u="1"/>
        <s v="Amethyst Roller" u="1"/>
        <s v="Lapis (50mL) INCI Sticker" u="1"/>
        <s v="Emerald Hemp Packette" u="1"/>
        <s v="Prism 20% Mask (50mL) [IPSY] Carton" u="1"/>
        <s v="Sea Mist Texturizing Salt Spray (2oz) - Lavender" u="1"/>
        <s v="Sea Mist Texturizing Salt Spray (8oz) - Lavender" u="1"/>
        <s v="Lip Cap, 38/400, ABS, Screened" u="1"/>
        <s v="8oz Boston Round, 24/400" u="1"/>
        <s v="Phoenix (8mL) Carton" u="1"/>
        <s v="15mL (Round) Bottle, 20/410" u="1"/>
        <s v="850009804457 - Prism 20% Mask (15mL) UPC" u="1"/>
        <s v="50mL/1.7oz (Large) Bottom Label (E.g., Aquarius)" u="1"/>
        <s v="Blue Tansy Resurfacing Clarity Mask (2.3oz)" u="1"/>
        <s v="Emerald CBD 15mL Labels" u="1"/>
        <s v="Pink Velvet Gua Sha Bag" u="1"/>
        <s v="30mL (Holographic Deco for Prism 12%) Bottle, 20/400 {UPG}" u="1"/>
        <s v="Soak and Soften Set [Nordstrom Kit 2021]" u="1"/>
        <s v="850026905151 - 2021 GWP Bundle 02 UPC [Lapis Packette, 5mL Bakuchiol, 8mL Phoenix]" u="1"/>
        <s v="Bakuchiol (30mL) INCI Sticker" u="1"/>
        <s v="Orchid (50mL) Carton" u="1"/>
        <s v="Bakuchiol [Single Label] (3.3mL) {FR}" u="1"/>
        <s v="5mL Vial, Screened - Jasmine Green Tea" u="1"/>
        <s v="Coco Rose Body Polish (4oz)" u="1"/>
        <s v="Calm Salt [Double Label] (8oz or 227g) {FR}" u="1"/>
        <s v="Sephora Dec 2020 VIB Gift" u="1"/>
        <s v="50mL (Laura Jar) Cap, 58/400, 14mm (Height), PCR 30-50%, with 2.0mm PE Liner" u="1"/>
        <s v="Herbivore Botanicals Sticker Dot" u="1"/>
        <s v="Blue Clay Soap Carton" u="1"/>
        <s v="5mL Spray Top, 10/415" u="1"/>
        <s v="850009804198 - Rose Mist [2.0] (4oz) UPC" u="1"/>
        <s v="Coconut Sea Mist [Double Label] (2oz) {FR}" u="1"/>
        <s v="Phoenix Facial Oil (30mL)" u="1"/>
        <s v="30mL (Square) Bottle, 18/415, Screened - Lapis" u="1"/>
        <s v="Amethyst Carton" u="1"/>
        <s v="Prism 20% Mask [Single Label] (7.5mL) {EN}" u="1"/>
        <s v="Coconut Body Oil [Single Label] (4oz) {FR}" u="1"/>
        <s v="Rose Mist [Double Lablel] (1oz) {FR}" u="1"/>
        <s v="Aquarius Creme (50mL) Carton" u="1"/>
        <s v="50mL (Square) Bottle, 18/415, Screened - Lapis" u="1"/>
        <s v="50mL (Holographic Deco for Prism 20%) Jar, 60/400 " u="1"/>
        <s v="850009804471 - Citrine Crystal Cluster UPC" u="1"/>
        <s v="[COMP] Coco Rose Body Polish (8oz)" u="1"/>
        <s v="850009804976 - Clear Quartz Cluster UPC" u="1"/>
        <s v="2oz Boston Round (Preferred - Oil), 20/400 {Piramal}" u="1"/>
        <s v="853040006767 - Jasmine Green Tea Toner (2oz) UPC" u="1"/>
        <s v="Coco Rose Body Polish (8oz)" u="1"/>
        <s v="Emerald CBD + Adaptions Deep Moisture Glow Oil (30mL)" u="1"/>
        <s v="Pink Cloud Cleanser (15mL)" u="1"/>
        <s v="Blue Tansy Carton" u="1"/>
        <s v="850009804891 - Pink Cloud Cream (7.5mL) UPC" u="1"/>
        <s v="Emerald CBD + Adaptions Deep Moisture Glow Oil (50mL)" u="1"/>
        <s v="Coconut Sea Mist [Double Label] (8oz) {FR}" u="1"/>
        <s v="850009804952 - Bakuchiol (30mL) UPC" u="1"/>
        <s v="Prism Exfoliating Glow Duo Insert" u="1"/>
        <s v="Emerald CBD (30mL) Carton" u="1"/>
        <s v="Emerald CBD (50mL) Carton" u="1"/>
        <s v="8oz (Soak/Polish) Cap [Only Fits Piramal Glass], 70/400, 12mm (Height), Urea {Coverpla}" u="1"/>
        <s v="Phoenix (30mL) Carton" u="1"/>
        <s v="Phoenix (50mL) Carton" u="1"/>
        <s v="Orchid (8mL) Carton" u="1"/>
        <s v="853040006309 - Beard Tonic (1oz) - Cedar + Bergamot UPC" u="1"/>
        <s v="Pink Cloud Cleanser Packette" u="1"/>
        <s v="850009804853 - Sephora VIB Kit UPC" u="1"/>
        <s v="Bergamot (SOAP) Essential Oil" u="1"/>
        <s v="Coconut Body Oil (4oz) Carton" u="1"/>
        <s v="Prop. 65 Stickers" u="1"/>
        <s v="50mL (Lotion) Pump Top, 24/400" u="1"/>
        <s v="Prism Exfoliating Glow Duo Sleeve" u="1"/>
        <s v="Jasmine Body Oil [Single Label] (4oz) {FR}" u="1"/>
        <s v="[COMP] Cloud Jelly Serum (30mL)" u="1"/>
        <s v="Coco Rose Body Oil (4oz) Carton" u="1"/>
        <s v="100mL Lotion (Cleanser) Bottle, 24/410 " u="1"/>
        <s v="850009804563 - Prism 12% Serum (3.3mL) UPC" u="1"/>
        <s v="Jewel Box Tray" u="1"/>
        <s v="Lip Conditioner Carton" u="1"/>
        <s v="850026905298 - Lapis Gua Sha Teardrop UPC" u="1"/>
        <s v="Litsea Cubeba Essential Oil" u="1"/>
        <s v="2oz Heavenly Mist Spray Top, 20/410" u="1"/>
        <s v="Cloud Jelly Serum (30mL) Carton" u="1"/>
        <s v="5mL Vial, Screened - Rose Toner" u="1"/>
        <s v="Bakuchiol [Double Label] (30mL)" u="1"/>
        <s v="Prism 20% Mask (7.5mL)" u="1"/>
        <s v="Pink Cloud Cleanser [Double Label] (100mL) {FR}" u="1"/>
        <s v="Pink Cloud Cleanser [Single Label] (100mL) {FR}" u="1"/>
        <s v="30mL Bottle Influte" u="1"/>
        <s v="60/400 Sealing Disk [50mL Prism 20%]" u="1"/>
        <s v="1oz Spray Top, 20/400, 3&quot;" u="1"/>
        <s v="Rose Mist 0.5oz (Double) Labels" u="1"/>
        <s v="After Sun Mist [Double Label] (8oz) {EN}" u="1"/>
        <s v="Jasmine Body Oil (4oz) Carton" u="1"/>
        <s v="Lapis Facial Oil (8mL)" u="1"/>
        <s v="30mL (Square) Dropper, 18/415, 59mm" u="1"/>
        <s v="Lapis Roller" u="1"/>
        <s v="8oz (Soak/Polish) Cap [Only Fits SKS Glass], 70/400, F217 - PP, PCR Smooth Liner" u="1"/>
        <s v="Pink Velvet Roller Bag" u="1"/>
        <s v="11.8mL [10mL] Bottle, 13/415" u="1"/>
        <s v="8oz Spray Top, 24/410, 5.375&quot;" u="1"/>
        <s v="Lapis Packette" u="1"/>
        <s v="50mL/1.7oz (Medium) Bottom Label (E.g., Prism 20)" u="1"/>
        <s v="Bakuchiol Retinol Alternative Serum (30mL)" u="1"/>
        <s v="50mL (Prism 20%) Cap, 60/400, ABS" u="1"/>
        <s v="Blue Clay Soap INCI Sticker" u="1"/>
        <s v="Cloud Jelly Serum (3.3mL) Carton" u="1"/>
        <s v="50mL Lotion (Cleanser) Bottle, 24/410 " u="1"/>
        <s v="Emerald CBD Packette" u="1"/>
        <s v="850009804600 - Emerald CBD (3.3mL) UPC" u="1"/>
        <s v="70/400 Sealing Disc (with Tab) [8oz Coco Rose; Worse Seal], 70mm (Diameter), ERF" u="1"/>
        <s v="7mL Low Profile Jar [Lip Jar]" u="1"/>
        <s v="Emerald [OG] Deep Moisture Glow Oil (30mL)" u="1"/>
        <s v="Aquarius Creme [Single Label] (7.5mL)" u="1"/>
        <s v="Mini Face Oil Trio Tray (with Gold Ring)" u="1"/>
        <s v="Prism 12% Serum (30mL)" u="1"/>
        <s v="Jewel Box (Bakuchiol) INCI Sticker" u="1"/>
        <s v="Jasmine Body Oil (4oz) INCI Sticker" u="1"/>
        <s v="Prism 20% Mask (50mL)" u="1"/>
        <s v="Orchid Facial Oil (50mL)" u="1"/>
        <s v="30mL Dropper, 20/410, 60mm, ERF {UPG}" u="1"/>
        <s v="[Beard Tonic] Vial" u="1"/>
        <s v="8oz Jar Influte (Coco Rose, Coco Soak)" u="1"/>
        <s v="Cloud Jelly Serum (30mL)" u="1"/>
        <s v="100mL (Lotion) Cap, 24/410" u="1"/>
      </sharedItems>
    </cacheField>
    <cacheField name="Category" numFmtId="0">
      <sharedItems/>
    </cacheField>
    <cacheField name="Description" numFmtId="0">
      <sharedItems containsBlank="1"/>
    </cacheField>
    <cacheField name="Location" numFmtId="0">
      <sharedItems/>
    </cacheField>
    <cacheField name="Warehouse" numFmtId="0">
      <sharedItems count="10">
        <s v="DEAN"/>
        <s v="SHIPPING"/>
        <s v="WIDO"/>
        <s v="COMPOUNDING"/>
        <s v="Cosmetix West" u="1"/>
        <s v="New WIDO" u="1"/>
        <s v="WELL" u="1"/>
        <s v="IN TRANSIT" u="1"/>
        <s v="SOAP RANCH" u="1"/>
        <s v="ELEVATION" u="1"/>
      </sharedItems>
    </cacheField>
    <cacheField name="Quantity" numFmtId="4">
      <sharedItems containsSemiMixedTypes="0" containsString="0" containsNumber="1" minValue="0" maxValue="10587"/>
    </cacheField>
    <cacheField name="032521 Raw Pricing" numFmtId="44">
      <sharedItems containsSemiMixedTypes="0" containsString="0" containsNumber="1" minValue="2.5000000000000001E-2" maxValue="6775"/>
    </cacheField>
    <cacheField name="032521 Ext Cost" numFmtId="44">
      <sharedItems containsSemiMixedTypes="0" containsString="0" containsNumber="1" minValue="0" maxValue="55882.5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1">
  <r>
    <x v="0"/>
    <x v="0"/>
    <x v="0"/>
    <x v="0"/>
    <s v="Case Pack Boxes"/>
    <s v="1A1E Location"/>
    <s v="1A1E"/>
    <x v="0"/>
    <n v="675"/>
    <n v="0.36"/>
    <n v="243"/>
  </r>
  <r>
    <x v="0"/>
    <x v="0"/>
    <x v="0"/>
    <x v="0"/>
    <s v="Case Pack Boxes"/>
    <s v="1A1F Location"/>
    <s v="1A1F"/>
    <x v="0"/>
    <n v="675"/>
    <n v="0.36"/>
    <n v="243"/>
  </r>
  <r>
    <x v="0"/>
    <x v="1"/>
    <x v="1"/>
    <x v="1"/>
    <s v="Case Pack Boxes"/>
    <s v="1A1H Location"/>
    <s v="1A1H"/>
    <x v="0"/>
    <n v="150"/>
    <n v="1.66"/>
    <n v="249"/>
  </r>
  <r>
    <x v="0"/>
    <x v="1"/>
    <x v="2"/>
    <x v="2"/>
    <s v="Case Pack Boxes"/>
    <s v="1A2A Location"/>
    <s v="1A2A"/>
    <x v="0"/>
    <n v="487"/>
    <n v="0.64"/>
    <n v="311.68"/>
  </r>
  <r>
    <x v="0"/>
    <x v="1"/>
    <x v="3"/>
    <x v="3"/>
    <s v="Case Pack Boxes"/>
    <s v="1A2B Location"/>
    <s v="1A2B"/>
    <x v="0"/>
    <n v="44"/>
    <n v="1.23"/>
    <n v="54.12"/>
  </r>
  <r>
    <x v="0"/>
    <x v="1"/>
    <x v="4"/>
    <x v="4"/>
    <s v="Case Pack Boxes"/>
    <s v="1A2E Location"/>
    <s v="1A2E"/>
    <x v="0"/>
    <n v="250"/>
    <n v="1.32"/>
    <n v="330"/>
  </r>
  <r>
    <x v="0"/>
    <x v="1"/>
    <x v="5"/>
    <x v="5"/>
    <s v="Case Pack Boxes"/>
    <s v="1A2F Location"/>
    <s v="1A2F"/>
    <x v="0"/>
    <n v="47"/>
    <n v="1.05"/>
    <n v="49.35"/>
  </r>
  <r>
    <x v="0"/>
    <x v="1"/>
    <x v="6"/>
    <x v="6"/>
    <s v="Case Pack Boxes"/>
    <s v="1A3B Location"/>
    <s v="1A3B"/>
    <x v="0"/>
    <n v="90"/>
    <n v="0.81"/>
    <n v="72.900000000000006"/>
  </r>
  <r>
    <x v="0"/>
    <x v="2"/>
    <x v="7"/>
    <x v="7"/>
    <s v="Case Pack Boxes"/>
    <s v="1A3E Location"/>
    <s v="1A3E"/>
    <x v="0"/>
    <n v="237"/>
    <n v="1.41"/>
    <n v="334.16999999999996"/>
  </r>
  <r>
    <x v="0"/>
    <x v="1"/>
    <x v="8"/>
    <x v="8"/>
    <s v="Case Pack Boxes"/>
    <s v="1A4A Location"/>
    <s v="1A4A"/>
    <x v="0"/>
    <n v="123"/>
    <n v="1.28"/>
    <n v="157.44"/>
  </r>
  <r>
    <x v="0"/>
    <x v="1"/>
    <x v="9"/>
    <x v="9"/>
    <s v="Case Pack Boxes"/>
    <s v="1A4B Location"/>
    <s v="1A4B"/>
    <x v="0"/>
    <n v="232"/>
    <n v="0.85"/>
    <n v="197.2"/>
  </r>
  <r>
    <x v="0"/>
    <x v="1"/>
    <x v="5"/>
    <x v="5"/>
    <s v="Case Pack Boxes"/>
    <s v="1A4E Location"/>
    <s v="1A4E"/>
    <x v="0"/>
    <n v="375"/>
    <n v="1.05"/>
    <n v="393.75"/>
  </r>
  <r>
    <x v="0"/>
    <x v="1"/>
    <x v="5"/>
    <x v="5"/>
    <s v="Case Pack Boxes"/>
    <s v="1A4F Location"/>
    <s v="1A4F"/>
    <x v="0"/>
    <n v="375"/>
    <n v="1.05"/>
    <n v="393.75"/>
  </r>
  <r>
    <x v="0"/>
    <x v="1"/>
    <x v="10"/>
    <x v="10"/>
    <s v="Case Pack Boxes"/>
    <s v="1A4H Location"/>
    <s v="1A4H"/>
    <x v="0"/>
    <n v="646"/>
    <n v="0.56999999999999995"/>
    <n v="368.21999999999997"/>
  </r>
  <r>
    <x v="0"/>
    <x v="1"/>
    <x v="11"/>
    <x v="11"/>
    <s v="Case Pack Boxes"/>
    <s v="1A5A Location"/>
    <s v="1A5A"/>
    <x v="0"/>
    <n v="471"/>
    <n v="1.03"/>
    <n v="485.13"/>
  </r>
  <r>
    <x v="0"/>
    <x v="1"/>
    <x v="12"/>
    <x v="12"/>
    <s v="Case Pack Boxes"/>
    <s v="1A5B Location"/>
    <s v="1A5B"/>
    <x v="0"/>
    <n v="796"/>
    <n v="0.48"/>
    <n v="382.08"/>
  </r>
  <r>
    <x v="0"/>
    <x v="1"/>
    <x v="10"/>
    <x v="10"/>
    <s v="Case Pack Boxes"/>
    <s v="1A5G Location"/>
    <s v="1A5G"/>
    <x v="0"/>
    <n v="750"/>
    <n v="0.56999999999999995"/>
    <n v="427.49999999999994"/>
  </r>
  <r>
    <x v="0"/>
    <x v="1"/>
    <x v="3"/>
    <x v="3"/>
    <s v="Case Pack Boxes"/>
    <s v="1A5H Location"/>
    <s v="1A5H"/>
    <x v="0"/>
    <n v="300"/>
    <n v="1.23"/>
    <n v="369"/>
  </r>
  <r>
    <x v="0"/>
    <x v="1"/>
    <x v="13"/>
    <x v="13"/>
    <s v="Case Pack Boxes"/>
    <s v="1A6A Location"/>
    <s v="1A6A"/>
    <x v="0"/>
    <n v="350"/>
    <n v="0.37"/>
    <n v="129.5"/>
  </r>
  <r>
    <x v="0"/>
    <x v="1"/>
    <x v="14"/>
    <x v="14"/>
    <s v="Case Pack Boxes"/>
    <s v="1A6B Location"/>
    <s v="1A6B"/>
    <x v="0"/>
    <n v="295"/>
    <n v="0.9"/>
    <n v="265.5"/>
  </r>
  <r>
    <x v="0"/>
    <x v="1"/>
    <x v="8"/>
    <x v="8"/>
    <s v="Case Pack Boxes"/>
    <s v="1A6E Location"/>
    <s v="1A6E"/>
    <x v="0"/>
    <n v="300"/>
    <n v="1.28"/>
    <n v="384"/>
  </r>
  <r>
    <x v="0"/>
    <x v="1"/>
    <x v="1"/>
    <x v="1"/>
    <s v="Case Pack Boxes"/>
    <s v="1A6F Location"/>
    <s v="1A6F"/>
    <x v="0"/>
    <n v="150"/>
    <n v="1.66"/>
    <n v="249"/>
  </r>
  <r>
    <x v="0"/>
    <x v="1"/>
    <x v="15"/>
    <x v="15"/>
    <s v="Case Pack Boxes"/>
    <s v="1A6G Location"/>
    <s v="1A6G"/>
    <x v="0"/>
    <n v="1000"/>
    <n v="0.35"/>
    <n v="350"/>
  </r>
  <r>
    <x v="0"/>
    <x v="1"/>
    <x v="15"/>
    <x v="15"/>
    <s v="Case Pack Boxes"/>
    <s v="1A6H Location"/>
    <s v="1A6H"/>
    <x v="0"/>
    <n v="1140"/>
    <n v="0.35"/>
    <n v="399"/>
  </r>
  <r>
    <x v="0"/>
    <x v="1"/>
    <x v="16"/>
    <x v="16"/>
    <s v="Case Pack Boxes"/>
    <s v="1A7A Location"/>
    <s v="1A7A"/>
    <x v="0"/>
    <n v="224"/>
    <n v="0.76"/>
    <n v="170.24"/>
  </r>
  <r>
    <x v="0"/>
    <x v="1"/>
    <x v="10"/>
    <x v="10"/>
    <s v="Case Pack Boxes"/>
    <s v="1A7B Location"/>
    <s v="1A7B"/>
    <x v="0"/>
    <n v="711"/>
    <n v="0.56999999999999995"/>
    <n v="405.27"/>
  </r>
  <r>
    <x v="0"/>
    <x v="1"/>
    <x v="17"/>
    <x v="17"/>
    <s v="Case Pack Boxes"/>
    <s v="1A7D Location"/>
    <s v="1A7D"/>
    <x v="0"/>
    <n v="199"/>
    <n v="1.41"/>
    <n v="280.58999999999997"/>
  </r>
  <r>
    <x v="0"/>
    <x v="1"/>
    <x v="5"/>
    <x v="5"/>
    <s v="Case Pack Boxes"/>
    <s v="1A7G Location"/>
    <s v="1A7G"/>
    <x v="0"/>
    <n v="375"/>
    <n v="1.05"/>
    <n v="393.75"/>
  </r>
  <r>
    <x v="0"/>
    <x v="2"/>
    <x v="18"/>
    <x v="18"/>
    <s v="Case Pack Boxes"/>
    <s v="1B7D Location"/>
    <s v="1B7D"/>
    <x v="0"/>
    <n v="37"/>
    <n v="1.43"/>
    <n v="52.91"/>
  </r>
  <r>
    <x v="0"/>
    <x v="1"/>
    <x v="14"/>
    <x v="14"/>
    <s v="Case Pack Boxes"/>
    <s v="1B7F Location"/>
    <s v="1B7F"/>
    <x v="0"/>
    <n v="500"/>
    <n v="0.9"/>
    <n v="450"/>
  </r>
  <r>
    <x v="0"/>
    <x v="1"/>
    <x v="19"/>
    <x v="19"/>
    <s v="Case Pack Boxes"/>
    <s v="4A1G Location"/>
    <s v="4A1G"/>
    <x v="0"/>
    <n v="375"/>
    <n v="0.91"/>
    <n v="341.25"/>
  </r>
  <r>
    <x v="0"/>
    <x v="0"/>
    <x v="20"/>
    <x v="20"/>
    <s v="Case Pack Boxes"/>
    <s v="4A2D Location"/>
    <s v="4A2D"/>
    <x v="0"/>
    <n v="36"/>
    <n v="1.33"/>
    <n v="47.88"/>
  </r>
  <r>
    <x v="0"/>
    <x v="2"/>
    <x v="21"/>
    <x v="21"/>
    <s v="Case Pack Boxes"/>
    <s v="4A4D Location"/>
    <s v="4A4D"/>
    <x v="0"/>
    <n v="83"/>
    <n v="2.09"/>
    <n v="173.47"/>
  </r>
  <r>
    <x v="0"/>
    <x v="2"/>
    <x v="22"/>
    <x v="22"/>
    <s v="Case Pack Boxes"/>
    <s v="4A4F Location"/>
    <s v="4A4F"/>
    <x v="0"/>
    <n v="74"/>
    <n v="2.81"/>
    <n v="207.94"/>
  </r>
  <r>
    <x v="0"/>
    <x v="0"/>
    <x v="0"/>
    <x v="0"/>
    <s v="Case Pack Boxes"/>
    <s v="5A1G Location"/>
    <s v="5A1G"/>
    <x v="0"/>
    <n v="751"/>
    <n v="0.36"/>
    <n v="270.36"/>
  </r>
  <r>
    <x v="0"/>
    <x v="0"/>
    <x v="23"/>
    <x v="23"/>
    <s v="Case Pack Boxes"/>
    <s v="5A2F Location"/>
    <s v="5A2F"/>
    <x v="0"/>
    <n v="20"/>
    <n v="1.2"/>
    <n v="24"/>
  </r>
  <r>
    <x v="0"/>
    <x v="1"/>
    <x v="19"/>
    <x v="19"/>
    <s v="Case Pack Boxes"/>
    <s v="5A2G Location"/>
    <s v="5A2G"/>
    <x v="0"/>
    <n v="375"/>
    <n v="0.91"/>
    <n v="341.25"/>
  </r>
  <r>
    <x v="0"/>
    <x v="1"/>
    <x v="4"/>
    <x v="4"/>
    <s v="Case Pack Boxes"/>
    <s v="5A3F Location"/>
    <s v="5A3F"/>
    <x v="0"/>
    <n v="79"/>
    <n v="1.32"/>
    <n v="104.28"/>
  </r>
  <r>
    <x v="0"/>
    <x v="1"/>
    <x v="24"/>
    <x v="24"/>
    <s v="Case Pack Boxes"/>
    <s v="5A4F Location"/>
    <s v="5A4F"/>
    <x v="0"/>
    <n v="250"/>
    <n v="0.7"/>
    <n v="175"/>
  </r>
  <r>
    <x v="0"/>
    <x v="1"/>
    <x v="14"/>
    <x v="14"/>
    <s v="Case Pack Boxes"/>
    <s v="5A5H Location"/>
    <s v="5A5H"/>
    <x v="0"/>
    <n v="720"/>
    <n v="0.9"/>
    <n v="648"/>
  </r>
  <r>
    <x v="0"/>
    <x v="1"/>
    <x v="25"/>
    <x v="25"/>
    <s v="Case Pack Boxes"/>
    <s v="5A6G Location"/>
    <s v="5A6G"/>
    <x v="0"/>
    <n v="400"/>
    <n v="1.42"/>
    <n v="568"/>
  </r>
  <r>
    <x v="0"/>
    <x v="2"/>
    <x v="26"/>
    <x v="26"/>
    <s v="Case Pack Boxes"/>
    <s v="5A7E Location"/>
    <s v="5A7E"/>
    <x v="0"/>
    <n v="48"/>
    <n v="1.54"/>
    <n v="73.92"/>
  </r>
  <r>
    <x v="0"/>
    <x v="0"/>
    <x v="27"/>
    <x v="27"/>
    <s v="Case Pack Boxes"/>
    <s v="5A7F Location"/>
    <s v="5A7F"/>
    <x v="0"/>
    <n v="92"/>
    <n v="1.17"/>
    <n v="107.63999999999999"/>
  </r>
  <r>
    <x v="0"/>
    <x v="1"/>
    <x v="19"/>
    <x v="19"/>
    <s v="Case Pack Boxes"/>
    <s v="5A8H Location"/>
    <s v="5A8H"/>
    <x v="0"/>
    <n v="80"/>
    <n v="0.91"/>
    <n v="72.8"/>
  </r>
  <r>
    <x v="0"/>
    <x v="1"/>
    <x v="5"/>
    <x v="5"/>
    <s v="Case Pack Boxes"/>
    <s v="5B1E Location"/>
    <s v="5B1E"/>
    <x v="0"/>
    <n v="341"/>
    <n v="1.05"/>
    <n v="358.05"/>
  </r>
  <r>
    <x v="0"/>
    <x v="1"/>
    <x v="4"/>
    <x v="4"/>
    <s v="Case Pack Boxes"/>
    <s v="5B1F Location"/>
    <s v="5B1F"/>
    <x v="0"/>
    <n v="250"/>
    <n v="1.32"/>
    <n v="330"/>
  </r>
  <r>
    <x v="0"/>
    <x v="1"/>
    <x v="1"/>
    <x v="1"/>
    <s v="Case Pack Boxes"/>
    <s v="Production North"/>
    <s v="PN"/>
    <x v="0"/>
    <n v="81"/>
    <n v="1.66"/>
    <n v="134.45999999999998"/>
  </r>
  <r>
    <x v="0"/>
    <x v="1"/>
    <x v="25"/>
    <x v="25"/>
    <s v="Case Pack Boxes"/>
    <s v="Shipping Boxes"/>
    <s v="SBOX"/>
    <x v="1"/>
    <n v="147"/>
    <n v="1.42"/>
    <n v="208.73999999999998"/>
  </r>
  <r>
    <x v="0"/>
    <x v="1"/>
    <x v="19"/>
    <x v="19"/>
    <s v="Case Pack Boxes"/>
    <s v="11G"/>
    <s v="11G"/>
    <x v="2"/>
    <n v="375"/>
    <n v="0.91"/>
    <n v="341.25"/>
  </r>
  <r>
    <x v="0"/>
    <x v="1"/>
    <x v="11"/>
    <x v="11"/>
    <s v="Case Pack Boxes"/>
    <s v="12D"/>
    <s v="12D"/>
    <x v="2"/>
    <n v="512"/>
    <n v="1.03"/>
    <n v="527.36"/>
  </r>
  <r>
    <x v="0"/>
    <x v="1"/>
    <x v="17"/>
    <x v="17"/>
    <s v="Case Pack Boxes"/>
    <s v="14C"/>
    <s v="14C"/>
    <x v="2"/>
    <n v="300"/>
    <n v="1.41"/>
    <n v="423"/>
  </r>
  <r>
    <x v="0"/>
    <x v="1"/>
    <x v="8"/>
    <x v="8"/>
    <s v="Case Pack Boxes"/>
    <s v="16G"/>
    <s v="16G"/>
    <x v="2"/>
    <n v="255"/>
    <n v="1.28"/>
    <n v="326.40000000000003"/>
  </r>
  <r>
    <x v="0"/>
    <x v="1"/>
    <x v="8"/>
    <x v="8"/>
    <s v="Case Pack Boxes"/>
    <s v="16H"/>
    <s v="16H"/>
    <x v="2"/>
    <n v="332"/>
    <n v="1.28"/>
    <n v="424.96000000000004"/>
  </r>
  <r>
    <x v="0"/>
    <x v="1"/>
    <x v="8"/>
    <x v="8"/>
    <s v="Case Pack Boxes"/>
    <s v="17G"/>
    <s v="17G"/>
    <x v="2"/>
    <n v="300"/>
    <n v="1.28"/>
    <n v="384"/>
  </r>
  <r>
    <x v="0"/>
    <x v="1"/>
    <x v="8"/>
    <x v="8"/>
    <s v="Case Pack Boxes"/>
    <s v="17H"/>
    <s v="17H"/>
    <x v="2"/>
    <n v="300"/>
    <n v="1.28"/>
    <n v="384"/>
  </r>
  <r>
    <x v="0"/>
    <x v="1"/>
    <x v="8"/>
    <x v="8"/>
    <s v="Case Pack Boxes"/>
    <s v="18E"/>
    <s v="18E"/>
    <x v="2"/>
    <n v="300"/>
    <n v="1.28"/>
    <n v="384"/>
  </r>
  <r>
    <x v="0"/>
    <x v="1"/>
    <x v="8"/>
    <x v="8"/>
    <s v="Case Pack Boxes"/>
    <s v="18G"/>
    <s v="18G"/>
    <x v="2"/>
    <n v="300"/>
    <n v="1.28"/>
    <n v="384"/>
  </r>
  <r>
    <x v="0"/>
    <x v="1"/>
    <x v="8"/>
    <x v="8"/>
    <s v="Case Pack Boxes"/>
    <s v="18H"/>
    <s v="18H"/>
    <x v="2"/>
    <n v="300"/>
    <n v="1.28"/>
    <n v="384"/>
  </r>
  <r>
    <x v="0"/>
    <x v="1"/>
    <x v="24"/>
    <x v="24"/>
    <s v="Case Pack Boxes"/>
    <s v="23H"/>
    <s v="23H"/>
    <x v="2"/>
    <n v="600"/>
    <n v="0.7"/>
    <n v="420"/>
  </r>
  <r>
    <x v="0"/>
    <x v="1"/>
    <x v="24"/>
    <x v="24"/>
    <s v="Case Pack Boxes"/>
    <s v="24H"/>
    <s v="24H"/>
    <x v="2"/>
    <n v="600"/>
    <n v="0.7"/>
    <n v="420"/>
  </r>
  <r>
    <x v="0"/>
    <x v="1"/>
    <x v="17"/>
    <x v="17"/>
    <s v="Case Pack Boxes"/>
    <s v="26E"/>
    <s v="26E"/>
    <x v="2"/>
    <n v="300"/>
    <n v="1.41"/>
    <n v="423"/>
  </r>
  <r>
    <x v="0"/>
    <x v="1"/>
    <x v="17"/>
    <x v="17"/>
    <s v="Case Pack Boxes"/>
    <s v="26G"/>
    <s v="26G"/>
    <x v="2"/>
    <n v="300"/>
    <n v="1.41"/>
    <n v="423"/>
  </r>
  <r>
    <x v="0"/>
    <x v="1"/>
    <x v="17"/>
    <x v="17"/>
    <s v="Case Pack Boxes"/>
    <s v="26H"/>
    <s v="26H"/>
    <x v="2"/>
    <n v="300"/>
    <n v="1.41"/>
    <n v="423"/>
  </r>
  <r>
    <x v="0"/>
    <x v="1"/>
    <x v="17"/>
    <x v="17"/>
    <s v="Case Pack Boxes"/>
    <s v="27E"/>
    <s v="27E"/>
    <x v="2"/>
    <n v="300"/>
    <n v="1.41"/>
    <n v="423"/>
  </r>
  <r>
    <x v="0"/>
    <x v="1"/>
    <x v="17"/>
    <x v="17"/>
    <s v="Case Pack Boxes"/>
    <s v="27H"/>
    <s v="27H"/>
    <x v="2"/>
    <n v="300"/>
    <n v="1.41"/>
    <n v="423"/>
  </r>
  <r>
    <x v="0"/>
    <x v="1"/>
    <x v="17"/>
    <x v="17"/>
    <s v="Case Pack Boxes"/>
    <s v="28E"/>
    <s v="28E"/>
    <x v="2"/>
    <n v="300"/>
    <n v="1.41"/>
    <n v="423"/>
  </r>
  <r>
    <x v="0"/>
    <x v="1"/>
    <x v="17"/>
    <x v="17"/>
    <s v="Case Pack Boxes"/>
    <s v="28G"/>
    <s v="28G"/>
    <x v="2"/>
    <n v="300"/>
    <n v="1.41"/>
    <n v="423"/>
  </r>
  <r>
    <x v="0"/>
    <x v="1"/>
    <x v="17"/>
    <x v="17"/>
    <s v="Case Pack Boxes"/>
    <s v="28H"/>
    <s v="28H"/>
    <x v="2"/>
    <n v="300"/>
    <n v="1.41"/>
    <n v="423"/>
  </r>
  <r>
    <x v="0"/>
    <x v="1"/>
    <x v="6"/>
    <x v="6"/>
    <s v="Case Pack Boxes"/>
    <s v="31F"/>
    <s v="31F"/>
    <x v="2"/>
    <n v="450"/>
    <n v="0.81"/>
    <n v="364.5"/>
  </r>
  <r>
    <x v="0"/>
    <x v="1"/>
    <x v="28"/>
    <x v="28"/>
    <s v="Case Pack Boxes"/>
    <s v="31G"/>
    <s v="31G"/>
    <x v="2"/>
    <n v="160"/>
    <n v="0.71"/>
    <n v="113.6"/>
  </r>
  <r>
    <x v="0"/>
    <x v="1"/>
    <x v="4"/>
    <x v="4"/>
    <s v="Case Pack Boxes"/>
    <s v="32G"/>
    <s v="32G"/>
    <x v="2"/>
    <n v="250"/>
    <n v="1.32"/>
    <n v="330"/>
  </r>
  <r>
    <x v="0"/>
    <x v="1"/>
    <x v="14"/>
    <x v="14"/>
    <s v="Case Pack Boxes"/>
    <s v="32H"/>
    <s v="32H"/>
    <x v="2"/>
    <n v="720"/>
    <n v="0.9"/>
    <n v="648"/>
  </r>
  <r>
    <x v="0"/>
    <x v="1"/>
    <x v="14"/>
    <x v="14"/>
    <s v="Case Pack Boxes"/>
    <s v="33G"/>
    <s v="33G"/>
    <x v="2"/>
    <n v="720"/>
    <n v="0.9"/>
    <n v="648"/>
  </r>
  <r>
    <x v="0"/>
    <x v="1"/>
    <x v="14"/>
    <x v="14"/>
    <s v="Case Pack Boxes"/>
    <s v="33H"/>
    <s v="33H"/>
    <x v="2"/>
    <n v="720"/>
    <n v="0.9"/>
    <n v="648"/>
  </r>
  <r>
    <x v="0"/>
    <x v="1"/>
    <x v="4"/>
    <x v="4"/>
    <s v="Case Pack Boxes"/>
    <s v="34C"/>
    <s v="34C"/>
    <x v="2"/>
    <n v="250"/>
    <n v="1.32"/>
    <n v="330"/>
  </r>
  <r>
    <x v="0"/>
    <x v="1"/>
    <x v="14"/>
    <x v="14"/>
    <s v="Case Pack Boxes"/>
    <s v="34G"/>
    <s v="34G"/>
    <x v="2"/>
    <n v="910"/>
    <n v="0.9"/>
    <n v="819"/>
  </r>
  <r>
    <x v="0"/>
    <x v="1"/>
    <x v="14"/>
    <x v="14"/>
    <s v="Case Pack Boxes"/>
    <s v="34H"/>
    <s v="34H"/>
    <x v="2"/>
    <n v="720"/>
    <n v="0.9"/>
    <n v="648"/>
  </r>
  <r>
    <x v="0"/>
    <x v="1"/>
    <x v="17"/>
    <x v="17"/>
    <s v="Case Pack Boxes"/>
    <s v="35G"/>
    <s v="35G"/>
    <x v="2"/>
    <n v="300"/>
    <n v="1.41"/>
    <n v="423"/>
  </r>
  <r>
    <x v="0"/>
    <x v="1"/>
    <x v="9"/>
    <x v="9"/>
    <s v="Case Pack Boxes"/>
    <s v="36G"/>
    <s v="36G"/>
    <x v="2"/>
    <n v="360"/>
    <n v="0.85"/>
    <n v="306"/>
  </r>
  <r>
    <x v="0"/>
    <x v="1"/>
    <x v="9"/>
    <x v="9"/>
    <s v="Case Pack Boxes"/>
    <s v="36H"/>
    <s v="36H"/>
    <x v="2"/>
    <n v="365"/>
    <n v="0.85"/>
    <n v="310.25"/>
  </r>
  <r>
    <x v="0"/>
    <x v="1"/>
    <x v="4"/>
    <x v="4"/>
    <s v="Case Pack Boxes"/>
    <s v="37F"/>
    <s v="37F"/>
    <x v="2"/>
    <n v="250"/>
    <n v="1.32"/>
    <n v="330"/>
  </r>
  <r>
    <x v="0"/>
    <x v="1"/>
    <x v="9"/>
    <x v="9"/>
    <s v="Case Pack Boxes"/>
    <s v="37G"/>
    <s v="37G"/>
    <x v="2"/>
    <n v="360"/>
    <n v="0.85"/>
    <n v="306"/>
  </r>
  <r>
    <x v="0"/>
    <x v="1"/>
    <x v="9"/>
    <x v="9"/>
    <s v="Case Pack Boxes"/>
    <s v="37H"/>
    <s v="37H"/>
    <x v="2"/>
    <n v="360"/>
    <n v="0.85"/>
    <n v="306"/>
  </r>
  <r>
    <x v="0"/>
    <x v="1"/>
    <x v="4"/>
    <x v="4"/>
    <s v="Case Pack Boxes"/>
    <s v="38C"/>
    <s v="38C"/>
    <x v="2"/>
    <n v="250"/>
    <n v="1.32"/>
    <n v="330"/>
  </r>
  <r>
    <x v="0"/>
    <x v="1"/>
    <x v="4"/>
    <x v="4"/>
    <s v="Case Pack Boxes"/>
    <s v="38E"/>
    <s v="38E"/>
    <x v="2"/>
    <n v="250"/>
    <n v="1.32"/>
    <n v="330"/>
  </r>
  <r>
    <x v="0"/>
    <x v="1"/>
    <x v="4"/>
    <x v="4"/>
    <s v="Case Pack Boxes"/>
    <s v="38F"/>
    <s v="38F"/>
    <x v="2"/>
    <n v="250"/>
    <n v="1.32"/>
    <n v="330"/>
  </r>
  <r>
    <x v="0"/>
    <x v="1"/>
    <x v="9"/>
    <x v="9"/>
    <s v="Case Pack Boxes"/>
    <s v="38G"/>
    <s v="38G"/>
    <x v="2"/>
    <n v="360"/>
    <n v="0.85"/>
    <n v="306"/>
  </r>
  <r>
    <x v="0"/>
    <x v="1"/>
    <x v="9"/>
    <x v="9"/>
    <s v="Case Pack Boxes"/>
    <s v="38H"/>
    <s v="38H"/>
    <x v="2"/>
    <n v="312"/>
    <n v="0.85"/>
    <n v="265.2"/>
  </r>
  <r>
    <x v="0"/>
    <x v="1"/>
    <x v="4"/>
    <x v="4"/>
    <s v="Case Pack Boxes"/>
    <s v="41C"/>
    <s v="41C"/>
    <x v="2"/>
    <n v="250"/>
    <n v="1.32"/>
    <n v="330"/>
  </r>
  <r>
    <x v="0"/>
    <x v="1"/>
    <x v="13"/>
    <x v="13"/>
    <s v="Case Pack Boxes"/>
    <s v="41H"/>
    <s v="41H"/>
    <x v="2"/>
    <n v="1000"/>
    <n v="0.37"/>
    <n v="370"/>
  </r>
  <r>
    <x v="0"/>
    <x v="2"/>
    <x v="29"/>
    <x v="29"/>
    <s v="Case Pack Boxes"/>
    <s v="42D"/>
    <s v="42D"/>
    <x v="2"/>
    <n v="199"/>
    <n v="1.58"/>
    <n v="314.42"/>
  </r>
  <r>
    <x v="0"/>
    <x v="1"/>
    <x v="13"/>
    <x v="13"/>
    <s v="Case Pack Boxes"/>
    <s v="42F"/>
    <s v="42F"/>
    <x v="2"/>
    <n v="1000"/>
    <n v="0.37"/>
    <n v="370"/>
  </r>
  <r>
    <x v="0"/>
    <x v="1"/>
    <x v="30"/>
    <x v="30"/>
    <s v="Case Pack Boxes"/>
    <s v="42G"/>
    <s v="42G"/>
    <x v="2"/>
    <n v="750"/>
    <n v="0.66"/>
    <n v="495"/>
  </r>
  <r>
    <x v="0"/>
    <x v="1"/>
    <x v="11"/>
    <x v="11"/>
    <s v="Case Pack Boxes"/>
    <s v="42H"/>
    <s v="42H"/>
    <x v="2"/>
    <n v="500"/>
    <n v="1.03"/>
    <n v="515"/>
  </r>
  <r>
    <x v="0"/>
    <x v="1"/>
    <x v="16"/>
    <x v="16"/>
    <s v="Case Pack Boxes"/>
    <s v="43E"/>
    <s v="43E"/>
    <x v="2"/>
    <n v="286"/>
    <n v="0.76"/>
    <n v="217.36"/>
  </r>
  <r>
    <x v="0"/>
    <x v="1"/>
    <x v="16"/>
    <x v="16"/>
    <s v="Case Pack Boxes"/>
    <s v="43F"/>
    <s v="43F"/>
    <x v="2"/>
    <n v="450"/>
    <n v="0.76"/>
    <n v="342"/>
  </r>
  <r>
    <x v="0"/>
    <x v="1"/>
    <x v="11"/>
    <x v="11"/>
    <s v="Case Pack Boxes"/>
    <s v="43G"/>
    <s v="43G"/>
    <x v="2"/>
    <n v="500"/>
    <n v="1.03"/>
    <n v="515"/>
  </r>
  <r>
    <x v="0"/>
    <x v="1"/>
    <x v="19"/>
    <x v="19"/>
    <s v="Case Pack Boxes"/>
    <s v="43H"/>
    <s v="43H"/>
    <x v="2"/>
    <n v="375"/>
    <n v="0.91"/>
    <n v="341.25"/>
  </r>
  <r>
    <x v="0"/>
    <x v="1"/>
    <x v="16"/>
    <x v="16"/>
    <s v="Case Pack Boxes"/>
    <s v="44E"/>
    <s v="44E"/>
    <x v="2"/>
    <n v="450"/>
    <n v="0.76"/>
    <n v="342"/>
  </r>
  <r>
    <x v="0"/>
    <x v="1"/>
    <x v="16"/>
    <x v="16"/>
    <s v="Case Pack Boxes"/>
    <s v="44F"/>
    <s v="44F"/>
    <x v="2"/>
    <n v="450"/>
    <n v="0.76"/>
    <n v="342"/>
  </r>
  <r>
    <x v="0"/>
    <x v="1"/>
    <x v="6"/>
    <x v="6"/>
    <s v="Case Pack Boxes"/>
    <s v="44G"/>
    <s v="44G"/>
    <x v="2"/>
    <n v="450"/>
    <n v="0.81"/>
    <n v="364.5"/>
  </r>
  <r>
    <x v="0"/>
    <x v="1"/>
    <x v="17"/>
    <x v="17"/>
    <s v="Case Pack Boxes"/>
    <s v="44H"/>
    <s v="44H"/>
    <x v="2"/>
    <n v="251"/>
    <n v="1.41"/>
    <n v="353.90999999999997"/>
  </r>
  <r>
    <x v="0"/>
    <x v="1"/>
    <x v="16"/>
    <x v="16"/>
    <s v="Case Pack Boxes"/>
    <s v="45E"/>
    <s v="45E"/>
    <x v="2"/>
    <n v="450"/>
    <n v="0.76"/>
    <n v="342"/>
  </r>
  <r>
    <x v="0"/>
    <x v="1"/>
    <x v="16"/>
    <x v="16"/>
    <s v="Case Pack Boxes"/>
    <s v="45F"/>
    <s v="45F"/>
    <x v="2"/>
    <n v="193"/>
    <n v="0.76"/>
    <n v="146.68"/>
  </r>
  <r>
    <x v="0"/>
    <x v="1"/>
    <x v="6"/>
    <x v="6"/>
    <s v="Case Pack Boxes"/>
    <s v="45G"/>
    <s v="45G"/>
    <x v="2"/>
    <n v="450"/>
    <n v="0.81"/>
    <n v="364.5"/>
  </r>
  <r>
    <x v="0"/>
    <x v="1"/>
    <x v="13"/>
    <x v="13"/>
    <s v="Case Pack Boxes"/>
    <s v="46D"/>
    <s v="46D"/>
    <x v="2"/>
    <n v="1000"/>
    <n v="0.37"/>
    <n v="370"/>
  </r>
  <r>
    <x v="0"/>
    <x v="1"/>
    <x v="16"/>
    <x v="16"/>
    <s v="Case Pack Boxes"/>
    <s v="46E"/>
    <s v="46E"/>
    <x v="2"/>
    <n v="450"/>
    <n v="0.76"/>
    <n v="342"/>
  </r>
  <r>
    <x v="0"/>
    <x v="1"/>
    <x v="16"/>
    <x v="16"/>
    <s v="Case Pack Boxes"/>
    <s v="46F"/>
    <s v="46F"/>
    <x v="2"/>
    <n v="450"/>
    <n v="0.76"/>
    <n v="342"/>
  </r>
  <r>
    <x v="0"/>
    <x v="1"/>
    <x v="4"/>
    <x v="4"/>
    <s v="Case Pack Boxes"/>
    <s v="46G"/>
    <s v="46G"/>
    <x v="2"/>
    <n v="250"/>
    <n v="1.32"/>
    <n v="330"/>
  </r>
  <r>
    <x v="0"/>
    <x v="1"/>
    <x v="6"/>
    <x v="6"/>
    <s v="Case Pack Boxes"/>
    <s v="46H"/>
    <s v="46H"/>
    <x v="2"/>
    <n v="315"/>
    <n v="0.81"/>
    <n v="255.15"/>
  </r>
  <r>
    <x v="0"/>
    <x v="1"/>
    <x v="8"/>
    <x v="8"/>
    <s v="Case Pack Boxes"/>
    <s v="47D"/>
    <s v="47D"/>
    <x v="2"/>
    <n v="354"/>
    <n v="1.28"/>
    <n v="453.12"/>
  </r>
  <r>
    <x v="0"/>
    <x v="1"/>
    <x v="16"/>
    <x v="16"/>
    <s v="Case Pack Boxes"/>
    <s v="47F"/>
    <s v="47F"/>
    <x v="2"/>
    <n v="450"/>
    <n v="0.76"/>
    <n v="342"/>
  </r>
  <r>
    <x v="0"/>
    <x v="1"/>
    <x v="16"/>
    <x v="16"/>
    <s v="Case Pack Boxes"/>
    <s v="48E"/>
    <s v="48E"/>
    <x v="2"/>
    <n v="450"/>
    <n v="0.76"/>
    <n v="342"/>
  </r>
  <r>
    <x v="0"/>
    <x v="1"/>
    <x v="16"/>
    <x v="16"/>
    <s v="Case Pack Boxes"/>
    <s v="48F"/>
    <s v="48F"/>
    <x v="2"/>
    <n v="450"/>
    <n v="0.76"/>
    <n v="342"/>
  </r>
  <r>
    <x v="0"/>
    <x v="1"/>
    <x v="24"/>
    <x v="24"/>
    <s v="Case Pack Boxes"/>
    <s v="Receiving Floor at WIDO"/>
    <s v="RFW"/>
    <x v="2"/>
    <n v="160"/>
    <n v="0.7"/>
    <n v="112"/>
  </r>
  <r>
    <x v="0"/>
    <x v="1"/>
    <x v="30"/>
    <x v="30"/>
    <s v="Case Pack Boxes"/>
    <s v="Receiving Floor at WIDO"/>
    <s v="RFW"/>
    <x v="2"/>
    <n v="1166"/>
    <n v="0.66"/>
    <n v="769.56000000000006"/>
  </r>
  <r>
    <x v="0"/>
    <x v="1"/>
    <x v="19"/>
    <x v="19"/>
    <s v="Case Pack Boxes"/>
    <s v="Receiving Floor at WIDO"/>
    <s v="RFW"/>
    <x v="2"/>
    <n v="2805"/>
    <n v="0.91"/>
    <n v="2552.5500000000002"/>
  </r>
  <r>
    <x v="0"/>
    <x v="1"/>
    <x v="31"/>
    <x v="31"/>
    <s v="Inactive"/>
    <s v="Shipping Miscellaneous"/>
    <s v="SMISC"/>
    <x v="1"/>
    <n v="1"/>
    <n v="2.5000000000000001E-2"/>
    <n v="2.5000000000000001E-2"/>
  </r>
  <r>
    <x v="0"/>
    <x v="1"/>
    <x v="32"/>
    <x v="32"/>
    <s v="Inactive"/>
    <s v="Shipping Miscellaneous"/>
    <s v="SMISC"/>
    <x v="1"/>
    <n v="1"/>
    <n v="20"/>
    <n v="20"/>
  </r>
  <r>
    <x v="0"/>
    <x v="1"/>
    <x v="33"/>
    <x v="33"/>
    <s v="Partitions"/>
    <s v="1A2C Location"/>
    <s v="1A2C"/>
    <x v="0"/>
    <n v="1033"/>
    <n v="0.84"/>
    <n v="867.71999999999991"/>
  </r>
  <r>
    <x v="0"/>
    <x v="1"/>
    <x v="34"/>
    <x v="34"/>
    <s v="Partitions"/>
    <s v="1A2D Location"/>
    <s v="1A2D"/>
    <x v="0"/>
    <n v="2010"/>
    <n v="1.02"/>
    <n v="2050.1999999999998"/>
  </r>
  <r>
    <x v="0"/>
    <x v="1"/>
    <x v="35"/>
    <x v="35"/>
    <s v="Partitions"/>
    <s v="1A3C Location"/>
    <s v="1A3C"/>
    <x v="0"/>
    <n v="4350"/>
    <n v="0.86"/>
    <n v="3741"/>
  </r>
  <r>
    <x v="0"/>
    <x v="1"/>
    <x v="36"/>
    <x v="36"/>
    <s v="Partitions"/>
    <s v="1A4C Location"/>
    <s v="1A4C"/>
    <x v="0"/>
    <n v="1560"/>
    <n v="0.93"/>
    <n v="1450.8000000000002"/>
  </r>
  <r>
    <x v="0"/>
    <x v="1"/>
    <x v="37"/>
    <x v="37"/>
    <s v="Partitions"/>
    <s v="1A4D Location"/>
    <s v="1A4D"/>
    <x v="0"/>
    <n v="6400"/>
    <n v="0.83"/>
    <n v="5312"/>
  </r>
  <r>
    <x v="0"/>
    <x v="1"/>
    <x v="38"/>
    <x v="38"/>
    <s v="Partitions"/>
    <s v="1A5C Location"/>
    <s v="1A5C"/>
    <x v="0"/>
    <n v="656"/>
    <n v="0.78"/>
    <n v="511.68"/>
  </r>
  <r>
    <x v="0"/>
    <x v="1"/>
    <x v="39"/>
    <x v="39"/>
    <s v="Partitions"/>
    <s v="1A5D Location"/>
    <s v="1A5D"/>
    <x v="0"/>
    <n v="435"/>
    <n v="0.86"/>
    <n v="374.09999999999997"/>
  </r>
  <r>
    <x v="0"/>
    <x v="1"/>
    <x v="40"/>
    <x v="40"/>
    <s v="Partitions"/>
    <s v="1A5E Location"/>
    <s v="1A5E"/>
    <x v="0"/>
    <n v="2010"/>
    <n v="0.92"/>
    <n v="1849.2"/>
  </r>
  <r>
    <x v="0"/>
    <x v="1"/>
    <x v="41"/>
    <x v="41"/>
    <s v="Partitions"/>
    <s v="1A6C Location"/>
    <s v="1A6C"/>
    <x v="0"/>
    <n v="630"/>
    <n v="0.98"/>
    <n v="617.4"/>
  </r>
  <r>
    <x v="0"/>
    <x v="1"/>
    <x v="39"/>
    <x v="39"/>
    <s v="Partitions"/>
    <s v="1A6D Location"/>
    <s v="1A6D"/>
    <x v="0"/>
    <n v="2176"/>
    <n v="0.86"/>
    <n v="1871.36"/>
  </r>
  <r>
    <x v="0"/>
    <x v="1"/>
    <x v="42"/>
    <x v="42"/>
    <s v="Partitions"/>
    <s v="1A7C Location"/>
    <s v="1A7C"/>
    <x v="0"/>
    <n v="200"/>
    <n v="0.76"/>
    <n v="152"/>
  </r>
  <r>
    <x v="0"/>
    <x v="1"/>
    <x v="43"/>
    <x v="43"/>
    <s v="Partitions"/>
    <s v="1A7F Location"/>
    <s v="1A7F"/>
    <x v="0"/>
    <n v="1380"/>
    <n v="0.52"/>
    <n v="717.6"/>
  </r>
  <r>
    <x v="0"/>
    <x v="1"/>
    <x v="40"/>
    <x v="40"/>
    <s v="Partitions"/>
    <s v="5A4C Location"/>
    <s v="5A4C"/>
    <x v="0"/>
    <n v="960"/>
    <n v="0.92"/>
    <n v="883.2"/>
  </r>
  <r>
    <x v="0"/>
    <x v="1"/>
    <x v="42"/>
    <x v="42"/>
    <s v="Partitions"/>
    <s v="5B2G Location"/>
    <s v="5B2G"/>
    <x v="0"/>
    <n v="850"/>
    <n v="0.76"/>
    <n v="646"/>
  </r>
  <r>
    <x v="0"/>
    <x v="1"/>
    <x v="33"/>
    <x v="33"/>
    <s v="Partitions"/>
    <s v="18F"/>
    <s v="18F"/>
    <x v="2"/>
    <n v="1960"/>
    <n v="0.84"/>
    <n v="1646.3999999999999"/>
  </r>
  <r>
    <x v="0"/>
    <x v="1"/>
    <x v="44"/>
    <x v="44"/>
    <s v="Partitions"/>
    <s v="21F"/>
    <s v="21F"/>
    <x v="2"/>
    <n v="2000"/>
    <n v="0.82"/>
    <n v="1640"/>
  </r>
  <r>
    <x v="0"/>
    <x v="1"/>
    <x v="38"/>
    <x v="38"/>
    <s v="Partitions"/>
    <s v="28F"/>
    <s v="28F"/>
    <x v="2"/>
    <n v="2000"/>
    <n v="0.78"/>
    <n v="1560"/>
  </r>
  <r>
    <x v="0"/>
    <x v="1"/>
    <x v="43"/>
    <x v="43"/>
    <s v="Partitions"/>
    <s v="34E"/>
    <s v="34E"/>
    <x v="2"/>
    <n v="5010"/>
    <n v="0.52"/>
    <n v="2605.2000000000003"/>
  </r>
  <r>
    <x v="0"/>
    <x v="1"/>
    <x v="35"/>
    <x v="35"/>
    <s v="Partitions"/>
    <s v="45H"/>
    <s v="45H"/>
    <x v="2"/>
    <n v="2100"/>
    <n v="0.86"/>
    <n v="1806"/>
  </r>
  <r>
    <x v="0"/>
    <x v="1"/>
    <x v="45"/>
    <x v="45"/>
    <s v="Partitions"/>
    <s v="47E"/>
    <s v="47E"/>
    <x v="2"/>
    <n v="4400"/>
    <n v="0.32"/>
    <n v="1408"/>
  </r>
  <r>
    <x v="0"/>
    <x v="3"/>
    <x v="46"/>
    <x v="46"/>
    <s v="Shipping Boxes"/>
    <s v="4A1E Location"/>
    <s v="4A1E"/>
    <x v="0"/>
    <n v="600"/>
    <n v="0.77"/>
    <n v="462"/>
  </r>
  <r>
    <x v="0"/>
    <x v="4"/>
    <x v="47"/>
    <x v="47"/>
    <s v="Shipping Boxes"/>
    <s v="4A1H Location"/>
    <s v="4A1H"/>
    <x v="0"/>
    <n v="300"/>
    <n v="1.8"/>
    <n v="540"/>
  </r>
  <r>
    <x v="0"/>
    <x v="3"/>
    <x v="48"/>
    <x v="48"/>
    <s v="Shipping Boxes"/>
    <s v="4A3C Location"/>
    <s v="4A3C"/>
    <x v="0"/>
    <n v="250"/>
    <n v="1.35"/>
    <n v="337.5"/>
  </r>
  <r>
    <x v="0"/>
    <x v="4"/>
    <x v="47"/>
    <x v="47"/>
    <s v="Shipping Boxes"/>
    <s v="4A5G Location"/>
    <s v="4A5G"/>
    <x v="0"/>
    <n v="300"/>
    <n v="1.8"/>
    <n v="540"/>
  </r>
  <r>
    <x v="0"/>
    <x v="4"/>
    <x v="49"/>
    <x v="49"/>
    <s v="Shipping Boxes"/>
    <s v="4A7E Location"/>
    <s v="4A7E"/>
    <x v="0"/>
    <n v="120"/>
    <n v="2.1"/>
    <n v="252"/>
  </r>
  <r>
    <x v="0"/>
    <x v="4"/>
    <x v="50"/>
    <x v="50"/>
    <s v="Shipping Boxes"/>
    <s v="4A7G Location"/>
    <s v="4A7G"/>
    <x v="0"/>
    <n v="160"/>
    <n v="2.4700000000000002"/>
    <n v="395.20000000000005"/>
  </r>
  <r>
    <x v="0"/>
    <x v="4"/>
    <x v="50"/>
    <x v="50"/>
    <s v="Shipping Boxes"/>
    <s v="4A7H Location"/>
    <s v="4A7H"/>
    <x v="0"/>
    <n v="160"/>
    <n v="2.4700000000000002"/>
    <n v="395.20000000000005"/>
  </r>
  <r>
    <x v="0"/>
    <x v="4"/>
    <x v="47"/>
    <x v="47"/>
    <s v="Shipping Boxes"/>
    <s v="5A2C Location"/>
    <s v="5A2C"/>
    <x v="0"/>
    <n v="180"/>
    <n v="1.8"/>
    <n v="324"/>
  </r>
  <r>
    <x v="0"/>
    <x v="4"/>
    <x v="47"/>
    <x v="47"/>
    <s v="Shipping Boxes"/>
    <s v="5A3E Location"/>
    <s v="5A3E"/>
    <x v="0"/>
    <n v="180"/>
    <n v="1.8"/>
    <n v="324"/>
  </r>
  <r>
    <x v="0"/>
    <x v="4"/>
    <x v="50"/>
    <x v="50"/>
    <s v="Shipping Boxes"/>
    <s v="Shipping Boxes"/>
    <s v="SBOX"/>
    <x v="1"/>
    <n v="36"/>
    <n v="2.4700000000000002"/>
    <n v="88.92"/>
  </r>
  <r>
    <x v="0"/>
    <x v="3"/>
    <x v="51"/>
    <x v="51"/>
    <s v="Shipping Boxes"/>
    <s v="Shipping Boxes"/>
    <s v="SBOX"/>
    <x v="1"/>
    <n v="83"/>
    <n v="0.33"/>
    <n v="27.39"/>
  </r>
  <r>
    <x v="0"/>
    <x v="3"/>
    <x v="48"/>
    <x v="48"/>
    <s v="Shipping Boxes"/>
    <s v="Shipping Boxes"/>
    <s v="SBOX"/>
    <x v="1"/>
    <n v="166"/>
    <n v="1.35"/>
    <n v="224.10000000000002"/>
  </r>
  <r>
    <x v="0"/>
    <x v="3"/>
    <x v="52"/>
    <x v="52"/>
    <s v="Shipping Boxes"/>
    <s v="Shipping Boxes"/>
    <s v="SBOX"/>
    <x v="1"/>
    <n v="200"/>
    <n v="1.1299999999999999"/>
    <n v="225.99999999999997"/>
  </r>
  <r>
    <x v="0"/>
    <x v="3"/>
    <x v="53"/>
    <x v="53"/>
    <s v="Shipping Boxes"/>
    <s v="Shipping Boxes"/>
    <s v="SBOX"/>
    <x v="1"/>
    <n v="217"/>
    <n v="0.86"/>
    <n v="186.62"/>
  </r>
  <r>
    <x v="0"/>
    <x v="3"/>
    <x v="46"/>
    <x v="46"/>
    <s v="Shipping Boxes"/>
    <s v="Shipping Boxes"/>
    <s v="SBOX"/>
    <x v="1"/>
    <n v="281"/>
    <n v="0.77"/>
    <n v="216.37"/>
  </r>
  <r>
    <x v="0"/>
    <x v="4"/>
    <x v="47"/>
    <x v="47"/>
    <s v="Shipping Boxes"/>
    <s v="Shipping Boxes"/>
    <s v="SBOX"/>
    <x v="1"/>
    <n v="357"/>
    <n v="1.8"/>
    <n v="642.6"/>
  </r>
  <r>
    <x v="0"/>
    <x v="3"/>
    <x v="54"/>
    <x v="54"/>
    <s v="Shipping Boxes"/>
    <s v="Shipping Boxes"/>
    <s v="SBOX"/>
    <x v="1"/>
    <n v="369"/>
    <n v="1.35"/>
    <n v="498.15000000000003"/>
  </r>
  <r>
    <x v="0"/>
    <x v="3"/>
    <x v="55"/>
    <x v="55"/>
    <s v="Shipping Boxes"/>
    <s v="Shipping Boxes"/>
    <s v="SBOX"/>
    <x v="1"/>
    <n v="400"/>
    <n v="1.83"/>
    <n v="732"/>
  </r>
  <r>
    <x v="0"/>
    <x v="3"/>
    <x v="56"/>
    <x v="56"/>
    <s v="Shipping Boxes"/>
    <s v="Shipping Boxes"/>
    <s v="SBOX"/>
    <x v="1"/>
    <n v="403"/>
    <n v="0.63"/>
    <n v="253.89000000000001"/>
  </r>
  <r>
    <x v="0"/>
    <x v="3"/>
    <x v="57"/>
    <x v="57"/>
    <s v="Shipping Boxes"/>
    <s v="Shipping Boxes"/>
    <s v="SBOX"/>
    <x v="1"/>
    <n v="661"/>
    <n v="0.48"/>
    <n v="317.27999999999997"/>
  </r>
  <r>
    <x v="0"/>
    <x v="4"/>
    <x v="49"/>
    <x v="49"/>
    <s v="Shipping Boxes"/>
    <s v="Default Location SHIPPING"/>
    <s v="SHIPPING"/>
    <x v="1"/>
    <n v="150"/>
    <n v="2.1"/>
    <n v="315"/>
  </r>
  <r>
    <x v="0"/>
    <x v="4"/>
    <x v="50"/>
    <x v="50"/>
    <s v="Shipping Boxes"/>
    <s v="13C"/>
    <s v="13C"/>
    <x v="2"/>
    <n v="160"/>
    <n v="2.4700000000000002"/>
    <n v="395.20000000000005"/>
  </r>
  <r>
    <x v="0"/>
    <x v="4"/>
    <x v="49"/>
    <x v="49"/>
    <s v="Shipping Boxes"/>
    <s v="16F"/>
    <s v="16F"/>
    <x v="2"/>
    <n v="150"/>
    <n v="2.1"/>
    <n v="315"/>
  </r>
  <r>
    <x v="0"/>
    <x v="4"/>
    <x v="49"/>
    <x v="49"/>
    <s v="Shipping Boxes"/>
    <s v="22D"/>
    <s v="22D"/>
    <x v="2"/>
    <n v="150"/>
    <n v="2.1"/>
    <n v="315"/>
  </r>
  <r>
    <x v="0"/>
    <x v="4"/>
    <x v="49"/>
    <x v="49"/>
    <s v="Shipping Boxes"/>
    <s v="23G"/>
    <s v="23G"/>
    <x v="2"/>
    <n v="150"/>
    <n v="2.1"/>
    <n v="315"/>
  </r>
  <r>
    <x v="0"/>
    <x v="4"/>
    <x v="50"/>
    <x v="50"/>
    <s v="Shipping Boxes"/>
    <s v="25C"/>
    <s v="25C"/>
    <x v="2"/>
    <n v="160"/>
    <n v="2.4700000000000002"/>
    <n v="395.20000000000005"/>
  </r>
  <r>
    <x v="0"/>
    <x v="4"/>
    <x v="50"/>
    <x v="50"/>
    <s v="Shipping Boxes"/>
    <s v="25E"/>
    <s v="25E"/>
    <x v="2"/>
    <n v="160"/>
    <n v="2.4700000000000002"/>
    <n v="395.20000000000005"/>
  </r>
  <r>
    <x v="0"/>
    <x v="4"/>
    <x v="50"/>
    <x v="50"/>
    <s v="Shipping Boxes"/>
    <s v="26D"/>
    <s v="26D"/>
    <x v="2"/>
    <n v="100"/>
    <n v="2.4700000000000002"/>
    <n v="247.00000000000003"/>
  </r>
  <r>
    <x v="0"/>
    <x v="4"/>
    <x v="49"/>
    <x v="49"/>
    <s v="Shipping Boxes"/>
    <s v="27G"/>
    <s v="27G"/>
    <x v="2"/>
    <n v="165"/>
    <n v="2.1"/>
    <n v="346.5"/>
  </r>
  <r>
    <x v="0"/>
    <x v="4"/>
    <x v="47"/>
    <x v="47"/>
    <s v="Shipping Boxes"/>
    <s v="31C"/>
    <s v="31C"/>
    <x v="2"/>
    <n v="300"/>
    <n v="1.8"/>
    <n v="540"/>
  </r>
  <r>
    <x v="0"/>
    <x v="4"/>
    <x v="49"/>
    <x v="49"/>
    <s v="Shipping Boxes"/>
    <s v="31D"/>
    <s v="31D"/>
    <x v="2"/>
    <n v="150"/>
    <n v="2.1"/>
    <n v="315"/>
  </r>
  <r>
    <x v="0"/>
    <x v="4"/>
    <x v="49"/>
    <x v="49"/>
    <s v="Shipping Boxes"/>
    <s v="31H"/>
    <s v="31H"/>
    <x v="2"/>
    <n v="187"/>
    <n v="2.1"/>
    <n v="392.7"/>
  </r>
  <r>
    <x v="0"/>
    <x v="4"/>
    <x v="47"/>
    <x v="47"/>
    <s v="Shipping Boxes"/>
    <s v="32C"/>
    <s v="32C"/>
    <x v="2"/>
    <n v="300"/>
    <n v="1.8"/>
    <n v="540"/>
  </r>
  <r>
    <x v="0"/>
    <x v="4"/>
    <x v="49"/>
    <x v="49"/>
    <s v="Shipping Boxes"/>
    <s v="32D"/>
    <s v="32D"/>
    <x v="2"/>
    <n v="150"/>
    <n v="2.1"/>
    <n v="315"/>
  </r>
  <r>
    <x v="0"/>
    <x v="4"/>
    <x v="49"/>
    <x v="49"/>
    <s v="Shipping Boxes"/>
    <s v="33D"/>
    <s v="33D"/>
    <x v="2"/>
    <n v="150"/>
    <n v="2.1"/>
    <n v="315"/>
  </r>
  <r>
    <x v="0"/>
    <x v="4"/>
    <x v="49"/>
    <x v="49"/>
    <s v="Shipping Boxes"/>
    <s v="33F"/>
    <s v="33F"/>
    <x v="2"/>
    <n v="150"/>
    <n v="2.1"/>
    <n v="315"/>
  </r>
  <r>
    <x v="0"/>
    <x v="4"/>
    <x v="47"/>
    <x v="47"/>
    <s v="Shipping Boxes"/>
    <s v="34D"/>
    <s v="34D"/>
    <x v="2"/>
    <n v="300"/>
    <n v="1.8"/>
    <n v="540"/>
  </r>
  <r>
    <x v="0"/>
    <x v="4"/>
    <x v="50"/>
    <x v="50"/>
    <s v="Shipping Boxes"/>
    <s v="35D"/>
    <s v="35D"/>
    <x v="2"/>
    <n v="160"/>
    <n v="2.4700000000000002"/>
    <n v="395.20000000000005"/>
  </r>
  <r>
    <x v="0"/>
    <x v="4"/>
    <x v="50"/>
    <x v="50"/>
    <s v="Shipping Boxes"/>
    <s v="35E"/>
    <s v="35E"/>
    <x v="2"/>
    <n v="160"/>
    <n v="2.4700000000000002"/>
    <n v="395.20000000000005"/>
  </r>
  <r>
    <x v="0"/>
    <x v="4"/>
    <x v="50"/>
    <x v="50"/>
    <s v="Shipping Boxes"/>
    <s v="36E"/>
    <s v="36E"/>
    <x v="2"/>
    <n v="160"/>
    <n v="2.4700000000000002"/>
    <n v="395.20000000000005"/>
  </r>
  <r>
    <x v="0"/>
    <x v="4"/>
    <x v="49"/>
    <x v="49"/>
    <s v="Shipping Boxes"/>
    <s v="36F"/>
    <s v="36F"/>
    <x v="2"/>
    <n v="150"/>
    <n v="2.1"/>
    <n v="315"/>
  </r>
  <r>
    <x v="0"/>
    <x v="4"/>
    <x v="49"/>
    <x v="49"/>
    <s v="Shipping Boxes"/>
    <s v="41E"/>
    <s v="41E"/>
    <x v="2"/>
    <n v="150"/>
    <n v="2.1"/>
    <n v="315"/>
  </r>
  <r>
    <x v="0"/>
    <x v="4"/>
    <x v="47"/>
    <x v="47"/>
    <s v="Shipping Boxes"/>
    <s v="41F"/>
    <s v="41F"/>
    <x v="2"/>
    <n v="300"/>
    <n v="1.8"/>
    <n v="540"/>
  </r>
  <r>
    <x v="0"/>
    <x v="4"/>
    <x v="49"/>
    <x v="49"/>
    <s v="Shipping Boxes"/>
    <s v="41G"/>
    <s v="41G"/>
    <x v="2"/>
    <n v="150"/>
    <n v="2.1"/>
    <n v="315"/>
  </r>
  <r>
    <x v="0"/>
    <x v="4"/>
    <x v="50"/>
    <x v="50"/>
    <s v="Shipping Boxes"/>
    <s v="42C"/>
    <s v="42C"/>
    <x v="2"/>
    <n v="160"/>
    <n v="2.4700000000000002"/>
    <n v="395.20000000000005"/>
  </r>
  <r>
    <x v="0"/>
    <x v="4"/>
    <x v="49"/>
    <x v="49"/>
    <s v="Shipping Boxes"/>
    <s v="43C"/>
    <s v="43C"/>
    <x v="2"/>
    <n v="150"/>
    <n v="2.1"/>
    <n v="315"/>
  </r>
  <r>
    <x v="0"/>
    <x v="4"/>
    <x v="50"/>
    <x v="50"/>
    <s v="Shipping Boxes"/>
    <s v="44C"/>
    <s v="44C"/>
    <x v="2"/>
    <n v="160"/>
    <n v="2.4700000000000002"/>
    <n v="395.20000000000005"/>
  </r>
  <r>
    <x v="0"/>
    <x v="4"/>
    <x v="47"/>
    <x v="47"/>
    <s v="Shipping Boxes"/>
    <s v="45D"/>
    <s v="45D"/>
    <x v="2"/>
    <n v="300"/>
    <n v="1.8"/>
    <n v="540"/>
  </r>
  <r>
    <x v="0"/>
    <x v="4"/>
    <x v="49"/>
    <x v="49"/>
    <s v="Shipping Boxes"/>
    <s v="47H"/>
    <s v="47H"/>
    <x v="2"/>
    <n v="150"/>
    <n v="2.1"/>
    <n v="315"/>
  </r>
  <r>
    <x v="0"/>
    <x v="4"/>
    <x v="50"/>
    <x v="50"/>
    <s v="Shipping Boxes"/>
    <s v="Receiving Floor at WIDO"/>
    <s v="RFW"/>
    <x v="2"/>
    <n v="150"/>
    <n v="2.4700000000000002"/>
    <n v="370.50000000000006"/>
  </r>
  <r>
    <x v="0"/>
    <x v="5"/>
    <x v="58"/>
    <x v="58"/>
    <s v="Shipping Supplies"/>
    <s v="4A1E Location"/>
    <s v="4A1E"/>
    <x v="0"/>
    <n v="1"/>
    <n v="124"/>
    <n v="124"/>
  </r>
  <r>
    <x v="0"/>
    <x v="1"/>
    <x v="59"/>
    <x v="59"/>
    <s v="Shipping Supplies"/>
    <s v="4A6C Location"/>
    <s v="4A6C"/>
    <x v="0"/>
    <n v="25"/>
    <n v="33"/>
    <n v="825"/>
  </r>
  <r>
    <x v="0"/>
    <x v="1"/>
    <x v="59"/>
    <x v="59"/>
    <s v="Shipping Supplies"/>
    <s v="4A6E Location"/>
    <s v="4A6E"/>
    <x v="0"/>
    <n v="25"/>
    <n v="33"/>
    <n v="825"/>
  </r>
  <r>
    <x v="0"/>
    <x v="1"/>
    <x v="60"/>
    <x v="60"/>
    <s v="Shipping Supplies"/>
    <s v="5A3H Location"/>
    <s v="5A3H"/>
    <x v="0"/>
    <n v="16"/>
    <n v="27"/>
    <n v="432"/>
  </r>
  <r>
    <x v="0"/>
    <x v="1"/>
    <x v="61"/>
    <x v="61"/>
    <s v="Shipping Supplies"/>
    <s v="5A4E Location"/>
    <s v="5A4E"/>
    <x v="0"/>
    <n v="6"/>
    <n v="26"/>
    <n v="156"/>
  </r>
  <r>
    <x v="0"/>
    <x v="1"/>
    <x v="60"/>
    <x v="60"/>
    <s v="Shipping Supplies"/>
    <s v="5A5E Location"/>
    <s v="5A5E"/>
    <x v="0"/>
    <n v="6"/>
    <n v="27"/>
    <n v="162"/>
  </r>
  <r>
    <x v="0"/>
    <x v="1"/>
    <x v="60"/>
    <x v="60"/>
    <s v="Shipping Supplies"/>
    <s v="5A5F Location"/>
    <s v="5A5F"/>
    <x v="0"/>
    <n v="2"/>
    <n v="27"/>
    <n v="54"/>
  </r>
  <r>
    <x v="0"/>
    <x v="1"/>
    <x v="62"/>
    <x v="62"/>
    <s v="Shipping Supplies"/>
    <s v="Shipping Miscellaneous"/>
    <s v="SMISC"/>
    <x v="1"/>
    <n v="4"/>
    <n v="227"/>
    <n v="908"/>
  </r>
  <r>
    <x v="0"/>
    <x v="5"/>
    <x v="63"/>
    <x v="63"/>
    <s v="Shipping Supplies"/>
    <s v="Shipping Miscellaneous"/>
    <s v="SMISC"/>
    <x v="1"/>
    <n v="4"/>
    <n v="118"/>
    <n v="472"/>
  </r>
  <r>
    <x v="0"/>
    <x v="5"/>
    <x v="58"/>
    <x v="58"/>
    <s v="Shipping Supplies"/>
    <s v="Shipping Miscellaneous"/>
    <s v="SMISC"/>
    <x v="1"/>
    <n v="4"/>
    <n v="124"/>
    <n v="496"/>
  </r>
  <r>
    <x v="0"/>
    <x v="1"/>
    <x v="61"/>
    <x v="61"/>
    <s v="Shipping Supplies"/>
    <s v="Shipping Miscellaneous"/>
    <s v="SMISC"/>
    <x v="1"/>
    <n v="5"/>
    <n v="26"/>
    <n v="130"/>
  </r>
  <r>
    <x v="0"/>
    <x v="1"/>
    <x v="64"/>
    <x v="64"/>
    <s v="Shipping Supplies"/>
    <s v="Shipping Miscellaneous"/>
    <s v="SMISC"/>
    <x v="1"/>
    <n v="5"/>
    <n v="25"/>
    <n v="125"/>
  </r>
  <r>
    <x v="0"/>
    <x v="1"/>
    <x v="65"/>
    <x v="65"/>
    <s v="Shipping Supplies"/>
    <s v="Shipping Miscellaneous"/>
    <s v="SMISC"/>
    <x v="1"/>
    <n v="6"/>
    <n v="0.03"/>
    <n v="0.18"/>
  </r>
  <r>
    <x v="0"/>
    <x v="1"/>
    <x v="60"/>
    <x v="60"/>
    <s v="Shipping Supplies"/>
    <s v="Shipping Miscellaneous"/>
    <s v="SMISC"/>
    <x v="1"/>
    <n v="7"/>
    <n v="27"/>
    <n v="189"/>
  </r>
  <r>
    <x v="0"/>
    <x v="1"/>
    <x v="66"/>
    <x v="66"/>
    <s v="Shipping Supplies"/>
    <s v="Shipping Miscellaneous"/>
    <s v="SMISC"/>
    <x v="1"/>
    <n v="8"/>
    <n v="0.03"/>
    <n v="0.24"/>
  </r>
  <r>
    <x v="0"/>
    <x v="5"/>
    <x v="67"/>
    <x v="67"/>
    <s v="Shipping Supplies"/>
    <s v="Shipping Miscellaneous"/>
    <s v="SMISC"/>
    <x v="1"/>
    <n v="8"/>
    <n v="43"/>
    <n v="344"/>
  </r>
  <r>
    <x v="0"/>
    <x v="1"/>
    <x v="68"/>
    <x v="68"/>
    <s v="Shipping Supplies"/>
    <s v="Shipping Miscellaneous"/>
    <s v="SMISC"/>
    <x v="1"/>
    <n v="10"/>
    <n v="110"/>
    <n v="1100"/>
  </r>
  <r>
    <x v="0"/>
    <x v="1"/>
    <x v="69"/>
    <x v="69"/>
    <s v="Shipping Supplies"/>
    <s v="Shipping Miscellaneous"/>
    <s v="SMISC"/>
    <x v="1"/>
    <n v="10"/>
    <n v="5.99"/>
    <n v="59.900000000000006"/>
  </r>
  <r>
    <x v="0"/>
    <x v="1"/>
    <x v="70"/>
    <x v="70"/>
    <s v="Shipping Supplies"/>
    <s v="Shipping Miscellaneous"/>
    <s v="SMISC"/>
    <x v="1"/>
    <n v="13"/>
    <n v="47.5"/>
    <n v="617.5"/>
  </r>
  <r>
    <x v="0"/>
    <x v="1"/>
    <x v="71"/>
    <x v="71"/>
    <s v="Shipping Supplies"/>
    <s v="Shipping Miscellaneous"/>
    <s v="SMISC"/>
    <x v="1"/>
    <n v="16"/>
    <n v="14"/>
    <n v="224"/>
  </r>
  <r>
    <x v="0"/>
    <x v="5"/>
    <x v="72"/>
    <x v="72"/>
    <s v="Shipping Supplies"/>
    <s v="Shipping Miscellaneous"/>
    <s v="SMISC"/>
    <x v="1"/>
    <n v="19"/>
    <n v="35"/>
    <n v="665"/>
  </r>
  <r>
    <x v="0"/>
    <x v="1"/>
    <x v="73"/>
    <x v="73"/>
    <s v="Shipping Supplies"/>
    <s v="Shipping Miscellaneous"/>
    <s v="SMISC"/>
    <x v="1"/>
    <n v="21"/>
    <n v="47"/>
    <n v="987"/>
  </r>
  <r>
    <x v="0"/>
    <x v="1"/>
    <x v="74"/>
    <x v="74"/>
    <s v="Shipping Supplies"/>
    <s v="Shipping Miscellaneous"/>
    <s v="SMISC"/>
    <x v="1"/>
    <n v="23"/>
    <n v="16"/>
    <n v="368"/>
  </r>
  <r>
    <x v="0"/>
    <x v="1"/>
    <x v="75"/>
    <x v="75"/>
    <s v="Shipping Supplies"/>
    <s v="Shipping Miscellaneous"/>
    <s v="SMISC"/>
    <x v="1"/>
    <n v="24"/>
    <n v="1.71"/>
    <n v="41.04"/>
  </r>
  <r>
    <x v="0"/>
    <x v="1"/>
    <x v="76"/>
    <x v="76"/>
    <s v="Shipping Supplies"/>
    <s v="Shipping Miscellaneous"/>
    <s v="SMISC"/>
    <x v="1"/>
    <n v="25"/>
    <n v="10.4"/>
    <n v="260"/>
  </r>
  <r>
    <x v="0"/>
    <x v="1"/>
    <x v="59"/>
    <x v="59"/>
    <s v="Shipping Supplies"/>
    <s v="Shipping Miscellaneous"/>
    <s v="SMISC"/>
    <x v="1"/>
    <n v="26"/>
    <n v="33"/>
    <n v="858"/>
  </r>
  <r>
    <x v="0"/>
    <x v="1"/>
    <x v="77"/>
    <x v="77"/>
    <s v="Shipping Supplies"/>
    <s v="Shipping Miscellaneous"/>
    <s v="SMISC"/>
    <x v="1"/>
    <n v="28"/>
    <n v="4"/>
    <n v="112"/>
  </r>
  <r>
    <x v="0"/>
    <x v="1"/>
    <x v="78"/>
    <x v="78"/>
    <s v="Shipping Supplies"/>
    <s v="Shipping Miscellaneous"/>
    <s v="SMISC"/>
    <x v="1"/>
    <n v="32"/>
    <n v="47"/>
    <n v="1504"/>
  </r>
  <r>
    <x v="0"/>
    <x v="1"/>
    <x v="79"/>
    <x v="79"/>
    <s v="Shipping Supplies"/>
    <s v="Shipping Miscellaneous"/>
    <s v="SMISC"/>
    <x v="1"/>
    <n v="65"/>
    <n v="1.42"/>
    <n v="92.3"/>
  </r>
  <r>
    <x v="0"/>
    <x v="1"/>
    <x v="80"/>
    <x v="80"/>
    <s v="Shipping Supplies"/>
    <s v="Shipping Miscellaneous"/>
    <s v="SMISC"/>
    <x v="1"/>
    <n v="83"/>
    <n v="2.7"/>
    <n v="224.10000000000002"/>
  </r>
  <r>
    <x v="0"/>
    <x v="1"/>
    <x v="81"/>
    <x v="81"/>
    <s v="Shipping Supplies"/>
    <s v="Shipping Miscellaneous"/>
    <s v="SMISC"/>
    <x v="1"/>
    <n v="114"/>
    <n v="1.42"/>
    <n v="161.88"/>
  </r>
  <r>
    <x v="0"/>
    <x v="1"/>
    <x v="82"/>
    <x v="82"/>
    <s v="Shipping Supplies"/>
    <s v="Shipping Miscellaneous"/>
    <s v="SMISC"/>
    <x v="1"/>
    <n v="132"/>
    <n v="25"/>
    <n v="3300"/>
  </r>
  <r>
    <x v="0"/>
    <x v="1"/>
    <x v="83"/>
    <x v="83"/>
    <s v="Shipping Supplies"/>
    <s v="Shipping Miscellaneous"/>
    <s v="SMISC"/>
    <x v="1"/>
    <n v="134"/>
    <n v="27"/>
    <n v="3618"/>
  </r>
  <r>
    <x v="0"/>
    <x v="1"/>
    <x v="84"/>
    <x v="84"/>
    <s v="Shipping Supplies"/>
    <s v="Shipping Miscellaneous"/>
    <s v="SMISC"/>
    <x v="1"/>
    <n v="219"/>
    <n v="1.45"/>
    <n v="317.55"/>
  </r>
  <r>
    <x v="0"/>
    <x v="1"/>
    <x v="85"/>
    <x v="85"/>
    <s v="Shipping Supplies"/>
    <s v="Shipping Miscellaneous"/>
    <s v="SMISC"/>
    <x v="1"/>
    <n v="310"/>
    <n v="82"/>
    <n v="25420"/>
  </r>
  <r>
    <x v="0"/>
    <x v="6"/>
    <x v="86"/>
    <x v="86"/>
    <s v="Carriers"/>
    <s v="Lab 1 - Fridge"/>
    <s v="Lab 1 - Fridge"/>
    <x v="3"/>
    <n v="1.69"/>
    <n v="9.0500000000000007"/>
    <n v="15.294500000000001"/>
  </r>
  <r>
    <x v="0"/>
    <x v="6"/>
    <x v="87"/>
    <x v="87"/>
    <s v="Carriers"/>
    <s v="Hall"/>
    <s v="Hall"/>
    <x v="3"/>
    <n v="108"/>
    <n v="55"/>
    <n v="5940"/>
  </r>
  <r>
    <x v="0"/>
    <x v="6"/>
    <x v="88"/>
    <x v="88"/>
    <s v="Carriers"/>
    <s v="Hall"/>
    <s v="Hall"/>
    <x v="3"/>
    <n v="190"/>
    <n v="13.46"/>
    <n v="2557.4"/>
  </r>
  <r>
    <x v="0"/>
    <x v="7"/>
    <x v="89"/>
    <x v="89"/>
    <s v="Carriers"/>
    <s v="Lab 2 - M1"/>
    <s v="Lab 2 - M1"/>
    <x v="3"/>
    <n v="36.68"/>
    <n v="6.62"/>
    <n v="242.82159999999999"/>
  </r>
  <r>
    <x v="0"/>
    <x v="6"/>
    <x v="90"/>
    <x v="90"/>
    <s v="Carriers"/>
    <s v="Lab 2 - M1"/>
    <s v="Lab 2 - M1"/>
    <x v="3"/>
    <n v="106.9539"/>
    <n v="19.73"/>
    <n v="2110.2004470000002"/>
  </r>
  <r>
    <x v="0"/>
    <x v="6"/>
    <x v="88"/>
    <x v="88"/>
    <s v="Carriers"/>
    <s v="Lab 2 - M1"/>
    <s v="Lab 2 - M1"/>
    <x v="3"/>
    <n v="156.74600000000001"/>
    <n v="13.46"/>
    <n v="2109.8011600000004"/>
  </r>
  <r>
    <x v="0"/>
    <x v="6"/>
    <x v="91"/>
    <x v="91"/>
    <s v="Carriers"/>
    <s v="Lab 2 - O2"/>
    <s v="Lab 2 - O2"/>
    <x v="3"/>
    <n v="120"/>
    <n v="25.25"/>
    <n v="3030"/>
  </r>
  <r>
    <x v="0"/>
    <x v="6"/>
    <x v="92"/>
    <x v="92"/>
    <s v="Carriers"/>
    <s v="Lab 1 - U1"/>
    <s v="Lab 1 - U1"/>
    <x v="3"/>
    <n v="7.2699699999999998"/>
    <n v="7.95"/>
    <n v="57.7962615"/>
  </r>
  <r>
    <x v="0"/>
    <x v="6"/>
    <x v="93"/>
    <x v="93"/>
    <s v="Carriers"/>
    <s v="Lab 1 - U1"/>
    <s v="Lab 1 - U1"/>
    <x v="3"/>
    <n v="13.78"/>
    <n v="7.13"/>
    <n v="98.25139999999999"/>
  </r>
  <r>
    <x v="0"/>
    <x v="6"/>
    <x v="94"/>
    <x v="94"/>
    <s v="Carriers"/>
    <s v="Lab 1 - U1"/>
    <s v="Lab 1 - U1"/>
    <x v="3"/>
    <n v="16.772500000000001"/>
    <n v="5.0599999999999996"/>
    <n v="84.868849999999995"/>
  </r>
  <r>
    <x v="0"/>
    <x v="7"/>
    <x v="95"/>
    <x v="95"/>
    <s v="Carriers"/>
    <s v="Lab 1 - U1"/>
    <s v="Lab 1 - U1"/>
    <x v="3"/>
    <n v="32.24"/>
    <n v="16.510000000000002"/>
    <n v="532.28240000000005"/>
  </r>
  <r>
    <x v="0"/>
    <x v="6"/>
    <x v="96"/>
    <x v="96"/>
    <s v="Carriers"/>
    <s v="Lab 1 - U1"/>
    <s v="Lab 1 - U1"/>
    <x v="3"/>
    <n v="92.387"/>
    <n v="1.72"/>
    <n v="158.90564000000001"/>
  </r>
  <r>
    <x v="0"/>
    <x v="6"/>
    <x v="97"/>
    <x v="97"/>
    <s v="Carriers"/>
    <s v="Lab 1 - U1"/>
    <s v="Lab 1 - U1"/>
    <x v="3"/>
    <n v="98.06"/>
    <n v="23.61"/>
    <n v="2315.1966000000002"/>
  </r>
  <r>
    <x v="0"/>
    <x v="6"/>
    <x v="98"/>
    <x v="98"/>
    <s v="Carriers"/>
    <s v="Lab 1 - U1"/>
    <s v="Lab 1 - U1"/>
    <x v="3"/>
    <n v="155.48759999999999"/>
    <n v="6.94"/>
    <n v="1079.083944"/>
  </r>
  <r>
    <x v="0"/>
    <x v="6"/>
    <x v="99"/>
    <x v="99"/>
    <s v="Carriers"/>
    <s v="Lab 1 - U1"/>
    <s v="Lab 1 - U1"/>
    <x v="3"/>
    <n v="159.56"/>
    <n v="13.9"/>
    <n v="2217.884"/>
  </r>
  <r>
    <x v="0"/>
    <x v="6"/>
    <x v="100"/>
    <x v="100"/>
    <s v="Carriers"/>
    <s v="Lab 1 - W1"/>
    <s v="Lab 1 - W1"/>
    <x v="3"/>
    <n v="62.193449999999999"/>
    <n v="35.53"/>
    <n v="2209.7332784999999"/>
  </r>
  <r>
    <x v="0"/>
    <x v="6"/>
    <x v="101"/>
    <x v="101"/>
    <s v="Carriers"/>
    <s v="Lab 1 - W2"/>
    <s v="Lab 1 - W2"/>
    <x v="3"/>
    <n v="3.8220000000000001"/>
    <n v="50"/>
    <n v="191.1"/>
  </r>
  <r>
    <x v="0"/>
    <x v="6"/>
    <x v="102"/>
    <x v="102"/>
    <s v="Carriers"/>
    <s v="Lab 1 - W3"/>
    <s v="Lab 1 - W3"/>
    <x v="3"/>
    <n v="20.56"/>
    <n v="67"/>
    <n v="1377.52"/>
  </r>
  <r>
    <x v="0"/>
    <x v="6"/>
    <x v="103"/>
    <x v="103"/>
    <s v="Carriers"/>
    <s v="Lab 1 - X1"/>
    <s v="Lab 1 - X1"/>
    <x v="3"/>
    <n v="126.2"/>
    <n v="50"/>
    <n v="6310"/>
  </r>
  <r>
    <x v="0"/>
    <x v="6"/>
    <x v="104"/>
    <x v="104"/>
    <s v="Carriers"/>
    <s v="Lab 1 - X2"/>
    <s v="Lab 1 - X2"/>
    <x v="3"/>
    <n v="7.9"/>
    <n v="53"/>
    <n v="418.70000000000005"/>
  </r>
  <r>
    <x v="0"/>
    <x v="6"/>
    <x v="105"/>
    <x v="105"/>
    <s v="Carriers"/>
    <s v="Lab 1 - X2"/>
    <s v="Lab 1 - X2"/>
    <x v="3"/>
    <n v="9.1285000000000007"/>
    <n v="35"/>
    <n v="319.4975"/>
  </r>
  <r>
    <x v="0"/>
    <x v="6"/>
    <x v="106"/>
    <x v="106"/>
    <s v="Carriers"/>
    <s v="Lab 1 - X2"/>
    <s v="Lab 1 - X2"/>
    <x v="3"/>
    <n v="66.555999999999997"/>
    <n v="18"/>
    <n v="1198.008"/>
  </r>
  <r>
    <x v="0"/>
    <x v="6"/>
    <x v="107"/>
    <x v="107"/>
    <s v="Carriers"/>
    <s v="Lab 1 - Y2"/>
    <s v="Lab 1 - Y2"/>
    <x v="3"/>
    <n v="13.694082099999999"/>
    <n v="21.08"/>
    <n v="288.67125066799997"/>
  </r>
  <r>
    <x v="0"/>
    <x v="6"/>
    <x v="108"/>
    <x v="108"/>
    <s v="Carriers"/>
    <s v="Lab 1 - Y2"/>
    <s v="Lab 1 - Y2"/>
    <x v="3"/>
    <n v="18"/>
    <n v="34.9"/>
    <n v="628.19999999999993"/>
  </r>
  <r>
    <x v="0"/>
    <x v="6"/>
    <x v="109"/>
    <x v="109"/>
    <s v="Carriers"/>
    <s v="Lab 1 - Y2"/>
    <s v="Lab 1 - Y2"/>
    <x v="3"/>
    <n v="39.824399999999997"/>
    <n v="7.88"/>
    <n v="313.81627199999997"/>
  </r>
  <r>
    <x v="0"/>
    <x v="6"/>
    <x v="110"/>
    <x v="110"/>
    <s v="Carriers"/>
    <s v="Lab 1 - Y2"/>
    <s v="Lab 1 - Y2"/>
    <x v="3"/>
    <n v="41.2"/>
    <n v="24.5"/>
    <n v="1009.4000000000001"/>
  </r>
  <r>
    <x v="0"/>
    <x v="6"/>
    <x v="111"/>
    <x v="111"/>
    <s v="Carriers"/>
    <s v="Lab 1 - Y2"/>
    <s v="Lab 1 - Y2"/>
    <x v="3"/>
    <n v="44.671926499999998"/>
    <n v="42.06"/>
    <n v="1878.9012285900001"/>
  </r>
  <r>
    <x v="0"/>
    <x v="6"/>
    <x v="112"/>
    <x v="112"/>
    <s v="Carriers"/>
    <s v="Lab 1 - Y2"/>
    <s v="Lab 1 - Y2"/>
    <x v="3"/>
    <n v="75.14"/>
    <n v="67"/>
    <n v="5034.38"/>
  </r>
  <r>
    <x v="0"/>
    <x v="6"/>
    <x v="87"/>
    <x v="87"/>
    <s v="Carriers"/>
    <s v="Lab 1 - Y2"/>
    <s v="Lab 1 - Y2"/>
    <x v="3"/>
    <n v="118.04"/>
    <n v="55"/>
    <n v="6492.2000000000007"/>
  </r>
  <r>
    <x v="0"/>
    <x v="6"/>
    <x v="113"/>
    <x v="113"/>
    <s v="Carriers"/>
    <s v="Lab 1 - Y3"/>
    <s v="Lab 1 - Y3"/>
    <x v="3"/>
    <n v="9.3650000000000002"/>
    <n v="74.150000000000006"/>
    <n v="694.41475000000003"/>
  </r>
  <r>
    <x v="0"/>
    <x v="6"/>
    <x v="114"/>
    <x v="114"/>
    <s v="Carriers"/>
    <s v="Lab 1 - Y3"/>
    <s v="Lab 1 - Y3"/>
    <x v="3"/>
    <n v="116"/>
    <n v="24.6"/>
    <n v="2853.6000000000004"/>
  </r>
  <r>
    <x v="0"/>
    <x v="7"/>
    <x v="115"/>
    <x v="115"/>
    <s v="Carriers"/>
    <s v="Lab 1 - Z1"/>
    <s v="Lab 1 - Z1"/>
    <x v="3"/>
    <n v="3.5724"/>
    <n v="941.18"/>
    <n v="3362.271432"/>
  </r>
  <r>
    <x v="0"/>
    <x v="6"/>
    <x v="116"/>
    <x v="116"/>
    <s v="Carriers"/>
    <s v="Lab 1 - Z1"/>
    <s v="Lab 1 - Z1"/>
    <x v="3"/>
    <n v="33.380000000000003"/>
    <n v="41.9"/>
    <n v="1398.6220000000001"/>
  </r>
  <r>
    <x v="0"/>
    <x v="6"/>
    <x v="117"/>
    <x v="117"/>
    <s v="Carriers"/>
    <s v="Lab 1 - Z1"/>
    <s v="Lab 1 - Z1"/>
    <x v="3"/>
    <n v="75.245000000000005"/>
    <n v="22.5"/>
    <n v="1693.0125"/>
  </r>
  <r>
    <x v="0"/>
    <x v="6"/>
    <x v="118"/>
    <x v="118"/>
    <s v="Carriers"/>
    <s v="Lab 1 - Z1"/>
    <s v="Lab 1 - Z1"/>
    <x v="3"/>
    <n v="177.898"/>
    <n v="20.5"/>
    <n v="3646.9090000000001"/>
  </r>
  <r>
    <x v="0"/>
    <x v="6"/>
    <x v="119"/>
    <x v="119"/>
    <s v="Carriers"/>
    <s v="Lab 1 - Z2"/>
    <s v="Lab 1 - Z2"/>
    <x v="3"/>
    <n v="7.79"/>
    <n v="11.02"/>
    <n v="85.845799999999997"/>
  </r>
  <r>
    <x v="0"/>
    <x v="6"/>
    <x v="91"/>
    <x v="91"/>
    <s v="Carriers"/>
    <s v="Lab 1 - Z2"/>
    <s v="Lab 1 - Z2"/>
    <x v="3"/>
    <n v="11.45"/>
    <n v="25.25"/>
    <n v="289.11249999999995"/>
  </r>
  <r>
    <x v="0"/>
    <x v="7"/>
    <x v="115"/>
    <x v="115"/>
    <s v="Carriers"/>
    <s v="Lab 1 - Z3"/>
    <s v="Lab 1 - Z3"/>
    <x v="3"/>
    <n v="4.08"/>
    <n v="941.18"/>
    <n v="3840.0144"/>
  </r>
  <r>
    <x v="0"/>
    <x v="6"/>
    <x v="98"/>
    <x v="98"/>
    <s v="Carriers"/>
    <s v="6A2E Location"/>
    <s v="6A2E Location"/>
    <x v="0"/>
    <n v="750"/>
    <n v="6.94"/>
    <n v="5205"/>
  </r>
  <r>
    <x v="0"/>
    <x v="6"/>
    <x v="120"/>
    <x v="120"/>
    <s v="Carriers"/>
    <s v="6A2G Location"/>
    <s v="6A2G Location"/>
    <x v="0"/>
    <n v="25"/>
    <n v="106.858"/>
    <n v="2671.4500000000003"/>
  </r>
  <r>
    <x v="0"/>
    <x v="6"/>
    <x v="121"/>
    <x v="121"/>
    <s v="Carriers"/>
    <s v="6A2G Location"/>
    <s v="6A2G Location"/>
    <x v="0"/>
    <n v="36"/>
    <n v="37"/>
    <n v="1332"/>
  </r>
  <r>
    <x v="0"/>
    <x v="6"/>
    <x v="122"/>
    <x v="122"/>
    <s v="Carriers"/>
    <s v="6A2G Location"/>
    <s v="6A2G Location"/>
    <x v="0"/>
    <n v="60"/>
    <n v="22.024000000000001"/>
    <n v="1321.44"/>
  </r>
  <r>
    <x v="0"/>
    <x v="6"/>
    <x v="123"/>
    <x v="123"/>
    <s v="Carriers"/>
    <s v="6A2G Location"/>
    <s v="6A2G Location"/>
    <x v="0"/>
    <n v="90"/>
    <n v="12.313000000000001"/>
    <n v="1108.17"/>
  </r>
  <r>
    <x v="0"/>
    <x v="6"/>
    <x v="96"/>
    <x v="96"/>
    <s v="Carriers"/>
    <s v="6A3B Location"/>
    <s v="6A3B Location"/>
    <x v="0"/>
    <n v="832.86300000000006"/>
    <n v="1.72"/>
    <n v="1432.5243600000001"/>
  </r>
  <r>
    <x v="0"/>
    <x v="6"/>
    <x v="98"/>
    <x v="98"/>
    <s v="Carriers"/>
    <s v="6A3D Location"/>
    <s v="6A3D Location"/>
    <x v="0"/>
    <n v="6.1800000000005097E-3"/>
    <n v="6.94"/>
    <n v="4.2889200000003541E-2"/>
  </r>
  <r>
    <x v="0"/>
    <x v="6"/>
    <x v="101"/>
    <x v="101"/>
    <s v="Carriers"/>
    <s v="6A3F Location"/>
    <s v="6A3F Location"/>
    <x v="0"/>
    <n v="198"/>
    <n v="50"/>
    <n v="9900"/>
  </r>
  <r>
    <x v="0"/>
    <x v="6"/>
    <x v="96"/>
    <x v="96"/>
    <s v="Carriers"/>
    <s v="6A4A Location"/>
    <s v="6A4A Location"/>
    <x v="0"/>
    <n v="1665.6"/>
    <n v="1.72"/>
    <n v="2864.8319999999999"/>
  </r>
  <r>
    <x v="0"/>
    <x v="6"/>
    <x v="96"/>
    <x v="96"/>
    <s v="Carriers"/>
    <s v="6A4B Location"/>
    <s v="6A4B Location"/>
    <x v="0"/>
    <n v="832.83644000000004"/>
    <n v="1.72"/>
    <n v="1432.4786768000001"/>
  </r>
  <r>
    <x v="0"/>
    <x v="6"/>
    <x v="124"/>
    <x v="124"/>
    <s v="Carriers"/>
    <s v="6A4C Location"/>
    <s v="6A4C Location"/>
    <x v="0"/>
    <n v="408.23099999999999"/>
    <n v="4.7"/>
    <n v="1918.6857"/>
  </r>
  <r>
    <x v="0"/>
    <x v="6"/>
    <x v="124"/>
    <x v="124"/>
    <s v="Carriers"/>
    <s v="6A4D Location"/>
    <s v="6A4D Location"/>
    <x v="0"/>
    <n v="408.20100000000002"/>
    <n v="4.7"/>
    <n v="1918.5447000000001"/>
  </r>
  <r>
    <x v="0"/>
    <x v="6"/>
    <x v="124"/>
    <x v="124"/>
    <s v="Carriers"/>
    <s v="6A4E Location"/>
    <s v="6A4E Location"/>
    <x v="0"/>
    <n v="204.10050000000001"/>
    <n v="4.7"/>
    <n v="959.27235000000007"/>
  </r>
  <r>
    <x v="0"/>
    <x v="6"/>
    <x v="105"/>
    <x v="105"/>
    <s v="Carriers"/>
    <s v="6A4F Location"/>
    <s v="6A4F Location"/>
    <x v="0"/>
    <n v="400"/>
    <n v="35"/>
    <n v="14000"/>
  </r>
  <r>
    <x v="0"/>
    <x v="6"/>
    <x v="90"/>
    <x v="90"/>
    <s v="Carriers"/>
    <s v="6A5A Location"/>
    <s v="6A5A Location"/>
    <x v="0"/>
    <n v="190.5"/>
    <n v="19.73"/>
    <n v="3758.5650000000001"/>
  </r>
  <r>
    <x v="0"/>
    <x v="6"/>
    <x v="118"/>
    <x v="118"/>
    <s v="Carriers"/>
    <s v="6A5A Location"/>
    <s v="6A5A Location"/>
    <x v="0"/>
    <n v="540"/>
    <n v="20.5"/>
    <n v="11070"/>
  </r>
  <r>
    <x v="0"/>
    <x v="7"/>
    <x v="125"/>
    <x v="125"/>
    <s v="Carriers"/>
    <s v="6A5B Location"/>
    <s v="6A5B Location"/>
    <x v="0"/>
    <n v="54"/>
    <n v="6.85"/>
    <n v="369.9"/>
  </r>
  <r>
    <x v="0"/>
    <x v="6"/>
    <x v="88"/>
    <x v="88"/>
    <s v="Carriers"/>
    <s v="6A5B Location"/>
    <s v="6A5B Location"/>
    <x v="0"/>
    <n v="760"/>
    <n v="13.46"/>
    <n v="10229.6"/>
  </r>
  <r>
    <x v="0"/>
    <x v="6"/>
    <x v="111"/>
    <x v="111"/>
    <s v="Carriers"/>
    <s v="6A5C Location"/>
    <s v="6A5C Location"/>
    <x v="0"/>
    <n v="18.75"/>
    <n v="42.06"/>
    <n v="788.625"/>
  </r>
  <r>
    <x v="0"/>
    <x v="7"/>
    <x v="115"/>
    <x v="115"/>
    <s v="Carriers"/>
    <s v="6A5C Location"/>
    <s v="6A5C Location"/>
    <x v="0"/>
    <n v="25.5"/>
    <n v="941.18"/>
    <n v="24000.09"/>
  </r>
  <r>
    <x v="0"/>
    <x v="6"/>
    <x v="88"/>
    <x v="88"/>
    <s v="Carriers"/>
    <s v="6A5C Location"/>
    <s v="6A5C Location"/>
    <x v="0"/>
    <n v="50"/>
    <n v="13.46"/>
    <n v="673"/>
  </r>
  <r>
    <x v="0"/>
    <x v="6"/>
    <x v="113"/>
    <x v="113"/>
    <s v="Carriers"/>
    <s v="6A5C Location"/>
    <s v="6A5C Location"/>
    <x v="0"/>
    <n v="54.43"/>
    <n v="74.150000000000006"/>
    <n v="4035.9845000000005"/>
  </r>
  <r>
    <x v="0"/>
    <x v="6"/>
    <x v="102"/>
    <x v="102"/>
    <s v="Carriers"/>
    <s v="6A5D Location"/>
    <s v="6A5D Location"/>
    <x v="0"/>
    <n v="72"/>
    <n v="67"/>
    <n v="4824"/>
  </r>
  <r>
    <x v="0"/>
    <x v="6"/>
    <x v="107"/>
    <x v="107"/>
    <s v="Carriers"/>
    <s v="6A5F Location"/>
    <s v="6A5F Location"/>
    <x v="0"/>
    <n v="16.329239999999999"/>
    <n v="21.08"/>
    <n v="344.22037919999997"/>
  </r>
  <r>
    <x v="0"/>
    <x v="6"/>
    <x v="116"/>
    <x v="116"/>
    <s v="Carriers"/>
    <s v="6A5F Location"/>
    <s v="6A5F Location"/>
    <x v="0"/>
    <n v="150"/>
    <n v="41.9"/>
    <n v="6285"/>
  </r>
  <r>
    <x v="0"/>
    <x v="6"/>
    <x v="88"/>
    <x v="88"/>
    <s v="Carriers"/>
    <s v="6A6A Location"/>
    <s v="6A6A Location"/>
    <x v="0"/>
    <n v="190"/>
    <n v="13.46"/>
    <n v="2557.4"/>
  </r>
  <r>
    <x v="0"/>
    <x v="6"/>
    <x v="126"/>
    <x v="126"/>
    <s v="Carriers"/>
    <s v="6A6A Location"/>
    <s v="6A6A Location"/>
    <x v="0"/>
    <n v="190"/>
    <n v="6.2"/>
    <n v="1178"/>
  </r>
  <r>
    <x v="0"/>
    <x v="6"/>
    <x v="98"/>
    <x v="98"/>
    <s v="Carriers"/>
    <s v="6A6A Location"/>
    <s v="6A6A Location"/>
    <x v="0"/>
    <n v="250"/>
    <n v="6.94"/>
    <n v="1735"/>
  </r>
  <r>
    <x v="0"/>
    <x v="6"/>
    <x v="104"/>
    <x v="104"/>
    <s v="Carriers"/>
    <s v="6A6C Location"/>
    <s v="6A6C Location"/>
    <x v="0"/>
    <n v="20"/>
    <n v="53"/>
    <n v="1060"/>
  </r>
  <r>
    <x v="0"/>
    <x v="6"/>
    <x v="110"/>
    <x v="110"/>
    <s v="Carriers"/>
    <s v="6A6C Location"/>
    <s v="6A6C Location"/>
    <x v="0"/>
    <n v="25"/>
    <n v="24.5"/>
    <n v="612.5"/>
  </r>
  <r>
    <x v="0"/>
    <x v="6"/>
    <x v="105"/>
    <x v="105"/>
    <s v="Carriers"/>
    <s v="6A6E Location"/>
    <s v="6A6E Location"/>
    <x v="0"/>
    <n v="120"/>
    <n v="35"/>
    <n v="4200"/>
  </r>
  <r>
    <x v="0"/>
    <x v="6"/>
    <x v="105"/>
    <x v="105"/>
    <s v="Carriers"/>
    <s v="6A6F Location"/>
    <s v="6A6F Location"/>
    <x v="0"/>
    <n v="200"/>
    <n v="35"/>
    <n v="7000"/>
  </r>
  <r>
    <x v="0"/>
    <x v="8"/>
    <x v="127"/>
    <x v="127"/>
    <s v="Dry Goods"/>
    <s v="Hall"/>
    <s v="Hall"/>
    <x v="3"/>
    <n v="2"/>
    <n v="13.013"/>
    <n v="26.026"/>
  </r>
  <r>
    <x v="0"/>
    <x v="8"/>
    <x v="128"/>
    <x v="128"/>
    <s v="Dry Goods"/>
    <s v="Lab 2 - M1"/>
    <s v="Lab 2 - M1"/>
    <x v="3"/>
    <n v="91.821959000000007"/>
    <n v="6.6269841269841274"/>
    <n v="608.50266480158734"/>
  </r>
  <r>
    <x v="0"/>
    <x v="8"/>
    <x v="129"/>
    <x v="129"/>
    <s v="Dry Goods"/>
    <s v="Lab 2 - M1"/>
    <s v="Lab 2 - M1"/>
    <x v="3"/>
    <n v="113.54600000000001"/>
    <n v="40"/>
    <n v="4541.84"/>
  </r>
  <r>
    <x v="0"/>
    <x v="8"/>
    <x v="130"/>
    <x v="130"/>
    <s v="Dry Goods"/>
    <s v="Lab 2 - N1"/>
    <s v="Lab 2 - N1"/>
    <x v="3"/>
    <n v="225.00399999999999"/>
    <n v="12.2"/>
    <n v="2745.0487999999996"/>
  </r>
  <r>
    <x v="0"/>
    <x v="8"/>
    <x v="131"/>
    <x v="131"/>
    <s v="Dry Goods"/>
    <s v="Lab 2 - N1"/>
    <s v="Lab 2 - N1"/>
    <x v="3"/>
    <n v="308.05"/>
    <n v="1.0361552028218695"/>
    <n v="319.18761022927691"/>
  </r>
  <r>
    <x v="0"/>
    <x v="8"/>
    <x v="132"/>
    <x v="132"/>
    <s v="Dry Goods"/>
    <s v="Lab 2 - N1"/>
    <s v="Lab 2 - N1"/>
    <x v="3"/>
    <n v="958.15750000000003"/>
    <n v="1.0798059964726632"/>
    <n v="1034.6242140652557"/>
  </r>
  <r>
    <x v="0"/>
    <x v="8"/>
    <x v="133"/>
    <x v="133"/>
    <s v="Dry Goods"/>
    <s v="Lab 2 - N2"/>
    <s v="Lab 2 - N2"/>
    <x v="3"/>
    <n v="162.164027"/>
    <n v="5.6216931216931219"/>
    <n v="911.6363951719577"/>
  </r>
  <r>
    <x v="0"/>
    <x v="8"/>
    <x v="134"/>
    <x v="134"/>
    <s v="Dry Goods"/>
    <s v="Lab 2 - N3"/>
    <s v="Lab 2 - N3"/>
    <x v="3"/>
    <n v="0"/>
    <n v="48"/>
    <n v="0"/>
  </r>
  <r>
    <x v="0"/>
    <x v="8"/>
    <x v="135"/>
    <x v="135"/>
    <s v="Dry Goods"/>
    <s v="Lab 2 - N3"/>
    <s v="Lab 2 - N3"/>
    <x v="3"/>
    <n v="22.995000000000001"/>
    <n v="63.8"/>
    <n v="1467.0809999999999"/>
  </r>
  <r>
    <x v="0"/>
    <x v="8"/>
    <x v="136"/>
    <x v="136"/>
    <s v="Dry Goods"/>
    <s v="Lab 2 - N3"/>
    <s v="Lab 2 - N3"/>
    <x v="3"/>
    <n v="55.890999999999998"/>
    <n v="23.363999999999997"/>
    <n v="1305.8373239999999"/>
  </r>
  <r>
    <x v="0"/>
    <x v="8"/>
    <x v="137"/>
    <x v="137"/>
    <s v="Dry Goods"/>
    <s v="Lab 2 - N3"/>
    <s v="Lab 2 - N3"/>
    <x v="3"/>
    <n v="59"/>
    <n v="1.9726979311804442"/>
    <n v="116.3891779396462"/>
  </r>
  <r>
    <x v="0"/>
    <x v="8"/>
    <x v="138"/>
    <x v="138"/>
    <s v="Dry Goods"/>
    <s v="Lab 2 - O1"/>
    <s v="Lab 2 - O1"/>
    <x v="3"/>
    <n v="31.85"/>
    <n v="1.2786596119929454"/>
    <n v="40.72530864197531"/>
  </r>
  <r>
    <x v="0"/>
    <x v="8"/>
    <x v="139"/>
    <x v="139"/>
    <s v="Dry Goods"/>
    <s v="Lab 2 - O1"/>
    <s v="Lab 2 - O1"/>
    <x v="3"/>
    <n v="430.92"/>
    <n v="0.70546737213403876"/>
    <n v="304"/>
  </r>
  <r>
    <x v="0"/>
    <x v="8"/>
    <x v="140"/>
    <x v="140"/>
    <s v="Dry Goods"/>
    <s v="Lab 2 - O1"/>
    <s v="Lab 2 - O1"/>
    <x v="3"/>
    <n v="487.7"/>
    <n v="6.4153439153439153"/>
    <n v="3128.7632275132273"/>
  </r>
  <r>
    <x v="0"/>
    <x v="8"/>
    <x v="132"/>
    <x v="132"/>
    <s v="Dry Goods"/>
    <s v="Lab 2 - O2"/>
    <s v="Lab 2 - O2"/>
    <x v="3"/>
    <n v="73.739999999999995"/>
    <n v="1.0798059964726632"/>
    <n v="79.62489417989417"/>
  </r>
  <r>
    <x v="0"/>
    <x v="8"/>
    <x v="141"/>
    <x v="141"/>
    <s v="Dry Goods"/>
    <s v="Lab 2 - O3"/>
    <s v="Lab 2 - O3"/>
    <x v="3"/>
    <n v="4.2669123000000004"/>
    <n v="23.612334801762117"/>
    <n v="100.75176179735685"/>
  </r>
  <r>
    <x v="0"/>
    <x v="8"/>
    <x v="142"/>
    <x v="142"/>
    <s v="Dry Goods"/>
    <s v="Lab 2 - O3"/>
    <s v="Lab 2 - O3"/>
    <x v="3"/>
    <n v="25.402190000000001"/>
    <n v="3.6047423084460122"/>
    <n v="91.568349020184215"/>
  </r>
  <r>
    <x v="0"/>
    <x v="8"/>
    <x v="143"/>
    <x v="143"/>
    <s v="Dry Goods"/>
    <s v="Lab 2 - P1"/>
    <s v="Lab 2 - P1"/>
    <x v="3"/>
    <n v="38.634880000000003"/>
    <n v="25.814977973568283"/>
    <n v="997.35857621145385"/>
  </r>
  <r>
    <x v="0"/>
    <x v="8"/>
    <x v="143"/>
    <x v="143"/>
    <s v="Dry Goods"/>
    <s v="Lab 2 - P2"/>
    <s v="Lab 2 - P2"/>
    <x v="3"/>
    <n v="239.99565200000001"/>
    <n v="25.814977973568283"/>
    <n v="6195.4824701321586"/>
  </r>
  <r>
    <x v="0"/>
    <x v="8"/>
    <x v="144"/>
    <x v="144"/>
    <s v="Dry Goods"/>
    <s v="Lab 2 - P3"/>
    <s v="Lab 2 - P3"/>
    <x v="3"/>
    <n v="19.45"/>
    <n v="105.80999999999999"/>
    <n v="2058.0044999999996"/>
  </r>
  <r>
    <x v="0"/>
    <x v="8"/>
    <x v="145"/>
    <x v="145"/>
    <s v="Dry Goods"/>
    <s v="Lab 1 - Z2"/>
    <s v="Lab 1 - Z2"/>
    <x v="3"/>
    <n v="20.957999999999998"/>
    <n v="180"/>
    <n v="3772.4399999999996"/>
  </r>
  <r>
    <x v="0"/>
    <x v="8"/>
    <x v="146"/>
    <x v="146"/>
    <s v="Dry Goods"/>
    <s v="Lab 1 - Z3"/>
    <s v="Lab 1 - Z3"/>
    <x v="3"/>
    <n v="21.6"/>
    <n v="143.76"/>
    <n v="3105.2159999999999"/>
  </r>
  <r>
    <x v="0"/>
    <x v="8"/>
    <x v="147"/>
    <x v="147"/>
    <s v="Dry Goods"/>
    <s v="Lab 1 - Z4"/>
    <s v="Lab 1 - Z4"/>
    <x v="3"/>
    <n v="2.3302559999999999"/>
    <n v="1599"/>
    <n v="3726.0793439999998"/>
  </r>
  <r>
    <x v="0"/>
    <x v="8"/>
    <x v="148"/>
    <x v="148"/>
    <s v="Dry Goods"/>
    <s v="Lab 1 - Z4"/>
    <s v="Lab 1 - Z4"/>
    <x v="3"/>
    <n v="9.4323619999999995"/>
    <n v="66.137566137566139"/>
    <n v="623.83346560846564"/>
  </r>
  <r>
    <x v="0"/>
    <x v="8"/>
    <x v="149"/>
    <x v="149"/>
    <s v="Dry Goods"/>
    <s v="Lab 1 - Z4"/>
    <s v="Lab 1 - Z4"/>
    <x v="3"/>
    <n v="18.66"/>
    <n v="7.4955908289241631"/>
    <n v="139.86772486772489"/>
  </r>
  <r>
    <x v="0"/>
    <x v="8"/>
    <x v="132"/>
    <x v="132"/>
    <s v="Dry Goods"/>
    <s v="6A1A Location"/>
    <s v="6A1A Location"/>
    <x v="0"/>
    <n v="3742.2"/>
    <n v="1.0798059964726632"/>
    <n v="4040.85"/>
  </r>
  <r>
    <x v="0"/>
    <x v="8"/>
    <x v="132"/>
    <x v="132"/>
    <s v="Dry Goods"/>
    <s v="6A1B Location"/>
    <s v="6A1B Location"/>
    <x v="0"/>
    <n v="3969"/>
    <n v="1.0798059964726632"/>
    <n v="4285.75"/>
  </r>
  <r>
    <x v="0"/>
    <x v="8"/>
    <x v="139"/>
    <x v="139"/>
    <s v="Dry Goods"/>
    <s v="6A2A Location"/>
    <s v="6A2A Location"/>
    <x v="0"/>
    <n v="3333.3065000000001"/>
    <n v="0.70546737213403876"/>
    <n v="2351.5389770723104"/>
  </r>
  <r>
    <x v="0"/>
    <x v="8"/>
    <x v="132"/>
    <x v="132"/>
    <s v="Dry Goods"/>
    <s v="6A2B Location"/>
    <s v="6A2B Location"/>
    <x v="0"/>
    <n v="1134.0025000000001"/>
    <n v="1.0798059964726632"/>
    <n v="1224.5026995149913"/>
  </r>
  <r>
    <x v="0"/>
    <x v="8"/>
    <x v="131"/>
    <x v="131"/>
    <s v="Dry Goods"/>
    <s v="6A2C Location"/>
    <s v="6A2C Location"/>
    <x v="0"/>
    <n v="299.3"/>
    <n v="1.0361552028218695"/>
    <n v="310.12125220458552"/>
  </r>
  <r>
    <x v="0"/>
    <x v="8"/>
    <x v="130"/>
    <x v="130"/>
    <s v="Dry Goods"/>
    <s v="6A2D Location"/>
    <s v="6A2D Location"/>
    <x v="0"/>
    <n v="360"/>
    <n v="12.2"/>
    <n v="4392"/>
  </r>
  <r>
    <x v="0"/>
    <x v="8"/>
    <x v="150"/>
    <x v="150"/>
    <s v="Dry Goods"/>
    <s v="6A2G Location"/>
    <s v="6A2G Location"/>
    <x v="0"/>
    <n v="3.5"/>
    <n v="975"/>
    <n v="3412.5"/>
  </r>
  <r>
    <x v="0"/>
    <x v="8"/>
    <x v="151"/>
    <x v="151"/>
    <s v="Dry Goods"/>
    <s v="6A2G Location"/>
    <s v="6A2G Location"/>
    <x v="0"/>
    <n v="9"/>
    <n v="205"/>
    <n v="1845"/>
  </r>
  <r>
    <x v="0"/>
    <x v="8"/>
    <x v="152"/>
    <x v="152"/>
    <s v="Dry Goods"/>
    <s v="6A2G Location"/>
    <s v="6A2G Location"/>
    <x v="0"/>
    <n v="25"/>
    <n v="45.171999999999997"/>
    <n v="1129.3"/>
  </r>
  <r>
    <x v="0"/>
    <x v="8"/>
    <x v="140"/>
    <x v="140"/>
    <s v="Dry Goods"/>
    <s v="6A3A Location"/>
    <s v="6A3A Location"/>
    <x v="0"/>
    <n v="1300"/>
    <n v="6.4153439153439153"/>
    <n v="8339.9470899470907"/>
  </r>
  <r>
    <x v="0"/>
    <x v="8"/>
    <x v="140"/>
    <x v="140"/>
    <s v="Dry Goods"/>
    <s v="6A3B Location"/>
    <s v="6A3B Location"/>
    <x v="0"/>
    <n v="9.9999999999908995E-2"/>
    <n v="6.4153439153439153"/>
    <n v="0.64153439153380776"/>
  </r>
  <r>
    <x v="0"/>
    <x v="8"/>
    <x v="129"/>
    <x v="129"/>
    <s v="Dry Goods"/>
    <s v="6A3C Location"/>
    <s v="6A3C Location"/>
    <x v="0"/>
    <n v="120"/>
    <n v="40"/>
    <n v="4800"/>
  </r>
  <r>
    <x v="0"/>
    <x v="8"/>
    <x v="129"/>
    <x v="129"/>
    <s v="Dry Goods"/>
    <s v="6A3D Location"/>
    <s v="6A3D Location"/>
    <x v="0"/>
    <n v="100"/>
    <n v="40"/>
    <n v="4000"/>
  </r>
  <r>
    <x v="0"/>
    <x v="8"/>
    <x v="137"/>
    <x v="137"/>
    <s v="Dry Goods"/>
    <s v="6A3E Location"/>
    <s v="6A3E Location"/>
    <x v="0"/>
    <n v="113.4975"/>
    <n v="1.9726979311804442"/>
    <n v="223.89628344415249"/>
  </r>
  <r>
    <x v="0"/>
    <x v="8"/>
    <x v="138"/>
    <x v="138"/>
    <s v="Dry Goods"/>
    <s v="6A3E Location"/>
    <s v="6A3E Location"/>
    <x v="0"/>
    <n v="158.19999999999999"/>
    <n v="1.2786596119929454"/>
    <n v="202.28395061728395"/>
  </r>
  <r>
    <x v="0"/>
    <x v="8"/>
    <x v="128"/>
    <x v="128"/>
    <s v="Dry Goods"/>
    <s v="6A4G Location"/>
    <s v="6A4G Location"/>
    <x v="0"/>
    <n v="125.03255"/>
    <n v="6.6269841269841274"/>
    <n v="828.5887242063493"/>
  </r>
  <r>
    <x v="0"/>
    <x v="8"/>
    <x v="145"/>
    <x v="145"/>
    <s v="Dry Goods"/>
    <s v="6A6C Location"/>
    <s v="6A6C Location"/>
    <x v="0"/>
    <n v="40"/>
    <n v="180"/>
    <n v="7200"/>
  </r>
  <r>
    <x v="0"/>
    <x v="8"/>
    <x v="139"/>
    <x v="139"/>
    <s v="Dry Goods"/>
    <s v="12A"/>
    <s v="12A"/>
    <x v="2"/>
    <n v="1111.2954999999999"/>
    <n v="0.70546737213403876"/>
    <n v="783.98271604938259"/>
  </r>
  <r>
    <x v="0"/>
    <x v="8"/>
    <x v="139"/>
    <x v="139"/>
    <s v="Dry Goods"/>
    <s v="12B"/>
    <s v="12B"/>
    <x v="2"/>
    <n v="1111.2954999999999"/>
    <n v="0.70546737213403876"/>
    <n v="783.98271604938259"/>
  </r>
  <r>
    <x v="0"/>
    <x v="8"/>
    <x v="139"/>
    <x v="139"/>
    <s v="Dry Goods"/>
    <s v="15A"/>
    <s v="15A"/>
    <x v="2"/>
    <n v="1111.2954999999999"/>
    <n v="0.70546737213403876"/>
    <n v="783.98271604938259"/>
  </r>
  <r>
    <x v="0"/>
    <x v="8"/>
    <x v="139"/>
    <x v="139"/>
    <s v="Dry Goods"/>
    <s v="25A"/>
    <s v="25A"/>
    <x v="2"/>
    <n v="1111.2954999999999"/>
    <n v="0.70546737213403876"/>
    <n v="783.98271604938259"/>
  </r>
  <r>
    <x v="0"/>
    <x v="8"/>
    <x v="139"/>
    <x v="139"/>
    <s v="Dry Goods"/>
    <s v="25B"/>
    <s v="25B"/>
    <x v="2"/>
    <n v="1111.2954999999999"/>
    <n v="0.70546737213403876"/>
    <n v="783.98271604938259"/>
  </r>
  <r>
    <x v="0"/>
    <x v="8"/>
    <x v="139"/>
    <x v="139"/>
    <s v="Dry Goods"/>
    <s v="41B"/>
    <s v="41B"/>
    <x v="2"/>
    <n v="1111"/>
    <n v="0.70546737213403876"/>
    <n v="783.77425044091706"/>
  </r>
  <r>
    <x v="0"/>
    <x v="6"/>
    <x v="153"/>
    <x v="153"/>
    <s v="Essential Oils and Extracts"/>
    <s v="Lab 1 - Fridge"/>
    <s v="Lab 1 - Fridge"/>
    <x v="3"/>
    <n v="0.30869999999999997"/>
    <n v="30.67"/>
    <n v="9.4678290000000001"/>
  </r>
  <r>
    <x v="0"/>
    <x v="6"/>
    <x v="154"/>
    <x v="154"/>
    <s v="Essential Oils and Extracts"/>
    <s v="Lab 1 - Fridge"/>
    <s v="Lab 1 - Fridge"/>
    <x v="3"/>
    <n v="0.355018"/>
    <n v="32.33"/>
    <n v="11.47773194"/>
  </r>
  <r>
    <x v="0"/>
    <x v="6"/>
    <x v="155"/>
    <x v="155"/>
    <s v="Essential Oils and Extracts"/>
    <s v="Lab 1 - Fridge"/>
    <s v="Lab 1 - Fridge"/>
    <x v="3"/>
    <n v="0.37470999999999999"/>
    <n v="621.28"/>
    <n v="232.79982879999997"/>
  </r>
  <r>
    <x v="0"/>
    <x v="6"/>
    <x v="156"/>
    <x v="156"/>
    <s v="Essential Oils and Extracts"/>
    <s v="Lab 1 - Fridge"/>
    <s v="Lab 1 - Fridge"/>
    <x v="3"/>
    <n v="0.64200000000000002"/>
    <n v="6775"/>
    <n v="4349.55"/>
  </r>
  <r>
    <x v="0"/>
    <x v="6"/>
    <x v="157"/>
    <x v="157"/>
    <s v="Essential Oils and Extracts"/>
    <s v="Lab 1 - Fridge"/>
    <s v="Lab 1 - Fridge"/>
    <x v="3"/>
    <n v="0.65"/>
    <n v="185"/>
    <n v="120.25"/>
  </r>
  <r>
    <x v="0"/>
    <x v="6"/>
    <x v="158"/>
    <x v="158"/>
    <s v="Essential Oils and Extracts"/>
    <s v="Lab 1 - Fridge"/>
    <s v="Lab 1 - Fridge"/>
    <x v="3"/>
    <n v="0.8"/>
    <n v="49.74"/>
    <n v="39.792000000000002"/>
  </r>
  <r>
    <x v="0"/>
    <x v="6"/>
    <x v="159"/>
    <x v="159"/>
    <s v="Essential Oils and Extracts"/>
    <s v="Lab 1 - Fridge"/>
    <s v="Lab 1 - Fridge"/>
    <x v="3"/>
    <n v="0.88260000000000005"/>
    <n v="109"/>
    <n v="96.203400000000002"/>
  </r>
  <r>
    <x v="0"/>
    <x v="6"/>
    <x v="160"/>
    <x v="160"/>
    <s v="Essential Oils and Extracts"/>
    <s v="Lab 1 - Fridge"/>
    <s v="Lab 1 - Fridge"/>
    <x v="3"/>
    <n v="1.0027866700000001"/>
    <n v="586"/>
    <n v="587.63298862000011"/>
  </r>
  <r>
    <x v="0"/>
    <x v="6"/>
    <x v="161"/>
    <x v="161"/>
    <s v="Essential Oils and Extracts"/>
    <s v="Lab 1 - Fridge"/>
    <s v="Lab 1 - Fridge"/>
    <x v="3"/>
    <n v="1.338819"/>
    <n v="282.35000000000002"/>
    <n v="378.01554465000004"/>
  </r>
  <r>
    <x v="0"/>
    <x v="6"/>
    <x v="162"/>
    <x v="162"/>
    <s v="Essential Oils and Extracts"/>
    <s v="Lab 1 - Fridge"/>
    <s v="Lab 1 - Fridge"/>
    <x v="3"/>
    <n v="1.38"/>
    <n v="681"/>
    <n v="939.78"/>
  </r>
  <r>
    <x v="0"/>
    <x v="6"/>
    <x v="163"/>
    <x v="163"/>
    <s v="Essential Oils and Extracts"/>
    <s v="Lab 1 - Fridge"/>
    <s v="Lab 1 - Fridge"/>
    <x v="3"/>
    <n v="1.472"/>
    <n v="63"/>
    <n v="92.736000000000004"/>
  </r>
  <r>
    <x v="0"/>
    <x v="6"/>
    <x v="164"/>
    <x v="164"/>
    <s v="Essential Oils and Extracts"/>
    <s v="Lab 1 - Fridge"/>
    <s v="Lab 1 - Fridge"/>
    <x v="3"/>
    <n v="1.5285067400000001"/>
    <n v="514"/>
    <n v="785.65246436000007"/>
  </r>
  <r>
    <x v="0"/>
    <x v="6"/>
    <x v="165"/>
    <x v="165"/>
    <s v="Essential Oils and Extracts"/>
    <s v="Lab 1 - Fridge"/>
    <s v="Lab 1 - Fridge"/>
    <x v="3"/>
    <n v="1.5497879999999999"/>
    <n v="128.72999999999999"/>
    <n v="199.50420923999997"/>
  </r>
  <r>
    <x v="0"/>
    <x v="6"/>
    <x v="166"/>
    <x v="166"/>
    <s v="Essential Oils and Extracts"/>
    <s v="Lab 1 - Fridge"/>
    <s v="Lab 1 - Fridge"/>
    <x v="3"/>
    <n v="1.6554960000000001"/>
    <n v="100.76"/>
    <n v="166.80777696000001"/>
  </r>
  <r>
    <x v="0"/>
    <x v="6"/>
    <x v="167"/>
    <x v="167"/>
    <s v="Essential Oils and Extracts"/>
    <s v="Lab 1 - Fridge"/>
    <s v="Lab 1 - Fridge"/>
    <x v="3"/>
    <n v="1.82"/>
    <n v="510"/>
    <n v="928.2"/>
  </r>
  <r>
    <x v="0"/>
    <x v="6"/>
    <x v="168"/>
    <x v="168"/>
    <s v="Essential Oils and Extracts"/>
    <s v="Lab 1 - Fridge"/>
    <s v="Lab 1 - Fridge"/>
    <x v="3"/>
    <n v="1.9259999999999999"/>
    <n v="597"/>
    <n v="1149.8219999999999"/>
  </r>
  <r>
    <x v="0"/>
    <x v="6"/>
    <x v="169"/>
    <x v="169"/>
    <s v="Essential Oils and Extracts"/>
    <s v="Lab 1 - Fridge"/>
    <s v="Lab 1 - Fridge"/>
    <x v="3"/>
    <n v="1.9275439999999999"/>
    <n v="545.95000000000005"/>
    <n v="1052.3426468"/>
  </r>
  <r>
    <x v="0"/>
    <x v="6"/>
    <x v="170"/>
    <x v="170"/>
    <s v="Essential Oils and Extracts"/>
    <s v="Lab 1 - Fridge"/>
    <s v="Lab 1 - Fridge"/>
    <x v="3"/>
    <n v="2.1271399999999998"/>
    <n v="30.8"/>
    <n v="65.515912"/>
  </r>
  <r>
    <x v="0"/>
    <x v="6"/>
    <x v="171"/>
    <x v="171"/>
    <s v="Essential Oils and Extracts"/>
    <s v="Lab 1 - Fridge"/>
    <s v="Lab 1 - Fridge"/>
    <x v="3"/>
    <n v="3.139081"/>
    <n v="143.41"/>
    <n v="450.17560621000001"/>
  </r>
  <r>
    <x v="0"/>
    <x v="6"/>
    <x v="172"/>
    <x v="172"/>
    <s v="Essential Oils and Extracts"/>
    <s v="Lab 1 - Fridge"/>
    <s v="Lab 1 - Fridge"/>
    <x v="3"/>
    <n v="3.48"/>
    <n v="166"/>
    <n v="577.67999999999995"/>
  </r>
  <r>
    <x v="0"/>
    <x v="6"/>
    <x v="173"/>
    <x v="173"/>
    <s v="Essential Oils and Extracts"/>
    <s v="Lab 1 - Fridge"/>
    <s v="Lab 1 - Fridge"/>
    <x v="3"/>
    <n v="5.1059615000000003"/>
    <n v="61.85"/>
    <n v="315.80371877500005"/>
  </r>
  <r>
    <x v="0"/>
    <x v="6"/>
    <x v="174"/>
    <x v="174"/>
    <s v="Essential Oils and Extracts"/>
    <s v="Lab 1 - Fridge"/>
    <s v="Lab 1 - Fridge"/>
    <x v="3"/>
    <n v="10.203844999999999"/>
    <n v="4636"/>
    <n v="47305.025419999998"/>
  </r>
  <r>
    <x v="0"/>
    <x v="6"/>
    <x v="175"/>
    <x v="175"/>
    <s v="Essential Oils and Extracts"/>
    <s v="Lab 1 - Fridge"/>
    <s v="Lab 1 - Fridge"/>
    <x v="3"/>
    <n v="10.724990999999999"/>
    <n v="1500"/>
    <n v="16087.486499999999"/>
  </r>
  <r>
    <x v="0"/>
    <x v="6"/>
    <x v="176"/>
    <x v="176"/>
    <s v="Essential Oils and Extracts"/>
    <s v="Lab 1 - Fridge"/>
    <s v="Lab 1 - Fridge"/>
    <x v="3"/>
    <n v="17.453313000000001"/>
    <n v="1859"/>
    <n v="32445.708867000001"/>
  </r>
  <r>
    <x v="0"/>
    <x v="6"/>
    <x v="177"/>
    <x v="177"/>
    <s v="Essential Oils and Extracts"/>
    <s v="Lab 2 - P3"/>
    <s v="Lab 2 - P3"/>
    <x v="3"/>
    <n v="41.9"/>
    <n v="522"/>
    <n v="21871.8"/>
  </r>
  <r>
    <x v="0"/>
    <x v="6"/>
    <x v="178"/>
    <x v="178"/>
    <s v="Essential Oils and Extracts"/>
    <s v="Lab 2 - P4"/>
    <s v="Lab 2 - P4"/>
    <x v="3"/>
    <n v="12.700519999999999"/>
    <n v="70.55"/>
    <n v="896.02168599999993"/>
  </r>
  <r>
    <x v="0"/>
    <x v="6"/>
    <x v="179"/>
    <x v="179"/>
    <s v="Essential Oils and Extracts"/>
    <s v="Lab 1 - V1"/>
    <s v="Lab 1 - V1"/>
    <x v="3"/>
    <n v="9.69"/>
    <n v="300"/>
    <n v="2907"/>
  </r>
  <r>
    <x v="0"/>
    <x v="6"/>
    <x v="180"/>
    <x v="180"/>
    <s v="Essential Oils and Extracts"/>
    <s v="Lab 1 - V1"/>
    <s v="Lab 1 - V1"/>
    <x v="3"/>
    <n v="19.70065"/>
    <n v="149"/>
    <n v="2935.3968500000001"/>
  </r>
  <r>
    <x v="0"/>
    <x v="6"/>
    <x v="181"/>
    <x v="181"/>
    <s v="Essential Oils and Extracts"/>
    <s v="Lab 1 - V1"/>
    <s v="Lab 1 - V1"/>
    <x v="3"/>
    <n v="22.38"/>
    <n v="143"/>
    <n v="3200.3399999999997"/>
  </r>
  <r>
    <x v="0"/>
    <x v="6"/>
    <x v="182"/>
    <x v="182"/>
    <s v="Essential Oils and Extracts"/>
    <s v="Lab 1 - V1"/>
    <s v="Lab 1 - V1"/>
    <x v="3"/>
    <n v="30.956"/>
    <n v="57"/>
    <n v="1764.492"/>
  </r>
  <r>
    <x v="0"/>
    <x v="6"/>
    <x v="183"/>
    <x v="183"/>
    <s v="Essential Oils and Extracts"/>
    <s v="Lab 1 - V1"/>
    <s v="Lab 1 - V1"/>
    <x v="3"/>
    <n v="39.399000000000001"/>
    <n v="27"/>
    <n v="1063.7730000000001"/>
  </r>
  <r>
    <x v="0"/>
    <x v="6"/>
    <x v="184"/>
    <x v="184"/>
    <s v="Essential Oils and Extracts"/>
    <s v="Lab 1 - V1"/>
    <s v="Lab 1 - V1"/>
    <x v="3"/>
    <n v="111.90300000000001"/>
    <n v="60"/>
    <n v="6714.18"/>
  </r>
  <r>
    <x v="0"/>
    <x v="6"/>
    <x v="185"/>
    <x v="185"/>
    <s v="Essential Oils and Extracts"/>
    <s v="Lab 1 - W1"/>
    <s v="Lab 1 - W1"/>
    <x v="3"/>
    <n v="63.704999999999998"/>
    <n v="21"/>
    <n v="1337.8050000000001"/>
  </r>
  <r>
    <x v="0"/>
    <x v="6"/>
    <x v="186"/>
    <x v="186"/>
    <s v="Essential Oils and Extracts"/>
    <s v="Lab 1 - W2"/>
    <s v="Lab 1 - W2"/>
    <x v="3"/>
    <n v="2.04"/>
    <n v="59.03"/>
    <n v="120.4212"/>
  </r>
  <r>
    <x v="0"/>
    <x v="6"/>
    <x v="187"/>
    <x v="187"/>
    <s v="Essential Oils and Extracts"/>
    <s v="Lab 1 - W2"/>
    <s v="Lab 1 - W2"/>
    <x v="3"/>
    <n v="2.84"/>
    <n v="28"/>
    <n v="79.52"/>
  </r>
  <r>
    <x v="0"/>
    <x v="6"/>
    <x v="188"/>
    <x v="188"/>
    <s v="Essential Oils and Extracts"/>
    <s v="Lab 1 - W2"/>
    <s v="Lab 1 - W2"/>
    <x v="3"/>
    <n v="8.26"/>
    <n v="51"/>
    <n v="421.26"/>
  </r>
  <r>
    <x v="0"/>
    <x v="6"/>
    <x v="189"/>
    <x v="189"/>
    <s v="Essential Oils and Extracts"/>
    <s v="Lab 1 - W2"/>
    <s v="Lab 1 - W2"/>
    <x v="3"/>
    <n v="23.61"/>
    <n v="30.4"/>
    <n v="717.74399999999991"/>
  </r>
  <r>
    <x v="0"/>
    <x v="6"/>
    <x v="190"/>
    <x v="190"/>
    <s v="Essential Oils and Extracts"/>
    <s v="Lab 1 - W2"/>
    <s v="Lab 1 - W2"/>
    <x v="3"/>
    <n v="54.423000000000002"/>
    <n v="38"/>
    <n v="2068.0740000000001"/>
  </r>
  <r>
    <x v="0"/>
    <x v="6"/>
    <x v="191"/>
    <x v="191"/>
    <s v="Essential Oils and Extracts"/>
    <s v="Lab 1 - W3"/>
    <s v="Lab 1 - W3"/>
    <x v="3"/>
    <n v="17.585000000000001"/>
    <n v="82"/>
    <n v="1441.97"/>
  </r>
  <r>
    <x v="0"/>
    <x v="6"/>
    <x v="192"/>
    <x v="192"/>
    <s v="Essential Oils and Extracts"/>
    <s v="Lab 1 - W3"/>
    <s v="Lab 1 - W3"/>
    <x v="3"/>
    <n v="30.12"/>
    <n v="69"/>
    <n v="2078.2800000000002"/>
  </r>
  <r>
    <x v="0"/>
    <x v="6"/>
    <x v="193"/>
    <x v="193"/>
    <s v="Essential Oils and Extracts"/>
    <s v="Lab 1 - W3"/>
    <s v="Lab 1 - W3"/>
    <x v="3"/>
    <n v="122.575"/>
    <n v="52.01"/>
    <n v="6375.1257500000002"/>
  </r>
  <r>
    <x v="0"/>
    <x v="6"/>
    <x v="194"/>
    <x v="194"/>
    <s v="Essential Oils and Extracts"/>
    <s v="Lab 1 - X2"/>
    <s v="Lab 1 - X2"/>
    <x v="3"/>
    <n v="208.64"/>
    <n v="209"/>
    <n v="43605.759999999995"/>
  </r>
  <r>
    <x v="0"/>
    <x v="6"/>
    <x v="195"/>
    <x v="195"/>
    <s v="Essential Oils and Extracts"/>
    <s v="Lab 1 - X3"/>
    <s v="Lab 1 - X3"/>
    <x v="3"/>
    <n v="2.2768000000000002"/>
    <n v="468"/>
    <n v="1065.5424"/>
  </r>
  <r>
    <x v="0"/>
    <x v="6"/>
    <x v="196"/>
    <x v="196"/>
    <s v="Essential Oils and Extracts"/>
    <s v="Lab 1 - X3"/>
    <s v="Lab 1 - X3"/>
    <x v="3"/>
    <n v="2.8719999999999999"/>
    <n v="5982"/>
    <n v="17180.304"/>
  </r>
  <r>
    <x v="0"/>
    <x v="6"/>
    <x v="197"/>
    <x v="197"/>
    <s v="Essential Oils and Extracts"/>
    <s v="Lab 1 - X3"/>
    <s v="Lab 1 - X3"/>
    <x v="3"/>
    <n v="9.4398"/>
    <n v="324.27999999999997"/>
    <n v="3061.1383439999995"/>
  </r>
  <r>
    <x v="0"/>
    <x v="6"/>
    <x v="198"/>
    <x v="198"/>
    <s v="Essential Oils and Extracts"/>
    <s v="Lab 1 - X3"/>
    <s v="Lab 1 - X3"/>
    <x v="3"/>
    <n v="9.9185499999999998"/>
    <n v="515.37"/>
    <n v="5111.7231135000002"/>
  </r>
  <r>
    <x v="0"/>
    <x v="6"/>
    <x v="199"/>
    <x v="199"/>
    <s v="Essential Oils and Extracts"/>
    <s v="Lab 1 - X3"/>
    <s v="Lab 1 - X3"/>
    <x v="3"/>
    <n v="24.173862333999999"/>
    <n v="468"/>
    <n v="11313.367572312"/>
  </r>
  <r>
    <x v="0"/>
    <x v="6"/>
    <x v="200"/>
    <x v="200"/>
    <s v="Essential Oils and Extracts"/>
    <s v="Lab 1 - X4"/>
    <s v="Lab 1 - X4"/>
    <x v="3"/>
    <n v="0.995"/>
    <n v="1944"/>
    <n v="1934.28"/>
  </r>
  <r>
    <x v="0"/>
    <x v="6"/>
    <x v="201"/>
    <x v="201"/>
    <s v="Essential Oils and Extracts"/>
    <s v="Lab 1 - X4"/>
    <s v="Lab 1 - X4"/>
    <x v="3"/>
    <n v="2.5154999999999998"/>
    <n v="640"/>
    <n v="1609.9199999999998"/>
  </r>
  <r>
    <x v="0"/>
    <x v="6"/>
    <x v="202"/>
    <x v="202"/>
    <s v="Essential Oils and Extracts"/>
    <s v="Lab 1 - Y1"/>
    <s v="Lab 1 - Y1"/>
    <x v="3"/>
    <n v="103.999"/>
    <n v="55.11"/>
    <n v="5731.3848899999994"/>
  </r>
  <r>
    <x v="0"/>
    <x v="6"/>
    <x v="203"/>
    <x v="203"/>
    <s v="Essential Oils and Extracts"/>
    <s v="Lab 1 - Y2"/>
    <s v="Lab 1 - Y2"/>
    <x v="3"/>
    <n v="3.855"/>
    <n v="79"/>
    <n v="304.54500000000002"/>
  </r>
  <r>
    <x v="0"/>
    <x v="6"/>
    <x v="204"/>
    <x v="204"/>
    <s v="Essential Oils and Extracts"/>
    <s v="Lab 1 - Y3"/>
    <s v="Lab 1 - Y3"/>
    <x v="3"/>
    <n v="26"/>
    <n v="71.87"/>
    <n v="1868.6200000000001"/>
  </r>
  <r>
    <x v="0"/>
    <x v="6"/>
    <x v="205"/>
    <x v="205"/>
    <s v="Essential Oils and Extracts"/>
    <s v="Lab 1 - Z2"/>
    <s v="Lab 1 - Z2"/>
    <x v="3"/>
    <n v="3.6924999999999999"/>
    <n v="12.6"/>
    <n v="46.525499999999994"/>
  </r>
  <r>
    <x v="0"/>
    <x v="6"/>
    <x v="206"/>
    <x v="206"/>
    <s v="Essential Oils and Extracts"/>
    <s v="Lab 1 - Z2"/>
    <s v="Lab 1 - Z2"/>
    <x v="3"/>
    <n v="18.483000000000001"/>
    <n v="126"/>
    <n v="2328.8580000000002"/>
  </r>
  <r>
    <x v="0"/>
    <x v="6"/>
    <x v="207"/>
    <x v="207"/>
    <s v="Essential Oils and Extracts"/>
    <s v="Lab 1 - Z2"/>
    <s v="Lab 1 - Z2"/>
    <x v="3"/>
    <n v="53.301000000000002"/>
    <n v="80"/>
    <n v="4264.08"/>
  </r>
  <r>
    <x v="0"/>
    <x v="6"/>
    <x v="208"/>
    <x v="208"/>
    <s v="Essential Oils and Extracts"/>
    <s v="Lab 1 - Z3"/>
    <s v="Lab 1 - Z3"/>
    <x v="3"/>
    <n v="37.255000000000003"/>
    <n v="1500"/>
    <n v="55882.500000000007"/>
  </r>
  <r>
    <x v="0"/>
    <x v="6"/>
    <x v="205"/>
    <x v="205"/>
    <s v="Essential Oils and Extracts"/>
    <s v="6A2H Location"/>
    <s v="6A2H Location"/>
    <x v="0"/>
    <n v="100"/>
    <n v="12.6"/>
    <n v="1260"/>
  </r>
  <r>
    <x v="0"/>
    <x v="6"/>
    <x v="203"/>
    <x v="203"/>
    <s v="Essential Oils and Extracts"/>
    <s v="6A3F Location"/>
    <s v="6A3F Location"/>
    <x v="0"/>
    <n v="60"/>
    <n v="79"/>
    <n v="4740"/>
  </r>
  <r>
    <x v="0"/>
    <x v="6"/>
    <x v="183"/>
    <x v="183"/>
    <s v="Essential Oils and Extracts"/>
    <s v="6A3F Location"/>
    <s v="6A3F Location"/>
    <x v="0"/>
    <n v="90"/>
    <n v="27"/>
    <n v="2430"/>
  </r>
  <r>
    <x v="0"/>
    <x v="6"/>
    <x v="204"/>
    <x v="204"/>
    <s v="Essential Oils and Extracts"/>
    <s v="6A3G Location"/>
    <s v="6A3G Location"/>
    <x v="0"/>
    <n v="45.359000000000002"/>
    <n v="71.87"/>
    <n v="3259.9513300000003"/>
  </r>
  <r>
    <x v="0"/>
    <x v="6"/>
    <x v="200"/>
    <x v="200"/>
    <s v="Essential Oils and Extracts"/>
    <s v="6A3H Location"/>
    <s v="6A3H Location"/>
    <x v="0"/>
    <n v="3"/>
    <n v="1944"/>
    <n v="5832"/>
  </r>
  <r>
    <x v="0"/>
    <x v="6"/>
    <x v="201"/>
    <x v="201"/>
    <s v="Essential Oils and Extracts"/>
    <s v="6A3H Location"/>
    <s v="6A3H Location"/>
    <x v="0"/>
    <n v="12"/>
    <n v="640"/>
    <n v="7680"/>
  </r>
  <r>
    <x v="0"/>
    <x v="6"/>
    <x v="195"/>
    <x v="195"/>
    <s v="Essential Oils and Extracts"/>
    <s v="6A3H Location"/>
    <s v="6A3H Location"/>
    <x v="0"/>
    <n v="25"/>
    <n v="468"/>
    <n v="11700"/>
  </r>
  <r>
    <x v="0"/>
    <x v="6"/>
    <x v="190"/>
    <x v="190"/>
    <s v="Essential Oils and Extracts"/>
    <s v="6A4H Location"/>
    <s v="6A4H Location"/>
    <x v="0"/>
    <n v="240"/>
    <n v="38"/>
    <n v="9120"/>
  </r>
  <r>
    <x v="0"/>
    <x v="6"/>
    <x v="189"/>
    <x v="189"/>
    <s v="Essential Oils and Extracts"/>
    <s v="6A5C Location"/>
    <s v="6A5C Location"/>
    <x v="0"/>
    <n v="18"/>
    <n v="30.4"/>
    <n v="547.19999999999993"/>
  </r>
  <r>
    <x v="0"/>
    <x v="6"/>
    <x v="187"/>
    <x v="187"/>
    <s v="Essential Oils and Extracts"/>
    <s v="6A5D Location"/>
    <s v="6A5D Location"/>
    <x v="0"/>
    <n v="18"/>
    <n v="28"/>
    <n v="504"/>
  </r>
  <r>
    <x v="0"/>
    <x v="6"/>
    <x v="186"/>
    <x v="186"/>
    <s v="Essential Oils and Extracts"/>
    <s v="6A5D Location"/>
    <s v="6A5D Location"/>
    <x v="0"/>
    <n v="36"/>
    <n v="59.03"/>
    <n v="2125.08"/>
  </r>
  <r>
    <x v="0"/>
    <x v="6"/>
    <x v="182"/>
    <x v="182"/>
    <s v="Essential Oils and Extracts"/>
    <s v="6A5D Location"/>
    <s v="6A5D Location"/>
    <x v="0"/>
    <n v="260"/>
    <n v="57"/>
    <n v="14820"/>
  </r>
  <r>
    <x v="0"/>
    <x v="6"/>
    <x v="193"/>
    <x v="193"/>
    <s v="Essential Oils and Extracts"/>
    <s v="6A5E Location"/>
    <s v="6A5E Location"/>
    <x v="0"/>
    <n v="140"/>
    <n v="52.01"/>
    <n v="7281.4"/>
  </r>
  <r>
    <x v="0"/>
    <x v="6"/>
    <x v="192"/>
    <x v="192"/>
    <s v="Essential Oils and Extracts"/>
    <s v="6A5E Location"/>
    <s v="6A5E Location"/>
    <x v="0"/>
    <n v="240"/>
    <n v="69"/>
    <n v="16560"/>
  </r>
  <r>
    <x v="0"/>
    <x v="6"/>
    <x v="191"/>
    <x v="191"/>
    <s v="Essential Oils and Extracts"/>
    <s v="6A5F Location"/>
    <s v="6A5F Location"/>
    <x v="0"/>
    <n v="36"/>
    <n v="82"/>
    <n v="2952"/>
  </r>
  <r>
    <x v="0"/>
    <x v="6"/>
    <x v="184"/>
    <x v="184"/>
    <s v="Essential Oils and Extracts"/>
    <s v="6A6C Location"/>
    <s v="6A6C Location"/>
    <x v="0"/>
    <n v="180"/>
    <n v="60"/>
    <n v="10800"/>
  </r>
  <r>
    <x v="0"/>
    <x v="6"/>
    <x v="206"/>
    <x v="206"/>
    <s v="Essential Oils and Extracts"/>
    <s v="6A6D Location"/>
    <s v="6A6D Location"/>
    <x v="0"/>
    <n v="50"/>
    <n v="126"/>
    <n v="6300"/>
  </r>
  <r>
    <x v="0"/>
    <x v="6"/>
    <x v="206"/>
    <x v="206"/>
    <s v="Essential Oils and Extracts"/>
    <s v="6A6F Location"/>
    <s v="6A6F Location"/>
    <x v="0"/>
    <n v="100"/>
    <n v="126"/>
    <n v="12600"/>
  </r>
  <r>
    <x v="0"/>
    <x v="6"/>
    <x v="206"/>
    <x v="206"/>
    <s v="Essential Oils and Extracts"/>
    <s v="6A6G Location"/>
    <s v="6A6G Location"/>
    <x v="0"/>
    <n v="100"/>
    <n v="126"/>
    <n v="12600"/>
  </r>
  <r>
    <x v="0"/>
    <x v="9"/>
    <x v="209"/>
    <x v="209"/>
    <s v="WIP"/>
    <m/>
    <s v="3A1D"/>
    <x v="0"/>
    <n v="977"/>
    <n v="2.14"/>
    <n v="2090.7800000000002"/>
  </r>
  <r>
    <x v="0"/>
    <x v="9"/>
    <x v="210"/>
    <x v="210"/>
    <s v="WIP"/>
    <m/>
    <s v="3A1F"/>
    <x v="0"/>
    <n v="4200"/>
    <n v="2.93"/>
    <n v="12306"/>
  </r>
  <r>
    <x v="0"/>
    <x v="9"/>
    <x v="211"/>
    <x v="211"/>
    <s v="WIP"/>
    <m/>
    <s v="3A2E"/>
    <x v="0"/>
    <n v="119"/>
    <n v="0.93"/>
    <n v="110.67"/>
  </r>
  <r>
    <x v="0"/>
    <x v="9"/>
    <x v="212"/>
    <x v="212"/>
    <s v="WIP"/>
    <m/>
    <s v="3A3E"/>
    <x v="0"/>
    <n v="44"/>
    <n v="0.93"/>
    <n v="40.92"/>
  </r>
  <r>
    <x v="0"/>
    <x v="9"/>
    <x v="213"/>
    <x v="213"/>
    <s v="WIP"/>
    <m/>
    <s v="3A3E"/>
    <x v="0"/>
    <n v="77"/>
    <n v="2.61"/>
    <n v="200.97"/>
  </r>
  <r>
    <x v="0"/>
    <x v="9"/>
    <x v="214"/>
    <x v="214"/>
    <s v="WIP"/>
    <m/>
    <s v="3B1E"/>
    <x v="0"/>
    <n v="624"/>
    <n v="1.63"/>
    <n v="1017.1199999999999"/>
  </r>
  <r>
    <x v="0"/>
    <x v="9"/>
    <x v="215"/>
    <x v="215"/>
    <s v="WIP"/>
    <m/>
    <s v="3B1F"/>
    <x v="0"/>
    <n v="1704"/>
    <n v="1.7"/>
    <n v="2896.7999999999997"/>
  </r>
  <r>
    <x v="0"/>
    <x v="9"/>
    <x v="216"/>
    <x v="216"/>
    <s v="WIP"/>
    <m/>
    <s v="HOLD"/>
    <x v="0"/>
    <n v="10587"/>
    <n v="4.03"/>
    <n v="42665.61"/>
  </r>
  <r>
    <x v="0"/>
    <x v="9"/>
    <x v="217"/>
    <x v="217"/>
    <s v="WIP"/>
    <m/>
    <s v="TOWER"/>
    <x v="0"/>
    <n v="94"/>
    <n v="4.66"/>
    <n v="438.04"/>
  </r>
  <r>
    <x v="0"/>
    <x v="9"/>
    <x v="210"/>
    <x v="210"/>
    <s v="WIP"/>
    <m/>
    <s v="TOWER"/>
    <x v="0"/>
    <n v="379"/>
    <n v="2.93"/>
    <n v="1110.47"/>
  </r>
  <r>
    <x v="0"/>
    <x v="9"/>
    <x v="218"/>
    <x v="218"/>
    <s v="WIP"/>
    <m/>
    <s v="TOWER"/>
    <x v="0"/>
    <n v="1131"/>
    <n v="0.53"/>
    <n v="599.43000000000006"/>
  </r>
  <r>
    <x v="0"/>
    <x v="9"/>
    <x v="219"/>
    <x v="219"/>
    <s v="WIP"/>
    <m/>
    <s v="TOWER"/>
    <x v="0"/>
    <n v="4638"/>
    <n v="0.39"/>
    <n v="1808.8200000000002"/>
  </r>
  <r>
    <x v="0"/>
    <x v="9"/>
    <x v="220"/>
    <x v="220"/>
    <s v="WIP"/>
    <m/>
    <s v="TOWER"/>
    <x v="0"/>
    <n v="5239"/>
    <n v="1.44"/>
    <n v="7544.16"/>
  </r>
  <r>
    <x v="0"/>
    <x v="9"/>
    <x v="221"/>
    <x v="221"/>
    <s v="WIP"/>
    <m/>
    <s v="TOWER"/>
    <x v="0"/>
    <n v="5581"/>
    <n v="1.6"/>
    <n v="892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107264-218E-41A9-8129-70A19E10158C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ategories">
  <location ref="A4:C15" firstHeaderRow="0" firstDataRow="1" firstDataCol="1" rowPageCount="1" colPageCount="1"/>
  <pivotFields count="11">
    <pivotField axis="axisPage" showAll="0">
      <items count="4">
        <item x="0"/>
        <item m="1" x="1"/>
        <item m="1" x="2"/>
        <item t="default"/>
      </items>
    </pivotField>
    <pivotField axis="axisRow" showAll="0">
      <items count="23">
        <item sd="0" x="7"/>
        <item sd="0" m="1" x="21"/>
        <item sd="0" m="1" x="15"/>
        <item sd="0" m="1" x="16"/>
        <item sd="0" m="1" x="14"/>
        <item sd="0" m="1" x="17"/>
        <item sd="0" m="1" x="12"/>
        <item sd="0" m="1" x="19"/>
        <item sd="0" m="1" x="10"/>
        <item sd="0" x="8"/>
        <item sd="0" x="6"/>
        <item sd="0" m="1" x="11"/>
        <item sd="0" x="0"/>
        <item sd="0" m="1" x="13"/>
        <item sd="0" m="1" x="20"/>
        <item sd="0" x="1"/>
        <item sd="0" x="9"/>
        <item sd="0" m="1" x="18"/>
        <item sd="0" x="2"/>
        <item sd="0" x="3"/>
        <item sd="0" x="4"/>
        <item sd="0" x="5"/>
        <item t="default" sd="0"/>
      </items>
    </pivotField>
    <pivotField axis="axisRow" showAll="0" defaultSubtotal="0">
      <items count="638">
        <item sd="0" x="4"/>
        <item sd="0" x="11"/>
        <item sd="0" x="5"/>
        <item sd="0" x="3"/>
        <item sd="0" x="36"/>
        <item sd="0" x="1"/>
        <item sd="0" x="34"/>
        <item sd="0" x="8"/>
        <item sd="0" x="33"/>
        <item sd="0" x="17"/>
        <item sd="0" x="38"/>
        <item sd="0" x="9"/>
        <item sd="0" x="42"/>
        <item sd="0" x="6"/>
        <item sd="0" x="28"/>
        <item sd="0" x="35"/>
        <item sd="0" x="14"/>
        <item sd="0" x="43"/>
        <item sd="0" x="24"/>
        <item sd="0" x="39"/>
        <item sd="0" x="19"/>
        <item sd="0" x="16"/>
        <item sd="0" x="37"/>
        <item sd="0" x="45"/>
        <item sd="0" x="44"/>
        <item sd="0" m="1" x="506"/>
        <item sd="0" m="1" x="527"/>
        <item sd="0" m="1" x="528"/>
        <item sd="0" m="1" x="529"/>
        <item sd="0" m="1" x="531"/>
        <item sd="0" m="1" x="532"/>
        <item sd="0" m="1" x="588"/>
        <item sd="0" m="1" x="606"/>
        <item sd="0" m="1" x="607"/>
        <item sd="0" m="1" x="466"/>
        <item sd="0" m="1" x="234"/>
        <item sd="0" m="1" x="260"/>
        <item sd="0" m="1" x="439"/>
        <item sd="0" m="1" x="263"/>
        <item sd="0" m="1" x="268"/>
        <item sd="0" m="1" x="269"/>
        <item sd="0" m="1" x="610"/>
        <item sd="0" m="1" x="475"/>
        <item sd="0" m="1" x="373"/>
        <item sd="0" m="1" x="399"/>
        <item sd="0" m="1" x="401"/>
        <item sd="0" m="1" x="403"/>
        <item sd="0" m="1" x="405"/>
        <item sd="0" m="1" x="418"/>
        <item sd="0" m="1" x="496"/>
        <item sd="0" m="1" x="616"/>
        <item sd="0" m="1" x="324"/>
        <item sd="0" m="1" x="346"/>
        <item sd="0" m="1" x="520"/>
        <item sd="0" m="1" x="521"/>
        <item sd="0" m="1" x="617"/>
        <item sd="0" m="1" x="523"/>
        <item sd="0" m="1" x="329"/>
        <item sd="0" m="1" x="618"/>
        <item sd="0" m="1" x="331"/>
        <item sd="0" m="1" x="355"/>
        <item sd="0" m="1" x="622"/>
        <item sd="0" m="1" x="623"/>
        <item sd="0" m="1" x="624"/>
        <item sd="0" m="1" x="287"/>
        <item sd="0" m="1" x="599"/>
        <item sd="0" m="1" x="600"/>
        <item sd="0" m="1" x="601"/>
        <item sd="0" m="1" x="292"/>
        <item sd="0" m="1" x="422"/>
        <item sd="0" m="1" x="602"/>
        <item sd="0" m="1" x="603"/>
        <item sd="0" m="1" x="228"/>
        <item sd="0" m="1" x="247"/>
        <item sd="0" m="1" x="248"/>
        <item sd="0" m="1" x="249"/>
        <item sd="0" m="1" x="250"/>
        <item sd="0" m="1" x="253"/>
        <item sd="0" m="1" x="431"/>
        <item sd="0" m="1" x="254"/>
        <item sd="0" m="1" x="256"/>
        <item sd="0" m="1" x="257"/>
        <item sd="0" m="1" x="390"/>
        <item sd="0" m="1" x="392"/>
        <item sd="0" m="1" x="393"/>
        <item sd="0" m="1" x="394"/>
        <item sd="0" m="1" x="546"/>
        <item sd="0" m="1" x="395"/>
        <item sd="0" m="1" x="396"/>
        <item sd="0" m="1" x="547"/>
        <item sd="0" m="1" x="404"/>
        <item sd="0" m="1" x="487"/>
        <item sd="0" m="1" x="514"/>
        <item sd="0" m="1" x="318"/>
        <item sd="0" m="1" x="636"/>
        <item sd="0" x="221"/>
        <item sd="0" x="93"/>
        <item sd="0" x="109"/>
        <item sd="0" x="118"/>
        <item sd="0" x="117"/>
        <item sd="0" x="116"/>
        <item sd="0" x="105"/>
        <item sd="0" x="88"/>
        <item sd="0" x="90"/>
        <item sd="0" x="92"/>
        <item sd="0" x="95"/>
        <item sd="0" x="96"/>
        <item sd="0" x="112"/>
        <item sd="0" x="114"/>
        <item sd="0" x="103"/>
        <item sd="0" x="101"/>
        <item sd="0" x="94"/>
        <item sd="0" x="86"/>
        <item sd="0" x="104"/>
        <item sd="0" x="98"/>
        <item sd="0" x="106"/>
        <item sd="0" x="87"/>
        <item sd="0" x="115"/>
        <item sd="0" x="111"/>
        <item sd="0" x="102"/>
        <item sd="0" m="1" x="533"/>
        <item sd="0" x="99"/>
        <item sd="0" x="125"/>
        <item sd="0" x="124"/>
        <item sd="0" x="122"/>
        <item sd="0" x="100"/>
        <item sd="0" x="120"/>
        <item sd="0" x="126"/>
        <item sd="0" x="123"/>
        <item sd="0" x="213"/>
        <item sd="0" x="108"/>
        <item sd="0" m="1" x="261"/>
        <item sd="0" x="121"/>
        <item sd="0" m="1" x="265"/>
        <item sd="0" x="91"/>
        <item sd="0" x="119"/>
        <item sd="0" x="110"/>
        <item sd="0" x="97"/>
        <item sd="0" x="107"/>
        <item sd="0" x="89"/>
        <item sd="0" x="113"/>
        <item sd="0" x="209"/>
        <item sd="0" x="211"/>
        <item sd="0" m="1" x="235"/>
        <item sd="0" m="1" x="462"/>
        <item sd="0" m="1" x="591"/>
        <item sd="0" m="1" x="596"/>
        <item sd="0" m="1" x="376"/>
        <item sd="0" m="1" x="625"/>
        <item sd="0" m="1" x="258"/>
        <item sd="0" m="1" x="275"/>
        <item sd="0" m="1" x="285"/>
        <item sd="0" m="1" x="293"/>
        <item sd="0" m="1" x="455"/>
        <item sd="0" m="1" x="446"/>
        <item sd="0" m="1" x="307"/>
        <item sd="0" m="1" x="345"/>
        <item sd="0" m="1" x="366"/>
        <item sd="0" m="1" x="380"/>
        <item sd="0" m="1" x="236"/>
        <item sd="0" m="1" x="259"/>
        <item sd="0" m="1" x="276"/>
        <item sd="0" m="1" x="294"/>
        <item sd="0" m="1" x="308"/>
        <item sd="0" m="1" x="348"/>
        <item sd="0" m="1" x="367"/>
        <item sd="0" m="1" x="540"/>
        <item sd="0" m="1" x="381"/>
        <item sd="0" m="1" x="552"/>
        <item sd="0" m="1" x="498"/>
        <item sd="0" m="1" x="237"/>
        <item sd="0" m="1" x="262"/>
        <item sd="0" m="1" x="277"/>
        <item sd="0" m="1" x="472"/>
        <item sd="0" m="1" x="349"/>
        <item sd="0" m="1" x="382"/>
        <item sd="0" m="1" x="499"/>
        <item sd="0" m="1" x="238"/>
        <item sd="0" m="1" x="278"/>
        <item sd="0" m="1" x="295"/>
        <item sd="0" m="1" x="309"/>
        <item sd="0" m="1" x="325"/>
        <item sd="0" m="1" x="350"/>
        <item sd="0" m="1" x="497"/>
        <item sd="0" m="1" x="368"/>
        <item sd="0" m="1" x="383"/>
        <item sd="0" m="1" x="465"/>
        <item sd="0" m="1" x="621"/>
        <item sd="0" m="1" x="337"/>
        <item sd="0" m="1" x="398"/>
        <item sd="0" m="1" x="423"/>
        <item sd="0" m="1" x="436"/>
        <item sd="0" m="1" x="500"/>
        <item sd="0" m="1" x="326"/>
        <item sd="0" m="1" x="592"/>
        <item sd="0" m="1" x="510"/>
        <item sd="0" m="1" x="384"/>
        <item sd="0" m="1" x="406"/>
        <item sd="0" m="1" x="501"/>
        <item sd="0" m="1" x="266"/>
        <item sd="0" m="1" x="279"/>
        <item sd="0" m="1" x="296"/>
        <item sd="0" m="1" x="310"/>
        <item sd="0" m="1" x="597"/>
        <item sd="0" m="1" x="327"/>
        <item sd="0" m="1" x="385"/>
        <item sd="0" m="1" x="402"/>
        <item sd="0" m="1" x="426"/>
        <item sd="0" m="1" x="503"/>
        <item sd="0" m="1" x="241"/>
        <item sd="0" m="1" x="280"/>
        <item sd="0" m="1" x="297"/>
        <item sd="0" m="1" x="311"/>
        <item sd="0" m="1" x="371"/>
        <item sd="0" m="1" x="386"/>
        <item sd="0" m="1" x="407"/>
        <item sd="0" m="1" x="440"/>
        <item sd="0" m="1" x="252"/>
        <item sd="0" m="1" x="243"/>
        <item sd="0" m="1" x="312"/>
        <item sd="0" m="1" x="328"/>
        <item sd="0" m="1" x="352"/>
        <item sd="0" m="1" x="387"/>
        <item sd="0" m="1" x="408"/>
        <item sd="0" m="1" x="543"/>
        <item sd="0" m="1" x="505"/>
        <item sd="0" m="1" x="245"/>
        <item sd="0" m="1" x="267"/>
        <item sd="0" m="1" x="282"/>
        <item sd="0" m="1" x="298"/>
        <item sd="0" m="1" x="314"/>
        <item sd="0" m="1" x="330"/>
        <item sd="0" m="1" x="354"/>
        <item sd="0" m="1" x="372"/>
        <item sd="0" m="1" x="388"/>
        <item sd="0" m="1" x="409"/>
        <item sd="0" x="220"/>
        <item sd="0" x="219"/>
        <item sd="0" m="1" x="477"/>
        <item sd="0" m="1" x="458"/>
        <item sd="0" m="1" x="456"/>
        <item sd="0" m="1" x="226"/>
        <item sd="0" m="1" x="471"/>
        <item sd="0" x="216"/>
        <item sd="0" x="217"/>
        <item sd="0" x="212"/>
        <item sd="0" x="134"/>
        <item sd="0" x="146"/>
        <item sd="0" x="131"/>
        <item sd="0" x="140"/>
        <item sd="0" x="137"/>
        <item sd="0" x="129"/>
        <item sd="0" x="141"/>
        <item sd="0" x="142"/>
        <item sd="0" x="128"/>
        <item sd="0" x="139"/>
        <item sd="0" x="133"/>
        <item sd="0" x="132"/>
        <item sd="0" x="138"/>
        <item sd="0" x="144"/>
        <item sd="0" x="145"/>
        <item sd="0" x="135"/>
        <item sd="0" m="1" x="611"/>
        <item sd="0" m="1" x="479"/>
        <item sd="0" x="147"/>
        <item sd="0" x="127"/>
        <item sd="0" x="151"/>
        <item sd="0" x="150"/>
        <item sd="0" x="152"/>
        <item sd="0" x="136"/>
        <item sd="0" x="143"/>
        <item sd="0" x="130"/>
        <item sd="0" x="148"/>
        <item sd="0" x="149"/>
        <item sd="0" m="1" x="351"/>
        <item sd="0" m="1" x="585"/>
        <item sd="0" m="1" x="589"/>
        <item sd="0" m="1" x="612"/>
        <item sd="0" m="1" x="626"/>
        <item sd="0" m="1" x="631"/>
        <item sd="0" m="1" x="222"/>
        <item sd="0" m="1" x="353"/>
        <item sd="0" m="1" x="590"/>
        <item sd="0" m="1" x="613"/>
        <item sd="0" m="1" x="244"/>
        <item sd="0" m="1" x="586"/>
        <item sd="0" m="1" x="593"/>
        <item sd="0" m="1" x="604"/>
        <item sd="0" m="1" x="632"/>
        <item sd="0" m="1" x="223"/>
        <item sd="0" m="1" x="233"/>
        <item sd="0" m="1" x="255"/>
        <item sd="0" m="1" x="619"/>
        <item sd="0" m="1" x="357"/>
        <item sd="0" m="1" x="594"/>
        <item sd="0" m="1" x="605"/>
        <item sd="0" m="1" x="620"/>
        <item sd="0" m="1" x="628"/>
        <item sd="0" m="1" x="633"/>
        <item sd="0" m="1" x="359"/>
        <item sd="0" m="1" x="360"/>
        <item sd="0" m="1" x="362"/>
        <item sd="0" x="173"/>
        <item sd="0" x="188"/>
        <item sd="0" x="167"/>
        <item sd="0" x="160"/>
        <item sd="0" x="174"/>
        <item sd="0" x="171"/>
        <item sd="0" x="166"/>
        <item sd="0" x="156"/>
        <item sd="0" x="203"/>
        <item sd="0" x="204"/>
        <item sd="0" x="164"/>
        <item sd="0" x="162"/>
        <item sd="0" x="165"/>
        <item sd="0" x="158"/>
        <item sd="0" x="176"/>
        <item sd="0" x="197"/>
        <item sd="0" x="175"/>
        <item sd="0" x="178"/>
        <item sd="0" x="179"/>
        <item sd="0" x="155"/>
        <item sd="0" x="154"/>
        <item sd="0" x="202"/>
        <item sd="0" x="168"/>
        <item sd="0" x="169"/>
        <item sd="0" x="199"/>
        <item sd="0" x="196"/>
        <item sd="0" x="198"/>
        <item sd="0" x="195"/>
        <item sd="0" x="163"/>
        <item sd="0" x="200"/>
        <item sd="0" x="153"/>
        <item sd="0" x="161"/>
        <item sd="0" x="192"/>
        <item sd="0" x="206"/>
        <item sd="0" x="190"/>
        <item sd="0" x="193"/>
        <item sd="0" x="194"/>
        <item sd="0" x="185"/>
        <item sd="0" x="205"/>
        <item sd="0" x="191"/>
        <item sd="0" x="182"/>
        <item sd="0" x="184"/>
        <item sd="0" x="207"/>
        <item sd="0" x="208"/>
        <item sd="0" x="201"/>
        <item sd="0" x="183"/>
        <item sd="0" x="181"/>
        <item sd="0" x="177"/>
        <item sd="0" m="1" x="410"/>
        <item sd="0" m="1" x="412"/>
        <item sd="0" m="1" x="414"/>
        <item sd="0" m="1" x="415"/>
        <item sd="0" m="1" x="417"/>
        <item sd="0" x="172"/>
        <item sd="0" x="157"/>
        <item sd="0" x="189"/>
        <item sd="0" x="187"/>
        <item sd="0" x="170"/>
        <item sd="0" x="186"/>
        <item sd="0" x="180"/>
        <item sd="0" x="159"/>
        <item sd="0" x="210"/>
        <item sd="0" m="1" x="347"/>
        <item sd="0" m="1" x="556"/>
        <item sd="0" m="1" x="573"/>
        <item sd="0" m="1" x="579"/>
        <item sd="0" m="1" x="598"/>
        <item sd="0" m="1" x="614"/>
        <item sd="0" m="1" x="478"/>
        <item sd="0" m="1" x="481"/>
        <item sd="0" m="1" x="482"/>
        <item sd="0" m="1" x="270"/>
        <item sd="0" m="1" x="515"/>
        <item sd="0" m="1" x="273"/>
        <item sd="0" m="1" x="519"/>
        <item sd="0" m="1" x="283"/>
        <item sd="0" m="1" x="526"/>
        <item sd="0" m="1" x="288"/>
        <item sd="0" m="1" x="300"/>
        <item sd="0" m="1" x="304"/>
        <item sd="0" m="1" x="301"/>
        <item sd="0" m="1" x="305"/>
        <item sd="0" m="1" x="332"/>
        <item sd="0" m="1" x="492"/>
        <item sd="0" m="1" x="340"/>
        <item sd="0" m="1" x="504"/>
        <item sd="0" m="1" x="290"/>
        <item sd="0" m="1" x="315"/>
        <item sd="0" m="1" x="319"/>
        <item sd="0" m="1" x="341"/>
        <item sd="0" m="1" x="364"/>
        <item sd="0" m="1" x="374"/>
        <item sd="0" m="1" x="342"/>
        <item sd="0" m="1" x="389"/>
        <item sd="0" m="1" x="537"/>
        <item sd="0" m="1" x="322"/>
        <item sd="0" m="1" x="344"/>
        <item sd="0" m="1" x="494"/>
        <item sd="0" m="1" x="358"/>
        <item sd="0" m="1" x="397"/>
        <item sd="0" m="1" x="541"/>
        <item sd="0" m="1" x="411"/>
        <item sd="0" m="1" x="365"/>
        <item sd="0" m="1" x="518"/>
        <item sd="0" m="1" x="391"/>
        <item sd="0" m="1" x="413"/>
        <item sd="0" m="1" x="378"/>
        <item sd="0" m="1" x="416"/>
        <item sd="0" m="1" x="419"/>
        <item sd="0" m="1" x="437"/>
        <item sd="0" m="1" x="450"/>
        <item sd="0" m="1" x="452"/>
        <item sd="0" m="1" x="581"/>
        <item sd="0" m="1" x="400"/>
        <item sd="0" m="1" x="542"/>
        <item sd="0" m="1" x="476"/>
        <item sd="0" m="1" x="553"/>
        <item sd="0" m="1" x="425"/>
        <item sd="0" m="1" x="442"/>
        <item sd="0" m="1" x="451"/>
        <item sd="0" m="1" x="453"/>
        <item sd="0" m="1" x="461"/>
        <item sd="0" m="1" x="420"/>
        <item sd="0" m="1" x="557"/>
        <item sd="0" m="1" x="427"/>
        <item sd="0" m="1" x="485"/>
        <item sd="0" m="1" x="555"/>
        <item sd="0" m="1" x="438"/>
        <item sd="0" m="1" x="565"/>
        <item sd="0" m="1" x="566"/>
        <item sd="0" m="1" x="568"/>
        <item sd="0" m="1" x="463"/>
        <item sd="0" m="1" x="271"/>
        <item sd="0" m="1" x="424"/>
        <item sd="0" m="1" x="441"/>
        <item sd="0" m="1" x="289"/>
        <item sd="0" m="1" x="302"/>
        <item sd="0" m="1" x="484"/>
        <item sd="0" m="1" x="274"/>
        <item sd="0" m="1" x="284"/>
        <item sd="0" m="1" x="306"/>
        <item sd="0" m="1" x="320"/>
        <item sd="0" m="1" x="333"/>
        <item sd="0" m="1" x="356"/>
        <item sd="0" m="1" x="493"/>
        <item sd="0" m="1" x="291"/>
        <item sd="0" m="1" x="321"/>
        <item sd="0" m="1" x="334"/>
        <item sd="0" m="1" x="343"/>
        <item sd="0" m="1" x="375"/>
        <item sd="0" m="1" x="474"/>
        <item sd="0" m="1" x="299"/>
        <item sd="0" m="1" x="286"/>
        <item sd="0" m="1" x="242"/>
        <item sd="0" m="1" x="246"/>
        <item sd="0" m="1" x="512"/>
        <item sd="0" m="1" x="513"/>
        <item sd="0" m="1" x="240"/>
        <item sd="0" m="1" x="490"/>
        <item sd="0" m="1" x="227"/>
        <item sd="0" m="1" x="483"/>
        <item sd="0" m="1" x="224"/>
        <item sd="0" m="1" x="467"/>
        <item sd="0" m="1" x="480"/>
        <item sd="0" m="1" x="627"/>
        <item sd="0" m="1" x="630"/>
        <item sd="0" m="1" x="239"/>
        <item sd="0" x="214"/>
        <item sd="0" x="12"/>
        <item sd="0" x="41"/>
        <item sd="0" x="2"/>
        <item sd="0" x="15"/>
        <item sd="0" x="10"/>
        <item sd="0" x="13"/>
        <item sd="0" x="30"/>
        <item sd="0" x="0"/>
        <item sd="0" x="40"/>
        <item sd="0" x="215"/>
        <item sd="0" x="218"/>
        <item sd="0" m="1" x="539"/>
        <item sd="0" m="1" x="421"/>
        <item sd="0" x="25"/>
        <item sd="0" x="27"/>
        <item sd="0" x="31"/>
        <item sd="0" x="22"/>
        <item sd="0" x="29"/>
        <item sd="0" x="23"/>
        <item sd="0" x="21"/>
        <item sd="0" x="7"/>
        <item sd="0" x="18"/>
        <item sd="0" x="20"/>
        <item sd="0" x="26"/>
        <item sd="0" m="1" x="251"/>
        <item sd="0" m="1" x="377"/>
        <item sd="0" x="51"/>
        <item sd="0" x="57"/>
        <item sd="0" x="56"/>
        <item sd="0" x="46"/>
        <item sd="0" x="48"/>
        <item sd="0" x="53"/>
        <item sd="0" x="52"/>
        <item sd="0" x="54"/>
        <item sd="0" x="55"/>
        <item sd="0" x="47"/>
        <item sd="0" x="49"/>
        <item sd="0" x="50"/>
        <item sd="0" m="1" x="428"/>
        <item sd="0" m="1" x="443"/>
        <item sd="0" m="1" x="460"/>
        <item sd="0" m="1" x="534"/>
        <item sd="0" m="1" x="558"/>
        <item sd="0" m="1" x="429"/>
        <item sd="0" m="1" x="468"/>
        <item sd="0" m="1" x="507"/>
        <item sd="0" m="1" x="522"/>
        <item sd="0" m="1" x="559"/>
        <item sd="0" m="1" x="576"/>
        <item sd="0" m="1" x="444"/>
        <item sd="0" m="1" x="454"/>
        <item sd="0" m="1" x="469"/>
        <item sd="0" m="1" x="369"/>
        <item sd="0" m="1" x="488"/>
        <item sd="0" m="1" x="535"/>
        <item sd="0" m="1" x="548"/>
        <item sd="0" m="1" x="560"/>
        <item sd="0" m="1" x="432"/>
        <item sd="0" m="1" x="445"/>
        <item sd="0" m="1" x="470"/>
        <item sd="0" m="1" x="536"/>
        <item sd="0" m="1" x="582"/>
        <item sd="0" m="1" x="561"/>
        <item sd="0" m="1" x="433"/>
        <item sd="0" m="1" x="447"/>
        <item sd="0" m="1" x="457"/>
        <item sd="0" m="1" x="489"/>
        <item sd="0" m="1" x="502"/>
        <item sd="0" m="1" x="508"/>
        <item sd="0" m="1" x="516"/>
        <item sd="0" m="1" x="524"/>
        <item sd="0" m="1" x="571"/>
        <item sd="0" m="1" x="562"/>
        <item sd="0" m="1" x="434"/>
        <item sd="0" m="1" x="448"/>
        <item sd="0" m="1" x="473"/>
        <item sd="0" m="1" x="491"/>
        <item sd="0" m="1" x="509"/>
        <item sd="0" m="1" x="517"/>
        <item sd="0" m="1" x="525"/>
        <item sd="0" m="1" x="538"/>
        <item sd="0" m="1" x="550"/>
        <item sd="0" m="1" x="435"/>
        <item sd="0" m="1" x="530"/>
        <item sd="0" m="1" x="551"/>
        <item sd="0" m="1" x="554"/>
        <item sd="0" m="1" x="564"/>
        <item sd="0" m="1" x="449"/>
        <item sd="0" m="1" x="495"/>
        <item sd="0" m="1" x="511"/>
        <item sd="0" m="1" x="634"/>
        <item sd="0" x="60"/>
        <item sd="0" x="81"/>
        <item sd="0" x="61"/>
        <item sd="0" x="79"/>
        <item sd="0" x="78"/>
        <item sd="0" x="70"/>
        <item sd="0" x="62"/>
        <item sd="0" x="84"/>
        <item sd="0" x="66"/>
        <item sd="0" x="65"/>
        <item sd="0" x="83"/>
        <item sd="0" x="68"/>
        <item sd="0" x="74"/>
        <item sd="0" x="59"/>
        <item sd="0" x="71"/>
        <item sd="0" x="76"/>
        <item sd="0" x="72"/>
        <item sd="0" x="67"/>
        <item sd="0" x="63"/>
        <item sd="0" x="58"/>
        <item sd="0" x="85"/>
        <item sd="0" x="80"/>
        <item sd="0" x="73"/>
        <item sd="0" x="82"/>
        <item sd="0" x="64"/>
        <item sd="0" x="69"/>
        <item sd="0" x="75"/>
        <item sd="0" x="77"/>
        <item sd="0" x="32"/>
        <item sd="0" m="1" x="575"/>
        <item sd="0" m="1" x="323"/>
        <item sd="0" m="1" x="316"/>
        <item sd="0" m="1" x="567"/>
        <item sd="0" m="1" x="336"/>
        <item sd="0" m="1" x="574"/>
        <item sd="0" m="1" x="544"/>
        <item sd="0" m="1" x="281"/>
        <item sd="0" m="1" x="584"/>
        <item sd="0" m="1" x="361"/>
        <item sd="0" m="1" x="583"/>
        <item sd="0" m="1" x="580"/>
        <item sd="0" m="1" x="335"/>
        <item sd="0" m="1" x="549"/>
        <item sd="0" m="1" x="379"/>
        <item sd="0" m="1" x="339"/>
        <item sd="0" m="1" x="272"/>
        <item sd="0" m="1" x="569"/>
        <item sd="0" m="1" x="572"/>
        <item sd="0" m="1" x="370"/>
        <item sd="0" m="1" x="563"/>
        <item sd="0" m="1" x="363"/>
        <item sd="0" m="1" x="615"/>
        <item sd="0" m="1" x="317"/>
        <item sd="0" m="1" x="587"/>
        <item sd="0" m="1" x="338"/>
        <item sd="0" m="1" x="570"/>
        <item sd="0" m="1" x="577"/>
        <item sd="0" m="1" x="609"/>
        <item sd="0" m="1" x="303"/>
        <item sd="0" m="1" x="313"/>
        <item sd="0" m="1" x="578"/>
        <item sd="0" m="1" x="545"/>
        <item sd="0" m="1" x="595"/>
        <item sd="0" m="1" x="629"/>
        <item sd="0" m="1" x="608"/>
        <item sd="0" m="1" x="486"/>
        <item sd="0" m="1" x="225"/>
        <item sd="0" m="1" x="637"/>
        <item sd="0" m="1" x="464"/>
        <item sd="0" m="1" x="635"/>
        <item sd="0" m="1" x="459"/>
        <item sd="0" m="1" x="230"/>
        <item sd="0" m="1" x="264"/>
        <item sd="0" m="1" x="430"/>
        <item sd="0" m="1" x="229"/>
        <item sd="0" m="1" x="231"/>
        <item sd="0" m="1" x="232"/>
      </items>
    </pivotField>
    <pivotField axis="axisRow" showAll="0">
      <items count="637">
        <item x="48"/>
        <item x="54"/>
        <item m="1" x="632"/>
        <item m="1" x="384"/>
        <item m="1" x="378"/>
        <item m="1" x="584"/>
        <item m="1" x="556"/>
        <item m="1" x="349"/>
        <item m="1" x="260"/>
        <item m="1" x="367"/>
        <item m="1" x="337"/>
        <item m="1" x="635"/>
        <item m="1" x="406"/>
        <item x="30"/>
        <item m="1" x="586"/>
        <item m="1" x="295"/>
        <item x="12"/>
        <item x="55"/>
        <item m="1" x="610"/>
        <item x="7"/>
        <item x="47"/>
        <item x="27"/>
        <item m="1" x="473"/>
        <item m="1" x="524"/>
        <item m="1" x="387"/>
        <item m="1" x="493"/>
        <item m="1" x="254"/>
        <item m="1" x="471"/>
        <item m="1" x="437"/>
        <item m="1" x="365"/>
        <item m="1" x="350"/>
        <item m="1" x="281"/>
        <item x="8"/>
        <item x="33"/>
        <item m="1" x="488"/>
        <item x="18"/>
        <item x="25"/>
        <item x="49"/>
        <item x="20"/>
        <item x="29"/>
        <item x="78"/>
        <item x="14"/>
        <item x="43"/>
        <item m="1" x="273"/>
        <item m="1" x="601"/>
        <item m="1" x="283"/>
        <item m="1" x="237"/>
        <item m="1" x="444"/>
        <item m="1" x="396"/>
        <item x="50"/>
        <item x="26"/>
        <item x="23"/>
        <item x="21"/>
        <item x="22"/>
        <item x="28"/>
        <item m="1" x="558"/>
        <item m="1" x="487"/>
        <item x="13"/>
        <item x="44"/>
        <item m="1" x="592"/>
        <item x="35"/>
        <item m="1" x="403"/>
        <item x="6"/>
        <item m="1" x="282"/>
        <item m="1" x="239"/>
        <item m="1" x="339"/>
        <item m="1" x="356"/>
        <item m="1" x="530"/>
        <item m="1" x="357"/>
        <item m="1" x="231"/>
        <item m="1" x="489"/>
        <item m="1" x="547"/>
        <item m="1" x="606"/>
        <item m="1" x="599"/>
        <item m="1" x="631"/>
        <item m="1" x="398"/>
        <item m="1" x="305"/>
        <item m="1" x="277"/>
        <item m="1" x="494"/>
        <item x="79"/>
        <item x="61"/>
        <item x="31"/>
        <item x="65"/>
        <item x="66"/>
        <item x="60"/>
        <item x="81"/>
        <item x="9"/>
        <item x="42"/>
        <item m="1" x="320"/>
        <item m="1" x="318"/>
        <item m="1" x="405"/>
        <item m="1" x="279"/>
        <item m="1" x="481"/>
        <item m="1" x="258"/>
        <item x="2"/>
        <item m="1" x="496"/>
        <item m="1" x="343"/>
        <item x="51"/>
        <item x="56"/>
        <item x="68"/>
        <item x="83"/>
        <item m="1" x="554"/>
        <item m="1" x="540"/>
        <item m="1" x="491"/>
        <item m="1" x="581"/>
        <item m="1" x="615"/>
        <item m="1" x="408"/>
        <item m="1" x="553"/>
        <item m="1" x="278"/>
        <item m="1" x="307"/>
        <item x="0"/>
        <item x="40"/>
        <item m="1" x="234"/>
        <item m="1" x="459"/>
        <item m="1" x="502"/>
        <item m="1" x="315"/>
        <item m="1" x="618"/>
        <item m="1" x="526"/>
        <item m="1" x="613"/>
        <item m="1" x="449"/>
        <item m="1" x="458"/>
        <item x="41"/>
        <item m="1" x="543"/>
        <item m="1" x="536"/>
        <item m="1" x="594"/>
        <item m="1" x="600"/>
        <item x="57"/>
        <item x="52"/>
        <item m="1" x="477"/>
        <item m="1" x="314"/>
        <item m="1" x="362"/>
        <item m="1" x="621"/>
        <item m="1" x="622"/>
        <item m="1" x="335"/>
        <item m="1" x="430"/>
        <item m="1" x="288"/>
        <item m="1" x="409"/>
        <item m="1" x="316"/>
        <item m="1" x="512"/>
        <item m="1" x="544"/>
        <item m="1" x="285"/>
        <item m="1" x="276"/>
        <item m="1" x="525"/>
        <item m="1" x="555"/>
        <item m="1" x="393"/>
        <item m="1" x="340"/>
        <item m="1" x="587"/>
        <item m="1" x="333"/>
        <item m="1" x="336"/>
        <item m="1" x="353"/>
        <item m="1" x="620"/>
        <item m="1" x="462"/>
        <item m="1" x="577"/>
        <item m="1" x="564"/>
        <item m="1" x="341"/>
        <item m="1" x="567"/>
        <item m="1" x="294"/>
        <item m="1" x="557"/>
        <item m="1" x="373"/>
        <item m="1" x="358"/>
        <item m="1" x="532"/>
        <item m="1" x="590"/>
        <item m="1" x="306"/>
        <item m="1" x="456"/>
        <item m="1" x="240"/>
        <item m="1" x="241"/>
        <item m="1" x="505"/>
        <item m="1" x="506"/>
        <item m="1" x="224"/>
        <item m="1" x="511"/>
        <item m="1" x="575"/>
        <item m="1" x="427"/>
        <item m="1" x="323"/>
        <item m="1" x="377"/>
        <item m="1" x="485"/>
        <item m="1" x="434"/>
        <item m="1" x="482"/>
        <item m="1" x="352"/>
        <item m="1" x="474"/>
        <item m="1" x="414"/>
        <item m="1" x="559"/>
        <item m="1" x="270"/>
        <item m="1" x="286"/>
        <item m="1" x="344"/>
        <item m="1" x="300"/>
        <item m="1" x="290"/>
        <item m="1" x="402"/>
        <item x="15"/>
        <item m="1" x="571"/>
        <item m="1" x="435"/>
        <item m="1" x="608"/>
        <item m="1" x="522"/>
        <item m="1" x="413"/>
        <item x="1"/>
        <item x="34"/>
        <item m="1" x="633"/>
        <item m="1" x="230"/>
        <item x="17"/>
        <item x="38"/>
        <item x="36"/>
        <item x="3"/>
        <item m="1" x="611"/>
        <item m="1" x="226"/>
        <item m="1" x="375"/>
        <item m="1" x="510"/>
        <item m="1" x="478"/>
        <item m="1" x="284"/>
        <item m="1" x="222"/>
        <item m="1" x="274"/>
        <item x="46"/>
        <item x="53"/>
        <item x="189"/>
        <item x="187"/>
        <item x="185"/>
        <item m="1" x="463"/>
        <item m="1" x="603"/>
        <item m="1" x="514"/>
        <item m="1" x="428"/>
        <item x="151"/>
        <item x="96"/>
        <item m="1" x="317"/>
        <item m="1" x="448"/>
        <item m="1" x="548"/>
        <item x="11"/>
        <item x="192"/>
        <item m="1" x="235"/>
        <item m="1" x="255"/>
        <item x="144"/>
        <item m="1" x="244"/>
        <item m="1" x="291"/>
        <item m="1" x="345"/>
        <item m="1" x="515"/>
        <item m="1" x="460"/>
        <item m="1" x="392"/>
        <item m="1" x="552"/>
        <item m="1" x="319"/>
        <item m="1" x="624"/>
        <item x="126"/>
        <item x="114"/>
        <item x="206"/>
        <item x="91"/>
        <item m="1" x="264"/>
        <item m="1" x="499"/>
        <item m="1" x="322"/>
        <item m="1" x="426"/>
        <item m="1" x="267"/>
        <item m="1" x="533"/>
        <item x="221"/>
        <item m="1" x="440"/>
        <item m="1" x="595"/>
        <item m="1" x="503"/>
        <item m="1" x="535"/>
        <item m="1" x="504"/>
        <item x="190"/>
        <item m="1" x="303"/>
        <item m="1" x="417"/>
        <item m="1" x="614"/>
        <item m="1" x="480"/>
        <item m="1" x="432"/>
        <item m="1" x="490"/>
        <item m="1" x="578"/>
        <item x="164"/>
        <item x="193"/>
        <item x="129"/>
        <item m="1" x="501"/>
        <item m="1" x="542"/>
        <item m="1" x="616"/>
        <item x="134"/>
        <item m="1" x="438"/>
        <item m="1" x="298"/>
        <item m="1" x="232"/>
        <item m="1" x="563"/>
        <item m="1" x="271"/>
        <item m="1" x="527"/>
        <item x="111"/>
        <item m="1" x="388"/>
        <item m="1" x="457"/>
        <item m="1" x="330"/>
        <item m="1" x="265"/>
        <item x="74"/>
        <item m="1" x="538"/>
        <item m="1" x="310"/>
        <item m="1" x="259"/>
        <item x="213"/>
        <item x="97"/>
        <item x="200"/>
        <item x="198"/>
        <item x="195"/>
        <item x="199"/>
        <item x="196"/>
        <item x="201"/>
        <item x="141"/>
        <item x="69"/>
        <item x="115"/>
        <item x="131"/>
        <item x="154"/>
        <item m="1" x="302"/>
        <item x="107"/>
        <item m="1" x="470"/>
        <item m="1" x="421"/>
        <item m="1" x="225"/>
        <item m="1" x="419"/>
        <item x="161"/>
        <item m="1" x="483"/>
        <item m="1" x="256"/>
        <item m="1" x="257"/>
        <item x="220"/>
        <item m="1" x="617"/>
        <item m="1" x="634"/>
        <item m="1" x="593"/>
        <item m="1" x="250"/>
        <item x="219"/>
        <item m="1" x="404"/>
        <item m="1" x="223"/>
        <item m="1" x="411"/>
        <item x="89"/>
        <item x="177"/>
        <item x="217"/>
        <item m="1" x="329"/>
        <item m="1" x="585"/>
        <item m="1" x="328"/>
        <item m="1" x="443"/>
        <item m="1" x="537"/>
        <item m="1" x="560"/>
        <item x="216"/>
        <item m="1" x="301"/>
        <item m="1" x="412"/>
        <item x="5"/>
        <item m="1" x="379"/>
        <item m="1" x="453"/>
        <item m="1" x="513"/>
        <item m="1" x="385"/>
        <item m="1" x="579"/>
        <item x="209"/>
        <item m="1" x="550"/>
        <item x="212"/>
        <item m="1" x="245"/>
        <item m="1" x="451"/>
        <item m="1" x="401"/>
        <item m="1" x="361"/>
        <item m="1" x="311"/>
        <item m="1" x="262"/>
        <item m="1" x="348"/>
        <item x="211"/>
        <item m="1" x="369"/>
        <item m="1" x="442"/>
        <item m="1" x="312"/>
        <item x="130"/>
        <item x="181"/>
        <item m="1" x="545"/>
        <item m="1" x="566"/>
        <item x="148"/>
        <item x="113"/>
        <item x="76"/>
        <item x="71"/>
        <item x="32"/>
        <item m="1" x="464"/>
        <item m="1" x="327"/>
        <item m="1" x="342"/>
        <item m="1" x="423"/>
        <item m="1" x="422"/>
        <item m="1" x="351"/>
        <item x="142"/>
        <item x="210"/>
        <item m="1" x="623"/>
        <item m="1" x="243"/>
        <item m="1" x="569"/>
        <item m="1" x="570"/>
        <item m="1" x="467"/>
        <item m="1" x="268"/>
        <item m="1" x="251"/>
        <item m="1" x="561"/>
        <item m="1" x="565"/>
        <item m="1" x="528"/>
        <item m="1" x="619"/>
        <item m="1" x="363"/>
        <item m="1" x="354"/>
        <item m="1" x="517"/>
        <item m="1" x="229"/>
        <item m="1" x="407"/>
        <item m="1" x="292"/>
        <item m="1" x="293"/>
        <item x="138"/>
        <item x="170"/>
        <item m="1" x="242"/>
        <item m="1" x="455"/>
        <item m="1" x="391"/>
        <item m="1" x="445"/>
        <item m="1" x="266"/>
        <item x="132"/>
        <item x="135"/>
        <item m="1" x="338"/>
        <item x="186"/>
        <item x="159"/>
        <item x="188"/>
        <item x="205"/>
        <item x="98"/>
        <item x="122"/>
        <item x="109"/>
        <item x="163"/>
        <item x="58"/>
        <item x="67"/>
        <item x="63"/>
        <item m="1" x="418"/>
        <item m="1" x="368"/>
        <item m="1" x="371"/>
        <item m="1" x="469"/>
        <item x="62"/>
        <item x="169"/>
        <item x="87"/>
        <item m="1" x="541"/>
        <item x="173"/>
        <item x="140"/>
        <item x="150"/>
        <item x="145"/>
        <item x="147"/>
        <item m="1" x="324"/>
        <item x="136"/>
        <item x="160"/>
        <item x="167"/>
        <item m="1" x="476"/>
        <item m="1" x="415"/>
        <item m="1" x="604"/>
        <item m="1" x="628"/>
        <item m="1" x="583"/>
        <item m="1" x="394"/>
        <item m="1" x="486"/>
        <item m="1" x="420"/>
        <item m="1" x="372"/>
        <item m="1" x="389"/>
        <item m="1" x="390"/>
        <item x="106"/>
        <item x="174"/>
        <item m="1" x="627"/>
        <item m="1" x="436"/>
        <item m="1" x="261"/>
        <item m="1" x="289"/>
        <item m="1" x="588"/>
        <item x="118"/>
        <item x="117"/>
        <item x="191"/>
        <item x="133"/>
        <item x="116"/>
        <item m="1" x="296"/>
        <item m="1" x="297"/>
        <item m="1" x="516"/>
        <item m="1" x="495"/>
        <item x="214"/>
        <item m="1" x="334"/>
        <item m="1" x="347"/>
        <item m="1" x="360"/>
        <item m="1" x="605"/>
        <item m="1" x="479"/>
        <item m="1" x="612"/>
        <item m="1" x="607"/>
        <item m="1" x="400"/>
        <item x="171"/>
        <item m="1" x="382"/>
        <item m="1" x="246"/>
        <item m="1" x="472"/>
        <item x="105"/>
        <item x="120"/>
        <item x="166"/>
        <item m="1" x="521"/>
        <item m="1" x="589"/>
        <item m="1" x="376"/>
        <item m="1" x="591"/>
        <item x="85"/>
        <item x="80"/>
        <item x="123"/>
        <item x="77"/>
        <item x="88"/>
        <item x="90"/>
        <item m="1" x="253"/>
        <item m="1" x="355"/>
        <item m="1" x="625"/>
        <item m="1" x="374"/>
        <item m="1" x="325"/>
        <item m="1" x="395"/>
        <item x="156"/>
        <item m="1" x="308"/>
        <item m="1" x="492"/>
        <item m="1" x="380"/>
        <item m="1" x="238"/>
        <item m="1" x="534"/>
        <item m="1" x="410"/>
        <item m="1" x="574"/>
        <item x="204"/>
        <item m="1" x="630"/>
        <item m="1" x="454"/>
        <item x="203"/>
        <item m="1" x="321"/>
        <item x="99"/>
        <item x="110"/>
        <item x="128"/>
        <item x="168"/>
        <item x="125"/>
        <item x="162"/>
        <item x="182"/>
        <item x="183"/>
        <item x="59"/>
        <item x="165"/>
        <item m="1" x="572"/>
        <item m="1" x="573"/>
        <item m="1" x="523"/>
        <item x="215"/>
        <item m="1" x="546"/>
        <item m="1" x="346"/>
        <item m="1" x="386"/>
        <item m="1" x="433"/>
        <item x="194"/>
        <item x="184"/>
        <item x="158"/>
        <item x="157"/>
        <item m="1" x="313"/>
        <item m="1" x="364"/>
        <item x="127"/>
        <item m="1" x="366"/>
        <item m="1" x="461"/>
        <item m="1" x="509"/>
        <item m="1" x="562"/>
        <item m="1" x="500"/>
        <item m="1" x="597"/>
        <item m="1" x="598"/>
        <item m="1" x="252"/>
        <item m="1" x="576"/>
        <item m="1" x="425"/>
        <item m="1" x="299"/>
        <item m="1" x="468"/>
        <item x="172"/>
        <item m="1" x="529"/>
        <item m="1" x="609"/>
        <item x="70"/>
        <item m="1" x="370"/>
        <item x="218"/>
        <item m="1" x="248"/>
        <item m="1" x="626"/>
        <item m="1" x="359"/>
        <item m="1" x="332"/>
        <item m="1" x="247"/>
        <item m="1" x="227"/>
        <item m="1" x="508"/>
        <item m="1" x="228"/>
        <item m="1" x="287"/>
        <item x="10"/>
        <item m="1" x="439"/>
        <item m="1" x="629"/>
        <item m="1" x="518"/>
        <item m="1" x="309"/>
        <item m="1" x="466"/>
        <item m="1" x="596"/>
        <item m="1" x="497"/>
        <item m="1" x="280"/>
        <item m="1" x="233"/>
        <item m="1" x="498"/>
        <item m="1" x="549"/>
        <item m="1" x="416"/>
        <item x="39"/>
        <item x="24"/>
        <item m="1" x="568"/>
        <item m="1" x="582"/>
        <item m="1" x="249"/>
        <item m="1" x="580"/>
        <item x="124"/>
        <item x="153"/>
        <item x="72"/>
        <item m="1" x="236"/>
        <item x="149"/>
        <item x="4"/>
        <item x="176"/>
        <item x="143"/>
        <item m="1" x="399"/>
        <item m="1" x="424"/>
        <item m="1" x="331"/>
        <item x="95"/>
        <item m="1" x="441"/>
        <item m="1" x="272"/>
        <item m="1" x="381"/>
        <item m="1" x="429"/>
        <item m="1" x="551"/>
        <item m="1" x="602"/>
        <item m="1" x="452"/>
        <item m="1" x="263"/>
        <item m="1" x="450"/>
        <item m="1" x="275"/>
        <item m="1" x="326"/>
        <item m="1" x="383"/>
        <item x="112"/>
        <item x="19"/>
        <item x="197"/>
        <item m="1" x="446"/>
        <item m="1" x="519"/>
        <item m="1" x="447"/>
        <item m="1" x="520"/>
        <item m="1" x="397"/>
        <item m="1" x="269"/>
        <item m="1" x="539"/>
        <item x="75"/>
        <item x="102"/>
        <item x="93"/>
        <item x="92"/>
        <item m="1" x="431"/>
        <item m="1" x="531"/>
        <item x="139"/>
        <item x="207"/>
        <item x="137"/>
        <item x="100"/>
        <item x="103"/>
        <item x="180"/>
        <item x="73"/>
        <item m="1" x="507"/>
        <item x="175"/>
        <item x="82"/>
        <item x="64"/>
        <item m="1" x="475"/>
        <item x="121"/>
        <item x="119"/>
        <item x="146"/>
        <item x="208"/>
        <item m="1" x="484"/>
        <item m="1" x="465"/>
        <item x="179"/>
        <item x="178"/>
        <item x="155"/>
        <item m="1" x="304"/>
        <item x="108"/>
        <item x="202"/>
        <item x="86"/>
        <item x="16"/>
        <item x="45"/>
        <item x="37"/>
        <item x="104"/>
        <item x="84"/>
        <item x="101"/>
        <item x="94"/>
        <item x="152"/>
        <item t="default"/>
      </items>
    </pivotField>
    <pivotField showAll="0"/>
    <pivotField showAll="0"/>
    <pivotField showAll="0"/>
    <pivotField axis="axisRow" showAll="0">
      <items count="11">
        <item sd="0" x="3"/>
        <item sd="0" m="1" x="4"/>
        <item sd="0" x="0"/>
        <item sd="0" m="1" x="9"/>
        <item sd="0" m="1" x="7"/>
        <item sd="0" m="1" x="5"/>
        <item sd="0" x="1"/>
        <item sd="0" m="1" x="8"/>
        <item sd="0" m="1" x="6"/>
        <item sd="0" x="2"/>
        <item t="default" sd="0"/>
      </items>
    </pivotField>
    <pivotField dataField="1" numFmtId="4" showAll="0"/>
    <pivotField numFmtId="44" showAll="0"/>
    <pivotField dataField="1" numFmtId="44" showAll="0"/>
  </pivotFields>
  <rowFields count="4">
    <field x="1"/>
    <field x="7"/>
    <field x="2"/>
    <field x="3"/>
  </rowFields>
  <rowItems count="11">
    <i>
      <x/>
    </i>
    <i>
      <x v="9"/>
    </i>
    <i>
      <x v="10"/>
    </i>
    <i>
      <x v="12"/>
    </i>
    <i>
      <x v="15"/>
    </i>
    <i>
      <x v="16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0" hier="-1"/>
  </pageFields>
  <dataFields count="2">
    <dataField name=" Quantity" fld="8" baseField="0" baseItem="0"/>
    <dataField name=" 032521 Ext Cost" fld="10" baseField="0" baseItem="0" numFmtId="168"/>
  </dataFields>
  <formats count="11">
    <format dxfId="75">
      <pivotArea dataOnly="0" outline="0" fieldPosition="0">
        <references count="1">
          <reference field="4294967294" count="1">
            <x v="0"/>
          </reference>
        </references>
      </pivotArea>
    </format>
    <format dxfId="74">
      <pivotArea collapsedLevelsAreSubtotals="1" fieldPosition="0">
        <references count="1">
          <reference field="1" count="1">
            <x v="15"/>
          </reference>
        </references>
      </pivotArea>
    </format>
    <format dxfId="73">
      <pivotArea dataOnly="0" labelOnly="1" fieldPosition="0">
        <references count="1">
          <reference field="1" count="1">
            <x v="15"/>
          </reference>
        </references>
      </pivotArea>
    </format>
    <format dxfId="72">
      <pivotArea field="1" type="button" dataOnly="0" labelOnly="1" outline="0" axis="axisRow" fieldPosition="0"/>
    </format>
    <format dxfId="7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0">
      <pivotArea field="1" type="button" dataOnly="0" labelOnly="1" outline="0" axis="axisRow" fieldPosition="0"/>
    </format>
    <format dxfId="6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8">
      <pivotArea field="1" type="button" dataOnly="0" labelOnly="1" outline="0" axis="axisRow" fieldPosition="0"/>
    </format>
    <format dxfId="6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6">
      <pivotArea dataOnly="0" outline="0" fieldPosition="0">
        <references count="2">
          <reference field="4294967294" count="1">
            <x v="1"/>
          </reference>
          <reference field="0" count="1" selected="0">
            <x v="0"/>
          </reference>
        </references>
      </pivotArea>
    </format>
    <format dxfId="6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21-07-30T01:19:19.64" personId="{042401F8-7A49-4666-8B1B-AC0DFE779223}" id="{35D4AADF-E0F4-47F8-82B5-32A541D2F439}">
    <text>Include: DEAN, WIDO, NEW WIDO, In Transit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2FE8A-E053-41AA-8D92-7A1CF29839A4}">
  <sheetPr filterMode="1"/>
  <dimension ref="A1:E64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50" sqref="B350"/>
    </sheetView>
  </sheetViews>
  <sheetFormatPr defaultRowHeight="14.5" x14ac:dyDescent="0.35"/>
  <cols>
    <col min="1" max="1" width="10.54296875" customWidth="1"/>
    <col min="2" max="2" width="38.7265625" bestFit="1" customWidth="1"/>
    <col min="3" max="3" width="11.54296875" bestFit="1" customWidth="1"/>
    <col min="4" max="4" width="79.453125" bestFit="1" customWidth="1"/>
    <col min="5" max="5" width="24.54296875" bestFit="1" customWidth="1"/>
  </cols>
  <sheetData>
    <row r="1" spans="2:5" x14ac:dyDescent="0.35">
      <c r="B1" s="16"/>
    </row>
    <row r="2" spans="2:5" x14ac:dyDescent="0.35">
      <c r="B2" s="17" t="s">
        <v>1693</v>
      </c>
      <c r="C2" s="18" t="s">
        <v>0</v>
      </c>
      <c r="D2" s="18" t="s">
        <v>1647</v>
      </c>
      <c r="E2" s="18" t="s">
        <v>987</v>
      </c>
    </row>
    <row r="3" spans="2:5" hidden="1" x14ac:dyDescent="0.35">
      <c r="B3" s="10" t="s">
        <v>1696</v>
      </c>
      <c r="C3" t="s">
        <v>5</v>
      </c>
      <c r="D3" t="s">
        <v>1365</v>
      </c>
      <c r="E3" t="s">
        <v>1197</v>
      </c>
    </row>
    <row r="4" spans="2:5" hidden="1" x14ac:dyDescent="0.35">
      <c r="B4" s="10" t="s">
        <v>1696</v>
      </c>
      <c r="C4" t="s">
        <v>35</v>
      </c>
      <c r="D4" t="s">
        <v>1366</v>
      </c>
      <c r="E4" t="s">
        <v>1197</v>
      </c>
    </row>
    <row r="5" spans="2:5" hidden="1" x14ac:dyDescent="0.35">
      <c r="B5" s="10" t="s">
        <v>1696</v>
      </c>
      <c r="C5" t="s">
        <v>51</v>
      </c>
      <c r="D5" t="s">
        <v>1367</v>
      </c>
      <c r="E5" t="s">
        <v>1197</v>
      </c>
    </row>
    <row r="6" spans="2:5" hidden="1" x14ac:dyDescent="0.35">
      <c r="B6" s="10" t="s">
        <v>1696</v>
      </c>
      <c r="C6" t="s">
        <v>98</v>
      </c>
      <c r="D6" t="s">
        <v>1222</v>
      </c>
      <c r="E6" t="s">
        <v>1197</v>
      </c>
    </row>
    <row r="7" spans="2:5" x14ac:dyDescent="0.35">
      <c r="B7" t="s">
        <v>1696</v>
      </c>
      <c r="C7" t="s">
        <v>109</v>
      </c>
      <c r="D7" t="s">
        <v>1223</v>
      </c>
      <c r="E7" t="s">
        <v>1224</v>
      </c>
    </row>
    <row r="8" spans="2:5" hidden="1" x14ac:dyDescent="0.35">
      <c r="B8" s="10" t="s">
        <v>1696</v>
      </c>
      <c r="C8" t="s">
        <v>111</v>
      </c>
      <c r="D8" t="s">
        <v>1225</v>
      </c>
      <c r="E8" t="s">
        <v>1197</v>
      </c>
    </row>
    <row r="9" spans="2:5" x14ac:dyDescent="0.35">
      <c r="B9" t="s">
        <v>1696</v>
      </c>
      <c r="C9" t="s">
        <v>127</v>
      </c>
      <c r="D9" t="s">
        <v>1226</v>
      </c>
      <c r="E9" t="s">
        <v>1224</v>
      </c>
    </row>
    <row r="10" spans="2:5" hidden="1" x14ac:dyDescent="0.35">
      <c r="B10" s="10" t="s">
        <v>1696</v>
      </c>
      <c r="C10" t="s">
        <v>130</v>
      </c>
      <c r="D10" t="s">
        <v>1227</v>
      </c>
      <c r="E10" t="s">
        <v>1197</v>
      </c>
    </row>
    <row r="11" spans="2:5" x14ac:dyDescent="0.35">
      <c r="B11" t="s">
        <v>1696</v>
      </c>
      <c r="C11" t="s">
        <v>142</v>
      </c>
      <c r="D11" t="s">
        <v>1228</v>
      </c>
      <c r="E11" t="s">
        <v>1224</v>
      </c>
    </row>
    <row r="12" spans="2:5" hidden="1" x14ac:dyDescent="0.35">
      <c r="B12" s="10" t="s">
        <v>1696</v>
      </c>
      <c r="C12" t="s">
        <v>148</v>
      </c>
      <c r="D12" t="s">
        <v>1229</v>
      </c>
      <c r="E12" t="s">
        <v>1197</v>
      </c>
    </row>
    <row r="13" spans="2:5" x14ac:dyDescent="0.35">
      <c r="B13" t="s">
        <v>1696</v>
      </c>
      <c r="C13" t="s">
        <v>167</v>
      </c>
      <c r="D13" t="s">
        <v>1230</v>
      </c>
      <c r="E13" t="s">
        <v>1224</v>
      </c>
    </row>
    <row r="14" spans="2:5" hidden="1" x14ac:dyDescent="0.35">
      <c r="B14" s="10" t="s">
        <v>1696</v>
      </c>
      <c r="C14" t="s">
        <v>175</v>
      </c>
      <c r="D14" t="s">
        <v>1231</v>
      </c>
      <c r="E14" t="s">
        <v>1197</v>
      </c>
    </row>
    <row r="15" spans="2:5" x14ac:dyDescent="0.35">
      <c r="B15" t="s">
        <v>1696</v>
      </c>
      <c r="C15" t="s">
        <v>182</v>
      </c>
      <c r="D15" t="s">
        <v>1232</v>
      </c>
      <c r="E15" t="s">
        <v>1224</v>
      </c>
    </row>
    <row r="16" spans="2:5" hidden="1" x14ac:dyDescent="0.35">
      <c r="B16" s="10" t="s">
        <v>1696</v>
      </c>
      <c r="C16" t="s">
        <v>187</v>
      </c>
      <c r="D16" t="s">
        <v>1233</v>
      </c>
      <c r="E16" t="s">
        <v>1197</v>
      </c>
    </row>
    <row r="17" spans="2:5" hidden="1" x14ac:dyDescent="0.35">
      <c r="B17" s="10" t="s">
        <v>1696</v>
      </c>
      <c r="C17" t="s">
        <v>192</v>
      </c>
      <c r="D17" t="s">
        <v>1234</v>
      </c>
      <c r="E17" t="s">
        <v>1197</v>
      </c>
    </row>
    <row r="18" spans="2:5" x14ac:dyDescent="0.35">
      <c r="B18" t="s">
        <v>1696</v>
      </c>
      <c r="C18" t="s">
        <v>194</v>
      </c>
      <c r="D18" t="s">
        <v>1235</v>
      </c>
      <c r="E18" t="s">
        <v>1224</v>
      </c>
    </row>
    <row r="19" spans="2:5" hidden="1" x14ac:dyDescent="0.35">
      <c r="B19" s="10" t="s">
        <v>1696</v>
      </c>
      <c r="C19" t="s">
        <v>198</v>
      </c>
      <c r="D19" t="s">
        <v>1236</v>
      </c>
      <c r="E19" t="s">
        <v>1197</v>
      </c>
    </row>
    <row r="20" spans="2:5" x14ac:dyDescent="0.35">
      <c r="B20" t="s">
        <v>1696</v>
      </c>
      <c r="C20" t="s">
        <v>210</v>
      </c>
      <c r="D20" t="s">
        <v>1237</v>
      </c>
      <c r="E20" t="s">
        <v>1224</v>
      </c>
    </row>
    <row r="21" spans="2:5" hidden="1" x14ac:dyDescent="0.35">
      <c r="B21" s="10" t="s">
        <v>1696</v>
      </c>
      <c r="C21" t="s">
        <v>214</v>
      </c>
      <c r="D21" t="s">
        <v>1238</v>
      </c>
      <c r="E21" t="s">
        <v>1197</v>
      </c>
    </row>
    <row r="22" spans="2:5" x14ac:dyDescent="0.35">
      <c r="B22" t="s">
        <v>1696</v>
      </c>
      <c r="C22" t="s">
        <v>217</v>
      </c>
      <c r="D22" t="s">
        <v>1239</v>
      </c>
      <c r="E22" t="s">
        <v>1224</v>
      </c>
    </row>
    <row r="23" spans="2:5" hidden="1" x14ac:dyDescent="0.35">
      <c r="B23" s="10" t="s">
        <v>1696</v>
      </c>
      <c r="C23" t="s">
        <v>220</v>
      </c>
      <c r="D23" t="s">
        <v>1240</v>
      </c>
      <c r="E23" t="s">
        <v>1197</v>
      </c>
    </row>
    <row r="24" spans="2:5" hidden="1" x14ac:dyDescent="0.35">
      <c r="B24" s="10" t="s">
        <v>1696</v>
      </c>
      <c r="C24" t="s">
        <v>224</v>
      </c>
      <c r="D24" t="s">
        <v>1241</v>
      </c>
      <c r="E24" t="s">
        <v>1197</v>
      </c>
    </row>
    <row r="25" spans="2:5" x14ac:dyDescent="0.35">
      <c r="B25" t="s">
        <v>1696</v>
      </c>
      <c r="C25" t="s">
        <v>238</v>
      </c>
      <c r="D25" t="s">
        <v>1242</v>
      </c>
      <c r="E25" t="s">
        <v>1224</v>
      </c>
    </row>
    <row r="26" spans="2:5" x14ac:dyDescent="0.35">
      <c r="B26" t="s">
        <v>1696</v>
      </c>
      <c r="C26" t="s">
        <v>241</v>
      </c>
      <c r="D26" t="s">
        <v>1243</v>
      </c>
      <c r="E26" t="s">
        <v>1224</v>
      </c>
    </row>
    <row r="27" spans="2:5" x14ac:dyDescent="0.35">
      <c r="B27" t="s">
        <v>1696</v>
      </c>
      <c r="C27" t="s">
        <v>244</v>
      </c>
      <c r="D27" t="s">
        <v>1244</v>
      </c>
      <c r="E27" t="s">
        <v>1224</v>
      </c>
    </row>
    <row r="28" spans="2:5" hidden="1" x14ac:dyDescent="0.35">
      <c r="B28" s="10" t="s">
        <v>1702</v>
      </c>
      <c r="C28" t="s">
        <v>249</v>
      </c>
      <c r="D28" t="s">
        <v>988</v>
      </c>
      <c r="E28" t="s">
        <v>989</v>
      </c>
    </row>
    <row r="29" spans="2:5" hidden="1" x14ac:dyDescent="0.35">
      <c r="B29" t="s">
        <v>1650</v>
      </c>
      <c r="C29" t="s">
        <v>250</v>
      </c>
      <c r="D29" t="s">
        <v>990</v>
      </c>
      <c r="E29" t="s">
        <v>989</v>
      </c>
    </row>
    <row r="30" spans="2:5" hidden="1" x14ac:dyDescent="0.35">
      <c r="B30" t="s">
        <v>1650</v>
      </c>
      <c r="C30" t="s">
        <v>251</v>
      </c>
      <c r="D30" t="s">
        <v>991</v>
      </c>
      <c r="E30" t="s">
        <v>989</v>
      </c>
    </row>
    <row r="31" spans="2:5" hidden="1" x14ac:dyDescent="0.35">
      <c r="B31" t="s">
        <v>1650</v>
      </c>
      <c r="C31" t="s">
        <v>252</v>
      </c>
      <c r="D31" t="s">
        <v>992</v>
      </c>
      <c r="E31" t="s">
        <v>989</v>
      </c>
    </row>
    <row r="32" spans="2:5" hidden="1" x14ac:dyDescent="0.35">
      <c r="B32" t="s">
        <v>1650</v>
      </c>
      <c r="C32" t="s">
        <v>253</v>
      </c>
      <c r="D32" t="s">
        <v>995</v>
      </c>
      <c r="E32" t="s">
        <v>989</v>
      </c>
    </row>
    <row r="33" spans="1:5" hidden="1" x14ac:dyDescent="0.35">
      <c r="B33" t="s">
        <v>1650</v>
      </c>
      <c r="C33" t="s">
        <v>254</v>
      </c>
      <c r="D33" t="s">
        <v>996</v>
      </c>
      <c r="E33" t="s">
        <v>989</v>
      </c>
    </row>
    <row r="34" spans="1:5" hidden="1" x14ac:dyDescent="0.35">
      <c r="B34" s="10" t="s">
        <v>1702</v>
      </c>
      <c r="C34" t="s">
        <v>255</v>
      </c>
      <c r="D34" t="s">
        <v>997</v>
      </c>
      <c r="E34" t="s">
        <v>989</v>
      </c>
    </row>
    <row r="35" spans="1:5" hidden="1" x14ac:dyDescent="0.35">
      <c r="B35" t="s">
        <v>1650</v>
      </c>
      <c r="C35" t="s">
        <v>256</v>
      </c>
      <c r="D35" t="s">
        <v>999</v>
      </c>
      <c r="E35" t="s">
        <v>989</v>
      </c>
    </row>
    <row r="36" spans="1:5" hidden="1" x14ac:dyDescent="0.35">
      <c r="B36" t="s">
        <v>1695</v>
      </c>
      <c r="C36" t="s">
        <v>259</v>
      </c>
      <c r="D36" t="s">
        <v>1000</v>
      </c>
      <c r="E36" t="s">
        <v>1001</v>
      </c>
    </row>
    <row r="37" spans="1:5" hidden="1" x14ac:dyDescent="0.35">
      <c r="B37" t="s">
        <v>1697</v>
      </c>
      <c r="C37" t="s">
        <v>268</v>
      </c>
      <c r="D37" t="s">
        <v>1003</v>
      </c>
      <c r="E37" t="s">
        <v>1002</v>
      </c>
    </row>
    <row r="38" spans="1:5" hidden="1" x14ac:dyDescent="0.35">
      <c r="B38" s="10" t="s">
        <v>1702</v>
      </c>
      <c r="C38" t="s">
        <v>269</v>
      </c>
      <c r="D38" t="s">
        <v>1004</v>
      </c>
      <c r="E38" t="s">
        <v>989</v>
      </c>
    </row>
    <row r="39" spans="1:5" hidden="1" x14ac:dyDescent="0.35">
      <c r="B39" t="s">
        <v>1650</v>
      </c>
      <c r="C39" t="s">
        <v>270</v>
      </c>
      <c r="D39" t="s">
        <v>1005</v>
      </c>
      <c r="E39" t="s">
        <v>989</v>
      </c>
    </row>
    <row r="40" spans="1:5" hidden="1" x14ac:dyDescent="0.35">
      <c r="A40" s="23" t="s">
        <v>1713</v>
      </c>
      <c r="B40" s="24" t="s">
        <v>1650</v>
      </c>
      <c r="C40" t="s">
        <v>271</v>
      </c>
      <c r="D40" t="s">
        <v>994</v>
      </c>
      <c r="E40" t="s">
        <v>1008</v>
      </c>
    </row>
    <row r="41" spans="1:5" hidden="1" x14ac:dyDescent="0.35">
      <c r="B41" t="s">
        <v>1695</v>
      </c>
      <c r="C41" t="s">
        <v>272</v>
      </c>
      <c r="D41" t="s">
        <v>1006</v>
      </c>
      <c r="E41" t="s">
        <v>989</v>
      </c>
    </row>
    <row r="42" spans="1:5" hidden="1" x14ac:dyDescent="0.35">
      <c r="A42" s="23" t="s">
        <v>1713</v>
      </c>
      <c r="B42" s="24" t="s">
        <v>1650</v>
      </c>
      <c r="C42" t="s">
        <v>273</v>
      </c>
      <c r="D42" t="s">
        <v>1007</v>
      </c>
      <c r="E42" t="s">
        <v>1008</v>
      </c>
    </row>
    <row r="43" spans="1:5" hidden="1" x14ac:dyDescent="0.35">
      <c r="B43" t="s">
        <v>1650</v>
      </c>
      <c r="C43" t="s">
        <v>275</v>
      </c>
      <c r="D43" t="s">
        <v>1009</v>
      </c>
      <c r="E43" t="s">
        <v>989</v>
      </c>
    </row>
    <row r="44" spans="1:5" hidden="1" x14ac:dyDescent="0.35">
      <c r="B44" t="s">
        <v>1650</v>
      </c>
      <c r="C44" t="s">
        <v>276</v>
      </c>
      <c r="D44" t="s">
        <v>1556</v>
      </c>
      <c r="E44" t="s">
        <v>989</v>
      </c>
    </row>
    <row r="45" spans="1:5" hidden="1" x14ac:dyDescent="0.35">
      <c r="A45" s="23" t="s">
        <v>1713</v>
      </c>
      <c r="B45" s="24" t="s">
        <v>1650</v>
      </c>
      <c r="C45" t="s">
        <v>277</v>
      </c>
      <c r="D45" t="s">
        <v>1560</v>
      </c>
      <c r="E45" t="s">
        <v>1008</v>
      </c>
    </row>
    <row r="46" spans="1:5" hidden="1" x14ac:dyDescent="0.35">
      <c r="B46" t="s">
        <v>1650</v>
      </c>
      <c r="C46" t="s">
        <v>278</v>
      </c>
      <c r="D46" t="s">
        <v>1010</v>
      </c>
      <c r="E46" t="s">
        <v>989</v>
      </c>
    </row>
    <row r="47" spans="1:5" hidden="1" x14ac:dyDescent="0.35">
      <c r="B47" t="s">
        <v>1695</v>
      </c>
      <c r="C47" t="s">
        <v>279</v>
      </c>
      <c r="D47" t="s">
        <v>1011</v>
      </c>
      <c r="E47" t="s">
        <v>989</v>
      </c>
    </row>
    <row r="48" spans="1:5" hidden="1" x14ac:dyDescent="0.35">
      <c r="B48" t="s">
        <v>1695</v>
      </c>
      <c r="C48" t="s">
        <v>280</v>
      </c>
      <c r="D48" t="s">
        <v>1012</v>
      </c>
      <c r="E48" t="s">
        <v>1001</v>
      </c>
    </row>
    <row r="49" spans="1:5" hidden="1" x14ac:dyDescent="0.35">
      <c r="B49" t="s">
        <v>1650</v>
      </c>
      <c r="C49" t="s">
        <v>281</v>
      </c>
      <c r="D49" t="s">
        <v>1013</v>
      </c>
      <c r="E49" t="s">
        <v>989</v>
      </c>
    </row>
    <row r="50" spans="1:5" hidden="1" x14ac:dyDescent="0.35">
      <c r="B50" t="s">
        <v>1650</v>
      </c>
      <c r="C50" t="s">
        <v>287</v>
      </c>
      <c r="D50" t="s">
        <v>1014</v>
      </c>
      <c r="E50" t="s">
        <v>989</v>
      </c>
    </row>
    <row r="51" spans="1:5" hidden="1" x14ac:dyDescent="0.35">
      <c r="A51" s="23" t="s">
        <v>1713</v>
      </c>
      <c r="B51" s="24" t="s">
        <v>1650</v>
      </c>
      <c r="C51" t="s">
        <v>289</v>
      </c>
      <c r="D51" t="s">
        <v>1466</v>
      </c>
      <c r="E51" t="s">
        <v>1008</v>
      </c>
    </row>
    <row r="52" spans="1:5" hidden="1" x14ac:dyDescent="0.35">
      <c r="B52" t="s">
        <v>1650</v>
      </c>
      <c r="C52" t="s">
        <v>290</v>
      </c>
      <c r="D52" t="s">
        <v>1015</v>
      </c>
      <c r="E52" t="s">
        <v>989</v>
      </c>
    </row>
    <row r="53" spans="1:5" hidden="1" x14ac:dyDescent="0.35">
      <c r="B53" t="s">
        <v>1697</v>
      </c>
      <c r="C53" t="s">
        <v>291</v>
      </c>
      <c r="D53" t="s">
        <v>1016</v>
      </c>
      <c r="E53" t="s">
        <v>1002</v>
      </c>
    </row>
    <row r="54" spans="1:5" hidden="1" x14ac:dyDescent="0.35">
      <c r="B54" t="s">
        <v>1697</v>
      </c>
      <c r="C54" t="s">
        <v>292</v>
      </c>
      <c r="D54" t="s">
        <v>1017</v>
      </c>
      <c r="E54" t="s">
        <v>1002</v>
      </c>
    </row>
    <row r="55" spans="1:5" hidden="1" x14ac:dyDescent="0.35">
      <c r="B55" t="s">
        <v>1697</v>
      </c>
      <c r="C55" t="s">
        <v>293</v>
      </c>
      <c r="D55" t="s">
        <v>1018</v>
      </c>
      <c r="E55" t="s">
        <v>1002</v>
      </c>
    </row>
    <row r="56" spans="1:5" hidden="1" x14ac:dyDescent="0.35">
      <c r="B56" t="s">
        <v>1650</v>
      </c>
      <c r="C56" t="s">
        <v>294</v>
      </c>
      <c r="D56" t="s">
        <v>1019</v>
      </c>
      <c r="E56" t="s">
        <v>989</v>
      </c>
    </row>
    <row r="57" spans="1:5" hidden="1" x14ac:dyDescent="0.35">
      <c r="B57" t="s">
        <v>1650</v>
      </c>
      <c r="C57" t="s">
        <v>295</v>
      </c>
      <c r="D57" t="s">
        <v>1020</v>
      </c>
      <c r="E57" t="s">
        <v>989</v>
      </c>
    </row>
    <row r="58" spans="1:5" hidden="1" x14ac:dyDescent="0.35">
      <c r="A58" s="23" t="s">
        <v>1713</v>
      </c>
      <c r="B58" s="24" t="s">
        <v>1650</v>
      </c>
      <c r="C58" t="s">
        <v>297</v>
      </c>
      <c r="D58" t="s">
        <v>1021</v>
      </c>
      <c r="E58" t="s">
        <v>1008</v>
      </c>
    </row>
    <row r="59" spans="1:5" hidden="1" x14ac:dyDescent="0.35">
      <c r="A59" s="23" t="s">
        <v>1713</v>
      </c>
      <c r="B59" s="24" t="s">
        <v>1650</v>
      </c>
      <c r="C59" t="s">
        <v>298</v>
      </c>
      <c r="D59" t="s">
        <v>1022</v>
      </c>
      <c r="E59" t="s">
        <v>1008</v>
      </c>
    </row>
    <row r="60" spans="1:5" hidden="1" x14ac:dyDescent="0.35">
      <c r="B60" t="s">
        <v>1697</v>
      </c>
      <c r="C60" t="s">
        <v>300</v>
      </c>
      <c r="D60" t="s">
        <v>1297</v>
      </c>
      <c r="E60" t="s">
        <v>1002</v>
      </c>
    </row>
    <row r="61" spans="1:5" hidden="1" x14ac:dyDescent="0.35">
      <c r="B61" t="s">
        <v>1697</v>
      </c>
      <c r="C61" t="s">
        <v>307</v>
      </c>
      <c r="D61" t="s">
        <v>1193</v>
      </c>
      <c r="E61" t="s">
        <v>1002</v>
      </c>
    </row>
    <row r="62" spans="1:5" hidden="1" x14ac:dyDescent="0.35">
      <c r="B62" t="s">
        <v>1697</v>
      </c>
      <c r="C62" t="s">
        <v>311</v>
      </c>
      <c r="D62" t="s">
        <v>1195</v>
      </c>
      <c r="E62" t="s">
        <v>1002</v>
      </c>
    </row>
    <row r="63" spans="1:5" hidden="1" x14ac:dyDescent="0.35">
      <c r="B63" t="s">
        <v>1697</v>
      </c>
      <c r="C63" t="s">
        <v>314</v>
      </c>
      <c r="D63" t="s">
        <v>1194</v>
      </c>
      <c r="E63" t="s">
        <v>1002</v>
      </c>
    </row>
    <row r="64" spans="1:5" hidden="1" x14ac:dyDescent="0.35">
      <c r="B64" t="s">
        <v>1697</v>
      </c>
      <c r="C64" t="s">
        <v>321</v>
      </c>
      <c r="D64" t="s">
        <v>1451</v>
      </c>
      <c r="E64" t="s">
        <v>1002</v>
      </c>
    </row>
    <row r="65" spans="1:5" hidden="1" x14ac:dyDescent="0.35">
      <c r="B65" t="s">
        <v>1697</v>
      </c>
      <c r="C65" t="s">
        <v>322</v>
      </c>
      <c r="D65" t="s">
        <v>1393</v>
      </c>
      <c r="E65" t="s">
        <v>1002</v>
      </c>
    </row>
    <row r="66" spans="1:5" hidden="1" x14ac:dyDescent="0.35">
      <c r="B66" t="s">
        <v>1697</v>
      </c>
      <c r="C66" t="s">
        <v>323</v>
      </c>
      <c r="D66" t="s">
        <v>1192</v>
      </c>
      <c r="E66" t="s">
        <v>1002</v>
      </c>
    </row>
    <row r="67" spans="1:5" hidden="1" x14ac:dyDescent="0.35">
      <c r="B67" t="s">
        <v>1697</v>
      </c>
      <c r="C67" t="s">
        <v>324</v>
      </c>
      <c r="D67" t="s">
        <v>1188</v>
      </c>
      <c r="E67" t="s">
        <v>1002</v>
      </c>
    </row>
    <row r="68" spans="1:5" hidden="1" x14ac:dyDescent="0.35">
      <c r="B68" t="s">
        <v>1650</v>
      </c>
      <c r="C68" t="s">
        <v>325</v>
      </c>
      <c r="D68" t="s">
        <v>1340</v>
      </c>
      <c r="E68" t="s">
        <v>989</v>
      </c>
    </row>
    <row r="69" spans="1:5" hidden="1" x14ac:dyDescent="0.35">
      <c r="B69" t="s">
        <v>1650</v>
      </c>
      <c r="C69" t="s">
        <v>326</v>
      </c>
      <c r="D69" t="s">
        <v>1343</v>
      </c>
      <c r="E69" t="s">
        <v>989</v>
      </c>
    </row>
    <row r="70" spans="1:5" hidden="1" x14ac:dyDescent="0.35">
      <c r="B70" t="s">
        <v>1650</v>
      </c>
      <c r="C70" t="s">
        <v>327</v>
      </c>
      <c r="D70" t="s">
        <v>1342</v>
      </c>
      <c r="E70" t="s">
        <v>989</v>
      </c>
    </row>
    <row r="71" spans="1:5" hidden="1" x14ac:dyDescent="0.35">
      <c r="A71" s="23" t="s">
        <v>1713</v>
      </c>
      <c r="B71" s="24" t="s">
        <v>1650</v>
      </c>
      <c r="C71" t="s">
        <v>328</v>
      </c>
      <c r="D71" t="s">
        <v>1341</v>
      </c>
      <c r="E71" t="s">
        <v>1008</v>
      </c>
    </row>
    <row r="72" spans="1:5" hidden="1" x14ac:dyDescent="0.35">
      <c r="B72" t="s">
        <v>1650</v>
      </c>
      <c r="C72" t="s">
        <v>329</v>
      </c>
      <c r="D72" t="s">
        <v>1558</v>
      </c>
      <c r="E72" t="s">
        <v>989</v>
      </c>
    </row>
    <row r="73" spans="1:5" hidden="1" x14ac:dyDescent="0.35">
      <c r="B73" t="s">
        <v>1650</v>
      </c>
      <c r="C73" t="s">
        <v>330</v>
      </c>
      <c r="D73" t="s">
        <v>998</v>
      </c>
      <c r="E73" t="s">
        <v>989</v>
      </c>
    </row>
    <row r="74" spans="1:5" hidden="1" x14ac:dyDescent="0.35">
      <c r="B74" t="s">
        <v>1650</v>
      </c>
      <c r="C74" t="s">
        <v>331</v>
      </c>
      <c r="D74" t="s">
        <v>1344</v>
      </c>
      <c r="E74" t="s">
        <v>989</v>
      </c>
    </row>
    <row r="75" spans="1:5" hidden="1" x14ac:dyDescent="0.35">
      <c r="B75" t="s">
        <v>1650</v>
      </c>
      <c r="C75" t="s">
        <v>332</v>
      </c>
      <c r="D75" t="s">
        <v>1023</v>
      </c>
      <c r="E75" t="s">
        <v>989</v>
      </c>
    </row>
    <row r="76" spans="1:5" hidden="1" x14ac:dyDescent="0.35">
      <c r="B76" t="s">
        <v>1650</v>
      </c>
      <c r="C76" t="s">
        <v>333</v>
      </c>
      <c r="D76" t="s">
        <v>1385</v>
      </c>
      <c r="E76" t="s">
        <v>989</v>
      </c>
    </row>
    <row r="77" spans="1:5" hidden="1" x14ac:dyDescent="0.35">
      <c r="B77" t="s">
        <v>1695</v>
      </c>
      <c r="C77" t="s">
        <v>334</v>
      </c>
      <c r="D77" t="s">
        <v>1452</v>
      </c>
      <c r="E77" t="s">
        <v>989</v>
      </c>
    </row>
    <row r="78" spans="1:5" hidden="1" x14ac:dyDescent="0.35">
      <c r="B78" t="s">
        <v>1695</v>
      </c>
      <c r="C78" t="s">
        <v>335</v>
      </c>
      <c r="D78" t="s">
        <v>1450</v>
      </c>
      <c r="E78" t="s">
        <v>989</v>
      </c>
    </row>
    <row r="79" spans="1:5" hidden="1" x14ac:dyDescent="0.35">
      <c r="B79" s="10" t="s">
        <v>1702</v>
      </c>
      <c r="C79" t="s">
        <v>336</v>
      </c>
      <c r="D79" t="s">
        <v>1394</v>
      </c>
      <c r="E79" t="s">
        <v>989</v>
      </c>
    </row>
    <row r="80" spans="1:5" hidden="1" x14ac:dyDescent="0.35">
      <c r="B80" t="s">
        <v>1650</v>
      </c>
      <c r="C80" t="s">
        <v>337</v>
      </c>
      <c r="D80" t="s">
        <v>1390</v>
      </c>
      <c r="E80" t="s">
        <v>989</v>
      </c>
    </row>
    <row r="81" spans="1:5" hidden="1" x14ac:dyDescent="0.35">
      <c r="A81" s="23" t="s">
        <v>1713</v>
      </c>
      <c r="B81" s="24" t="s">
        <v>1650</v>
      </c>
      <c r="C81" t="s">
        <v>340</v>
      </c>
      <c r="D81" t="s">
        <v>1387</v>
      </c>
      <c r="E81" t="s">
        <v>1008</v>
      </c>
    </row>
    <row r="82" spans="1:5" hidden="1" x14ac:dyDescent="0.35">
      <c r="B82" t="s">
        <v>1650</v>
      </c>
      <c r="C82" t="s">
        <v>341</v>
      </c>
      <c r="D82" t="s">
        <v>1392</v>
      </c>
      <c r="E82" t="s">
        <v>989</v>
      </c>
    </row>
    <row r="83" spans="1:5" hidden="1" x14ac:dyDescent="0.35">
      <c r="B83" t="s">
        <v>1650</v>
      </c>
      <c r="C83" t="s">
        <v>342</v>
      </c>
      <c r="D83" t="s">
        <v>1377</v>
      </c>
      <c r="E83" t="s">
        <v>989</v>
      </c>
    </row>
    <row r="84" spans="1:5" hidden="1" x14ac:dyDescent="0.35">
      <c r="B84" t="s">
        <v>1650</v>
      </c>
      <c r="C84" t="s">
        <v>343</v>
      </c>
      <c r="D84" t="s">
        <v>1612</v>
      </c>
      <c r="E84" t="s">
        <v>989</v>
      </c>
    </row>
    <row r="85" spans="1:5" hidden="1" x14ac:dyDescent="0.35">
      <c r="B85" t="s">
        <v>1697</v>
      </c>
      <c r="C85" t="s">
        <v>344</v>
      </c>
      <c r="D85" t="s">
        <v>1404</v>
      </c>
      <c r="E85" t="s">
        <v>1002</v>
      </c>
    </row>
    <row r="86" spans="1:5" hidden="1" x14ac:dyDescent="0.35">
      <c r="B86" t="s">
        <v>1650</v>
      </c>
      <c r="C86" t="s">
        <v>345</v>
      </c>
      <c r="D86" t="s">
        <v>1550</v>
      </c>
      <c r="E86" t="s">
        <v>989</v>
      </c>
    </row>
    <row r="87" spans="1:5" hidden="1" x14ac:dyDescent="0.35">
      <c r="B87" t="s">
        <v>1650</v>
      </c>
      <c r="C87" t="s">
        <v>346</v>
      </c>
      <c r="D87" t="s">
        <v>1590</v>
      </c>
      <c r="E87" t="s">
        <v>989</v>
      </c>
    </row>
    <row r="88" spans="1:5" hidden="1" x14ac:dyDescent="0.35">
      <c r="B88" t="s">
        <v>1697</v>
      </c>
      <c r="C88" t="s">
        <v>347</v>
      </c>
      <c r="D88" t="s">
        <v>1591</v>
      </c>
      <c r="E88" t="s">
        <v>1002</v>
      </c>
    </row>
    <row r="89" spans="1:5" hidden="1" x14ac:dyDescent="0.35">
      <c r="B89" t="s">
        <v>1697</v>
      </c>
      <c r="C89" t="s">
        <v>348</v>
      </c>
      <c r="D89" t="s">
        <v>1592</v>
      </c>
      <c r="E89" t="s">
        <v>1002</v>
      </c>
    </row>
    <row r="90" spans="1:5" hidden="1" x14ac:dyDescent="0.35">
      <c r="B90" t="s">
        <v>1650</v>
      </c>
      <c r="C90" t="s">
        <v>349</v>
      </c>
      <c r="D90" t="s">
        <v>1595</v>
      </c>
      <c r="E90" t="s">
        <v>989</v>
      </c>
    </row>
    <row r="91" spans="1:5" hidden="1" x14ac:dyDescent="0.35">
      <c r="B91" t="s">
        <v>1650</v>
      </c>
      <c r="C91" t="s">
        <v>350</v>
      </c>
      <c r="D91" t="s">
        <v>1624</v>
      </c>
      <c r="E91" t="s">
        <v>989</v>
      </c>
    </row>
    <row r="92" spans="1:5" hidden="1" x14ac:dyDescent="0.35">
      <c r="A92" s="23" t="s">
        <v>1713</v>
      </c>
      <c r="B92" s="24" t="s">
        <v>1650</v>
      </c>
      <c r="C92" t="s">
        <v>351</v>
      </c>
      <c r="D92" t="s">
        <v>1644</v>
      </c>
      <c r="E92" t="s">
        <v>1008</v>
      </c>
    </row>
    <row r="93" spans="1:5" hidden="1" x14ac:dyDescent="0.35">
      <c r="A93" s="23" t="s">
        <v>1713</v>
      </c>
      <c r="B93" s="24" t="s">
        <v>1650</v>
      </c>
      <c r="C93" t="s">
        <v>352</v>
      </c>
      <c r="D93" t="s">
        <v>1024</v>
      </c>
      <c r="E93" t="s">
        <v>1008</v>
      </c>
    </row>
    <row r="94" spans="1:5" hidden="1" x14ac:dyDescent="0.35">
      <c r="B94" t="s">
        <v>1650</v>
      </c>
      <c r="C94" t="s">
        <v>354</v>
      </c>
      <c r="D94" t="s">
        <v>1245</v>
      </c>
      <c r="E94" t="s">
        <v>989</v>
      </c>
    </row>
    <row r="95" spans="1:5" hidden="1" x14ac:dyDescent="0.35">
      <c r="B95" t="s">
        <v>1650</v>
      </c>
      <c r="C95" t="s">
        <v>355</v>
      </c>
      <c r="D95" t="s">
        <v>1625</v>
      </c>
      <c r="E95" t="s">
        <v>989</v>
      </c>
    </row>
    <row r="96" spans="1:5" hidden="1" x14ac:dyDescent="0.35">
      <c r="B96" t="s">
        <v>1648</v>
      </c>
      <c r="C96" t="s">
        <v>356</v>
      </c>
      <c r="D96" t="s">
        <v>1512</v>
      </c>
      <c r="E96" t="s">
        <v>1511</v>
      </c>
    </row>
    <row r="97" spans="2:5" hidden="1" x14ac:dyDescent="0.35">
      <c r="B97" t="s">
        <v>1648</v>
      </c>
      <c r="C97" t="s">
        <v>357</v>
      </c>
      <c r="D97" t="s">
        <v>1510</v>
      </c>
      <c r="E97" t="s">
        <v>1511</v>
      </c>
    </row>
    <row r="98" spans="2:5" hidden="1" x14ac:dyDescent="0.35">
      <c r="B98" s="10" t="s">
        <v>1247</v>
      </c>
      <c r="C98" t="s">
        <v>394</v>
      </c>
      <c r="D98" t="s">
        <v>1254</v>
      </c>
      <c r="E98" t="s">
        <v>1247</v>
      </c>
    </row>
    <row r="99" spans="2:5" hidden="1" x14ac:dyDescent="0.35">
      <c r="B99" s="10" t="s">
        <v>1247</v>
      </c>
      <c r="C99" t="s">
        <v>413</v>
      </c>
      <c r="D99" t="s">
        <v>1266</v>
      </c>
      <c r="E99" t="s">
        <v>1247</v>
      </c>
    </row>
    <row r="100" spans="2:5" hidden="1" x14ac:dyDescent="0.35">
      <c r="B100" s="10" t="s">
        <v>1247</v>
      </c>
      <c r="C100" t="s">
        <v>419</v>
      </c>
      <c r="D100" t="s">
        <v>1515</v>
      </c>
      <c r="E100" t="s">
        <v>1247</v>
      </c>
    </row>
    <row r="101" spans="2:5" hidden="1" x14ac:dyDescent="0.35">
      <c r="B101" s="10" t="s">
        <v>1247</v>
      </c>
      <c r="C101" t="s">
        <v>422</v>
      </c>
      <c r="D101" t="s">
        <v>1516</v>
      </c>
      <c r="E101" t="s">
        <v>1247</v>
      </c>
    </row>
    <row r="102" spans="2:5" hidden="1" x14ac:dyDescent="0.35">
      <c r="B102" s="10" t="s">
        <v>1247</v>
      </c>
      <c r="C102" t="s">
        <v>435</v>
      </c>
      <c r="D102" t="s">
        <v>1521</v>
      </c>
      <c r="E102" t="s">
        <v>1247</v>
      </c>
    </row>
    <row r="103" spans="2:5" hidden="1" x14ac:dyDescent="0.35">
      <c r="B103" s="10" t="s">
        <v>1247</v>
      </c>
      <c r="C103" t="s">
        <v>437</v>
      </c>
      <c r="D103" t="s">
        <v>1523</v>
      </c>
      <c r="E103" t="s">
        <v>1247</v>
      </c>
    </row>
    <row r="104" spans="2:5" hidden="1" x14ac:dyDescent="0.35">
      <c r="B104" s="10" t="s">
        <v>1247</v>
      </c>
      <c r="C104" t="s">
        <v>446</v>
      </c>
      <c r="D104" t="s">
        <v>1295</v>
      </c>
      <c r="E104" t="s">
        <v>1247</v>
      </c>
    </row>
    <row r="105" spans="2:5" hidden="1" x14ac:dyDescent="0.35">
      <c r="B105" t="s">
        <v>1649</v>
      </c>
      <c r="C105" t="s">
        <v>450</v>
      </c>
      <c r="D105" t="s">
        <v>1025</v>
      </c>
      <c r="E105" t="s">
        <v>1026</v>
      </c>
    </row>
    <row r="106" spans="2:5" hidden="1" x14ac:dyDescent="0.35">
      <c r="B106" t="s">
        <v>1648</v>
      </c>
      <c r="C106" t="s">
        <v>451</v>
      </c>
      <c r="D106" t="s">
        <v>1596</v>
      </c>
      <c r="E106" t="s">
        <v>1032</v>
      </c>
    </row>
    <row r="107" spans="2:5" hidden="1" x14ac:dyDescent="0.35">
      <c r="B107" t="s">
        <v>1648</v>
      </c>
      <c r="C107" t="s">
        <v>452</v>
      </c>
      <c r="D107" t="s">
        <v>1471</v>
      </c>
      <c r="E107" t="s">
        <v>1032</v>
      </c>
    </row>
    <row r="108" spans="2:5" hidden="1" x14ac:dyDescent="0.35">
      <c r="B108" t="s">
        <v>1648</v>
      </c>
      <c r="C108" t="s">
        <v>453</v>
      </c>
      <c r="D108" t="s">
        <v>1405</v>
      </c>
      <c r="E108" t="s">
        <v>1032</v>
      </c>
    </row>
    <row r="109" spans="2:5" hidden="1" x14ac:dyDescent="0.35">
      <c r="B109" t="s">
        <v>1649</v>
      </c>
      <c r="C109" t="s">
        <v>454</v>
      </c>
      <c r="D109" t="s">
        <v>1634</v>
      </c>
      <c r="E109" t="s">
        <v>1026</v>
      </c>
    </row>
    <row r="110" spans="2:5" hidden="1" x14ac:dyDescent="0.35">
      <c r="B110" t="s">
        <v>1648</v>
      </c>
      <c r="C110" t="s">
        <v>455</v>
      </c>
      <c r="D110" t="s">
        <v>1645</v>
      </c>
      <c r="E110" t="s">
        <v>1032</v>
      </c>
    </row>
    <row r="111" spans="2:5" hidden="1" x14ac:dyDescent="0.35">
      <c r="B111" t="s">
        <v>1649</v>
      </c>
      <c r="C111" t="s">
        <v>456</v>
      </c>
      <c r="D111" t="s">
        <v>1027</v>
      </c>
      <c r="E111" t="s">
        <v>1026</v>
      </c>
    </row>
    <row r="112" spans="2:5" hidden="1" x14ac:dyDescent="0.35">
      <c r="B112" t="s">
        <v>1649</v>
      </c>
      <c r="C112" t="s">
        <v>457</v>
      </c>
      <c r="D112" t="s">
        <v>1028</v>
      </c>
      <c r="E112" t="s">
        <v>1026</v>
      </c>
    </row>
    <row r="113" spans="2:5" hidden="1" x14ac:dyDescent="0.35">
      <c r="B113" t="s">
        <v>1649</v>
      </c>
      <c r="C113" t="s">
        <v>459</v>
      </c>
      <c r="D113" t="s">
        <v>1628</v>
      </c>
      <c r="E113" t="s">
        <v>1026</v>
      </c>
    </row>
    <row r="114" spans="2:5" hidden="1" x14ac:dyDescent="0.35">
      <c r="B114" t="s">
        <v>1649</v>
      </c>
      <c r="C114" t="s">
        <v>460</v>
      </c>
      <c r="D114" t="s">
        <v>1029</v>
      </c>
      <c r="E114" t="s">
        <v>1026</v>
      </c>
    </row>
    <row r="115" spans="2:5" hidden="1" x14ac:dyDescent="0.35">
      <c r="B115" t="s">
        <v>1649</v>
      </c>
      <c r="C115" t="s">
        <v>461</v>
      </c>
      <c r="D115" t="s">
        <v>1345</v>
      </c>
      <c r="E115" t="s">
        <v>1026</v>
      </c>
    </row>
    <row r="116" spans="2:5" hidden="1" x14ac:dyDescent="0.35">
      <c r="B116" t="s">
        <v>1649</v>
      </c>
      <c r="C116" t="s">
        <v>465</v>
      </c>
      <c r="D116" t="s">
        <v>1546</v>
      </c>
      <c r="E116" t="s">
        <v>1026</v>
      </c>
    </row>
    <row r="117" spans="2:5" hidden="1" x14ac:dyDescent="0.35">
      <c r="B117" t="s">
        <v>1649</v>
      </c>
      <c r="C117" t="s">
        <v>466</v>
      </c>
      <c r="D117" t="s">
        <v>1030</v>
      </c>
      <c r="E117" t="s">
        <v>1026</v>
      </c>
    </row>
    <row r="118" spans="2:5" hidden="1" x14ac:dyDescent="0.35">
      <c r="B118" t="s">
        <v>1649</v>
      </c>
      <c r="C118" t="s">
        <v>467</v>
      </c>
      <c r="D118" t="s">
        <v>1626</v>
      </c>
      <c r="E118" t="s">
        <v>1026</v>
      </c>
    </row>
    <row r="119" spans="2:5" hidden="1" x14ac:dyDescent="0.35">
      <c r="B119" t="s">
        <v>1649</v>
      </c>
      <c r="C119" t="s">
        <v>468</v>
      </c>
      <c r="D119" t="s">
        <v>1638</v>
      </c>
      <c r="E119" t="s">
        <v>1026</v>
      </c>
    </row>
    <row r="120" spans="2:5" hidden="1" x14ac:dyDescent="0.35">
      <c r="B120" t="s">
        <v>1648</v>
      </c>
      <c r="C120" t="s">
        <v>469</v>
      </c>
      <c r="D120" t="s">
        <v>1031</v>
      </c>
      <c r="E120" t="s">
        <v>1032</v>
      </c>
    </row>
    <row r="121" spans="2:5" hidden="1" x14ac:dyDescent="0.35">
      <c r="B121" t="s">
        <v>1648</v>
      </c>
      <c r="C121" t="s">
        <v>470</v>
      </c>
      <c r="D121" t="s">
        <v>1033</v>
      </c>
      <c r="E121" t="s">
        <v>1032</v>
      </c>
    </row>
    <row r="122" spans="2:5" hidden="1" x14ac:dyDescent="0.35">
      <c r="B122" t="s">
        <v>1648</v>
      </c>
      <c r="C122" t="s">
        <v>471</v>
      </c>
      <c r="D122" t="s">
        <v>1034</v>
      </c>
      <c r="E122" t="s">
        <v>1032</v>
      </c>
    </row>
    <row r="123" spans="2:5" hidden="1" x14ac:dyDescent="0.35">
      <c r="B123" t="s">
        <v>1648</v>
      </c>
      <c r="C123" t="s">
        <v>474</v>
      </c>
      <c r="D123" t="s">
        <v>1035</v>
      </c>
      <c r="E123" t="s">
        <v>1032</v>
      </c>
    </row>
    <row r="124" spans="2:5" hidden="1" x14ac:dyDescent="0.35">
      <c r="B124" t="s">
        <v>1648</v>
      </c>
      <c r="C124" t="s">
        <v>476</v>
      </c>
      <c r="D124" t="s">
        <v>1036</v>
      </c>
      <c r="E124" t="s">
        <v>1032</v>
      </c>
    </row>
    <row r="125" spans="2:5" hidden="1" x14ac:dyDescent="0.35">
      <c r="B125" t="s">
        <v>1648</v>
      </c>
      <c r="C125" t="s">
        <v>477</v>
      </c>
      <c r="D125" t="s">
        <v>1037</v>
      </c>
      <c r="E125" t="s">
        <v>1032</v>
      </c>
    </row>
    <row r="126" spans="2:5" hidden="1" x14ac:dyDescent="0.35">
      <c r="B126" t="s">
        <v>1648</v>
      </c>
      <c r="C126" t="s">
        <v>478</v>
      </c>
      <c r="D126" t="s">
        <v>1038</v>
      </c>
      <c r="E126" t="s">
        <v>1032</v>
      </c>
    </row>
    <row r="127" spans="2:5" hidden="1" x14ac:dyDescent="0.35">
      <c r="B127" t="s">
        <v>1648</v>
      </c>
      <c r="C127" t="s">
        <v>479</v>
      </c>
      <c r="D127" t="s">
        <v>1039</v>
      </c>
      <c r="E127" t="s">
        <v>1032</v>
      </c>
    </row>
    <row r="128" spans="2:5" hidden="1" x14ac:dyDescent="0.35">
      <c r="B128" t="s">
        <v>1648</v>
      </c>
      <c r="C128" t="s">
        <v>480</v>
      </c>
      <c r="D128" t="s">
        <v>1578</v>
      </c>
      <c r="E128" t="s">
        <v>1032</v>
      </c>
    </row>
    <row r="129" spans="2:5" hidden="1" x14ac:dyDescent="0.35">
      <c r="B129" t="s">
        <v>1648</v>
      </c>
      <c r="C129" t="s">
        <v>481</v>
      </c>
      <c r="D129" t="s">
        <v>1040</v>
      </c>
      <c r="E129" t="s">
        <v>1032</v>
      </c>
    </row>
    <row r="130" spans="2:5" hidden="1" x14ac:dyDescent="0.35">
      <c r="B130" t="s">
        <v>1648</v>
      </c>
      <c r="C130" t="s">
        <v>482</v>
      </c>
      <c r="D130" t="s">
        <v>1579</v>
      </c>
      <c r="E130" t="s">
        <v>1032</v>
      </c>
    </row>
    <row r="131" spans="2:5" hidden="1" x14ac:dyDescent="0.35">
      <c r="B131" t="s">
        <v>1649</v>
      </c>
      <c r="C131" t="s">
        <v>483</v>
      </c>
      <c r="D131" t="s">
        <v>1041</v>
      </c>
      <c r="E131" t="s">
        <v>1026</v>
      </c>
    </row>
    <row r="132" spans="2:5" hidden="1" x14ac:dyDescent="0.35">
      <c r="B132" t="s">
        <v>1648</v>
      </c>
      <c r="C132" t="s">
        <v>484</v>
      </c>
      <c r="D132" t="s">
        <v>1042</v>
      </c>
      <c r="E132" t="s">
        <v>1032</v>
      </c>
    </row>
    <row r="133" spans="2:5" hidden="1" x14ac:dyDescent="0.35">
      <c r="B133" t="s">
        <v>1649</v>
      </c>
      <c r="C133" t="s">
        <v>485</v>
      </c>
      <c r="D133" t="s">
        <v>1043</v>
      </c>
      <c r="E133" t="s">
        <v>1026</v>
      </c>
    </row>
    <row r="134" spans="2:5" hidden="1" x14ac:dyDescent="0.35">
      <c r="B134" t="s">
        <v>1648</v>
      </c>
      <c r="C134" t="s">
        <v>486</v>
      </c>
      <c r="D134" t="s">
        <v>1044</v>
      </c>
      <c r="E134" t="s">
        <v>1032</v>
      </c>
    </row>
    <row r="135" spans="2:5" hidden="1" x14ac:dyDescent="0.35">
      <c r="B135" t="s">
        <v>1648</v>
      </c>
      <c r="C135" t="s">
        <v>488</v>
      </c>
      <c r="D135" t="s">
        <v>1045</v>
      </c>
      <c r="E135" t="s">
        <v>1032</v>
      </c>
    </row>
    <row r="136" spans="2:5" hidden="1" x14ac:dyDescent="0.35">
      <c r="B136" t="s">
        <v>1649</v>
      </c>
      <c r="C136" t="s">
        <v>489</v>
      </c>
      <c r="D136" t="s">
        <v>1046</v>
      </c>
      <c r="E136" t="s">
        <v>1026</v>
      </c>
    </row>
    <row r="137" spans="2:5" hidden="1" x14ac:dyDescent="0.35">
      <c r="B137" t="s">
        <v>1649</v>
      </c>
      <c r="C137" t="s">
        <v>490</v>
      </c>
      <c r="D137" t="s">
        <v>1047</v>
      </c>
      <c r="E137" t="s">
        <v>1026</v>
      </c>
    </row>
    <row r="138" spans="2:5" hidden="1" x14ac:dyDescent="0.35">
      <c r="B138" t="s">
        <v>1649</v>
      </c>
      <c r="C138" t="s">
        <v>491</v>
      </c>
      <c r="D138" t="s">
        <v>1048</v>
      </c>
      <c r="E138" t="s">
        <v>1026</v>
      </c>
    </row>
    <row r="139" spans="2:5" hidden="1" x14ac:dyDescent="0.35">
      <c r="B139" t="s">
        <v>1648</v>
      </c>
      <c r="C139" t="s">
        <v>492</v>
      </c>
      <c r="D139" t="s">
        <v>1049</v>
      </c>
      <c r="E139" t="s">
        <v>1032</v>
      </c>
    </row>
    <row r="140" spans="2:5" hidden="1" x14ac:dyDescent="0.35">
      <c r="B140" t="s">
        <v>1649</v>
      </c>
      <c r="C140" t="s">
        <v>493</v>
      </c>
      <c r="D140" t="s">
        <v>1050</v>
      </c>
      <c r="E140" t="s">
        <v>1026</v>
      </c>
    </row>
    <row r="141" spans="2:5" hidden="1" x14ac:dyDescent="0.35">
      <c r="B141" t="s">
        <v>1648</v>
      </c>
      <c r="C141" t="s">
        <v>494</v>
      </c>
      <c r="D141" t="s">
        <v>1051</v>
      </c>
      <c r="E141" t="s">
        <v>1032</v>
      </c>
    </row>
    <row r="142" spans="2:5" hidden="1" x14ac:dyDescent="0.35">
      <c r="B142" t="s">
        <v>1649</v>
      </c>
      <c r="C142" t="s">
        <v>495</v>
      </c>
      <c r="D142" t="s">
        <v>1052</v>
      </c>
      <c r="E142" t="s">
        <v>1026</v>
      </c>
    </row>
    <row r="143" spans="2:5" hidden="1" x14ac:dyDescent="0.35">
      <c r="B143" t="s">
        <v>1649</v>
      </c>
      <c r="C143" t="s">
        <v>496</v>
      </c>
      <c r="D143" t="s">
        <v>1053</v>
      </c>
      <c r="E143" t="s">
        <v>1026</v>
      </c>
    </row>
    <row r="144" spans="2:5" hidden="1" x14ac:dyDescent="0.35">
      <c r="B144" t="s">
        <v>1649</v>
      </c>
      <c r="C144" t="s">
        <v>497</v>
      </c>
      <c r="D144" t="s">
        <v>1054</v>
      </c>
      <c r="E144" t="s">
        <v>1026</v>
      </c>
    </row>
    <row r="145" spans="2:5" hidden="1" x14ac:dyDescent="0.35">
      <c r="B145" t="s">
        <v>1649</v>
      </c>
      <c r="C145" t="s">
        <v>498</v>
      </c>
      <c r="D145" t="s">
        <v>1555</v>
      </c>
      <c r="E145" t="s">
        <v>1026</v>
      </c>
    </row>
    <row r="146" spans="2:5" hidden="1" x14ac:dyDescent="0.35">
      <c r="B146" t="s">
        <v>1649</v>
      </c>
      <c r="C146" t="s">
        <v>499</v>
      </c>
      <c r="D146" t="s">
        <v>1055</v>
      </c>
      <c r="E146" t="s">
        <v>1026</v>
      </c>
    </row>
    <row r="147" spans="2:5" hidden="1" x14ac:dyDescent="0.35">
      <c r="B147" t="s">
        <v>1649</v>
      </c>
      <c r="C147" t="s">
        <v>500</v>
      </c>
      <c r="D147" t="s">
        <v>1056</v>
      </c>
      <c r="E147" t="s">
        <v>1026</v>
      </c>
    </row>
    <row r="148" spans="2:5" hidden="1" x14ac:dyDescent="0.35">
      <c r="B148" t="s">
        <v>1649</v>
      </c>
      <c r="C148" t="s">
        <v>501</v>
      </c>
      <c r="D148" t="s">
        <v>1057</v>
      </c>
      <c r="E148" t="s">
        <v>1026</v>
      </c>
    </row>
    <row r="149" spans="2:5" hidden="1" x14ac:dyDescent="0.35">
      <c r="B149" t="s">
        <v>1649</v>
      </c>
      <c r="C149" t="s">
        <v>502</v>
      </c>
      <c r="D149" t="s">
        <v>1408</v>
      </c>
      <c r="E149" t="s">
        <v>1026</v>
      </c>
    </row>
    <row r="150" spans="2:5" hidden="1" x14ac:dyDescent="0.35">
      <c r="B150" t="s">
        <v>1649</v>
      </c>
      <c r="C150" t="s">
        <v>503</v>
      </c>
      <c r="D150" t="s">
        <v>1058</v>
      </c>
      <c r="E150" t="s">
        <v>1026</v>
      </c>
    </row>
    <row r="151" spans="2:5" hidden="1" x14ac:dyDescent="0.35">
      <c r="B151" t="s">
        <v>1649</v>
      </c>
      <c r="C151" t="s">
        <v>504</v>
      </c>
      <c r="D151" t="s">
        <v>1059</v>
      </c>
      <c r="E151" t="s">
        <v>1026</v>
      </c>
    </row>
    <row r="152" spans="2:5" hidden="1" x14ac:dyDescent="0.35">
      <c r="B152" t="s">
        <v>1649</v>
      </c>
      <c r="C152" t="s">
        <v>505</v>
      </c>
      <c r="D152" t="s">
        <v>1060</v>
      </c>
      <c r="E152" t="s">
        <v>1026</v>
      </c>
    </row>
    <row r="153" spans="2:5" hidden="1" x14ac:dyDescent="0.35">
      <c r="B153" t="s">
        <v>1649</v>
      </c>
      <c r="C153" t="s">
        <v>506</v>
      </c>
      <c r="D153" t="s">
        <v>1061</v>
      </c>
      <c r="E153" t="s">
        <v>1026</v>
      </c>
    </row>
    <row r="154" spans="2:5" hidden="1" x14ac:dyDescent="0.35">
      <c r="B154" t="s">
        <v>1649</v>
      </c>
      <c r="C154" t="s">
        <v>507</v>
      </c>
      <c r="D154" t="s">
        <v>1062</v>
      </c>
      <c r="E154" t="s">
        <v>1026</v>
      </c>
    </row>
    <row r="155" spans="2:5" hidden="1" x14ac:dyDescent="0.35">
      <c r="B155" t="s">
        <v>1648</v>
      </c>
      <c r="C155" t="s">
        <v>508</v>
      </c>
      <c r="D155" t="s">
        <v>1063</v>
      </c>
      <c r="E155" t="s">
        <v>1032</v>
      </c>
    </row>
    <row r="156" spans="2:5" hidden="1" x14ac:dyDescent="0.35">
      <c r="B156" t="s">
        <v>1649</v>
      </c>
      <c r="C156" t="s">
        <v>509</v>
      </c>
      <c r="D156" t="s">
        <v>1064</v>
      </c>
      <c r="E156" t="s">
        <v>1026</v>
      </c>
    </row>
    <row r="157" spans="2:5" hidden="1" x14ac:dyDescent="0.35">
      <c r="B157" t="s">
        <v>1649</v>
      </c>
      <c r="C157" t="s">
        <v>510</v>
      </c>
      <c r="D157" t="s">
        <v>1065</v>
      </c>
      <c r="E157" t="s">
        <v>1026</v>
      </c>
    </row>
    <row r="158" spans="2:5" hidden="1" x14ac:dyDescent="0.35">
      <c r="B158" t="s">
        <v>1649</v>
      </c>
      <c r="C158" t="s">
        <v>512</v>
      </c>
      <c r="D158" t="s">
        <v>1066</v>
      </c>
      <c r="E158" t="s">
        <v>1026</v>
      </c>
    </row>
    <row r="159" spans="2:5" hidden="1" x14ac:dyDescent="0.35">
      <c r="B159" t="s">
        <v>1649</v>
      </c>
      <c r="C159" t="s">
        <v>513</v>
      </c>
      <c r="D159" t="s">
        <v>1067</v>
      </c>
      <c r="E159" t="s">
        <v>1026</v>
      </c>
    </row>
    <row r="160" spans="2:5" hidden="1" x14ac:dyDescent="0.35">
      <c r="B160" t="s">
        <v>1649</v>
      </c>
      <c r="C160" t="s">
        <v>516</v>
      </c>
      <c r="D160" t="s">
        <v>1068</v>
      </c>
      <c r="E160" t="s">
        <v>1026</v>
      </c>
    </row>
    <row r="161" spans="2:5" hidden="1" x14ac:dyDescent="0.35">
      <c r="B161" t="s">
        <v>1648</v>
      </c>
      <c r="C161" t="s">
        <v>517</v>
      </c>
      <c r="D161" t="s">
        <v>1069</v>
      </c>
      <c r="E161" t="s">
        <v>1032</v>
      </c>
    </row>
    <row r="162" spans="2:5" hidden="1" x14ac:dyDescent="0.35">
      <c r="B162" t="s">
        <v>1649</v>
      </c>
      <c r="C162" t="s">
        <v>518</v>
      </c>
      <c r="D162" t="s">
        <v>1070</v>
      </c>
      <c r="E162" t="s">
        <v>1026</v>
      </c>
    </row>
    <row r="163" spans="2:5" hidden="1" x14ac:dyDescent="0.35">
      <c r="B163" t="s">
        <v>1649</v>
      </c>
      <c r="C163" t="s">
        <v>519</v>
      </c>
      <c r="D163" t="s">
        <v>1071</v>
      </c>
      <c r="E163" t="s">
        <v>1026</v>
      </c>
    </row>
    <row r="164" spans="2:5" hidden="1" x14ac:dyDescent="0.35">
      <c r="B164" t="s">
        <v>1649</v>
      </c>
      <c r="C164" t="s">
        <v>520</v>
      </c>
      <c r="D164" t="s">
        <v>1072</v>
      </c>
      <c r="E164" t="s">
        <v>1026</v>
      </c>
    </row>
    <row r="165" spans="2:5" hidden="1" x14ac:dyDescent="0.35">
      <c r="B165" t="s">
        <v>1648</v>
      </c>
      <c r="C165" t="s">
        <v>521</v>
      </c>
      <c r="D165" t="s">
        <v>1467</v>
      </c>
      <c r="E165" t="s">
        <v>1032</v>
      </c>
    </row>
    <row r="166" spans="2:5" hidden="1" x14ac:dyDescent="0.35">
      <c r="B166" t="s">
        <v>1648</v>
      </c>
      <c r="C166" t="s">
        <v>522</v>
      </c>
      <c r="D166" t="s">
        <v>1073</v>
      </c>
      <c r="E166" t="s">
        <v>1032</v>
      </c>
    </row>
    <row r="167" spans="2:5" hidden="1" x14ac:dyDescent="0.35">
      <c r="B167" t="s">
        <v>1648</v>
      </c>
      <c r="C167" t="s">
        <v>523</v>
      </c>
      <c r="D167" t="s">
        <v>1074</v>
      </c>
      <c r="E167" t="s">
        <v>1032</v>
      </c>
    </row>
    <row r="168" spans="2:5" hidden="1" x14ac:dyDescent="0.35">
      <c r="B168" t="s">
        <v>1649</v>
      </c>
      <c r="C168" t="s">
        <v>524</v>
      </c>
      <c r="D168" t="s">
        <v>1075</v>
      </c>
      <c r="E168" t="s">
        <v>1026</v>
      </c>
    </row>
    <row r="169" spans="2:5" hidden="1" x14ac:dyDescent="0.35">
      <c r="B169" t="s">
        <v>1649</v>
      </c>
      <c r="C169" t="s">
        <v>525</v>
      </c>
      <c r="D169" t="s">
        <v>1076</v>
      </c>
      <c r="E169" t="s">
        <v>1026</v>
      </c>
    </row>
    <row r="170" spans="2:5" hidden="1" x14ac:dyDescent="0.35">
      <c r="B170" t="s">
        <v>1649</v>
      </c>
      <c r="C170" t="s">
        <v>526</v>
      </c>
      <c r="D170" t="s">
        <v>1077</v>
      </c>
      <c r="E170" t="s">
        <v>1026</v>
      </c>
    </row>
    <row r="171" spans="2:5" hidden="1" x14ac:dyDescent="0.35">
      <c r="B171" t="s">
        <v>1648</v>
      </c>
      <c r="C171" t="s">
        <v>527</v>
      </c>
      <c r="D171" t="s">
        <v>1078</v>
      </c>
      <c r="E171" t="s">
        <v>1032</v>
      </c>
    </row>
    <row r="172" spans="2:5" hidden="1" x14ac:dyDescent="0.35">
      <c r="B172" t="s">
        <v>1648</v>
      </c>
      <c r="C172" t="s">
        <v>528</v>
      </c>
      <c r="D172" t="s">
        <v>1079</v>
      </c>
      <c r="E172" t="s">
        <v>1032</v>
      </c>
    </row>
    <row r="173" spans="2:5" hidden="1" x14ac:dyDescent="0.35">
      <c r="B173" t="s">
        <v>1648</v>
      </c>
      <c r="C173" t="s">
        <v>529</v>
      </c>
      <c r="D173" t="s">
        <v>1080</v>
      </c>
      <c r="E173" t="s">
        <v>1032</v>
      </c>
    </row>
    <row r="174" spans="2:5" hidden="1" x14ac:dyDescent="0.35">
      <c r="B174" t="s">
        <v>1648</v>
      </c>
      <c r="C174" t="s">
        <v>530</v>
      </c>
      <c r="D174" t="s">
        <v>1081</v>
      </c>
      <c r="E174" t="s">
        <v>1032</v>
      </c>
    </row>
    <row r="175" spans="2:5" hidden="1" x14ac:dyDescent="0.35">
      <c r="B175" t="s">
        <v>1648</v>
      </c>
      <c r="C175" t="s">
        <v>531</v>
      </c>
      <c r="D175" t="s">
        <v>1082</v>
      </c>
      <c r="E175" t="s">
        <v>1083</v>
      </c>
    </row>
    <row r="176" spans="2:5" hidden="1" x14ac:dyDescent="0.35">
      <c r="B176" t="s">
        <v>1648</v>
      </c>
      <c r="C176" t="s">
        <v>532</v>
      </c>
      <c r="D176" t="s">
        <v>1084</v>
      </c>
      <c r="E176" t="s">
        <v>1083</v>
      </c>
    </row>
    <row r="177" spans="2:5" hidden="1" x14ac:dyDescent="0.35">
      <c r="B177" t="s">
        <v>1648</v>
      </c>
      <c r="C177" t="s">
        <v>533</v>
      </c>
      <c r="D177" t="s">
        <v>1085</v>
      </c>
      <c r="E177" t="s">
        <v>1083</v>
      </c>
    </row>
    <row r="178" spans="2:5" hidden="1" x14ac:dyDescent="0.35">
      <c r="B178" t="s">
        <v>1648</v>
      </c>
      <c r="C178" t="s">
        <v>534</v>
      </c>
      <c r="D178" t="s">
        <v>1388</v>
      </c>
      <c r="E178" t="s">
        <v>1083</v>
      </c>
    </row>
    <row r="179" spans="2:5" hidden="1" x14ac:dyDescent="0.35">
      <c r="B179" t="s">
        <v>1649</v>
      </c>
      <c r="C179" t="s">
        <v>537</v>
      </c>
      <c r="D179" t="s">
        <v>1636</v>
      </c>
      <c r="E179" t="s">
        <v>1026</v>
      </c>
    </row>
    <row r="180" spans="2:5" hidden="1" x14ac:dyDescent="0.35">
      <c r="B180" t="s">
        <v>1648</v>
      </c>
      <c r="C180" t="s">
        <v>538</v>
      </c>
      <c r="D180" t="s">
        <v>1086</v>
      </c>
      <c r="E180" t="s">
        <v>1083</v>
      </c>
    </row>
    <row r="181" spans="2:5" hidden="1" x14ac:dyDescent="0.35">
      <c r="B181" t="s">
        <v>1648</v>
      </c>
      <c r="C181" t="s">
        <v>539</v>
      </c>
      <c r="D181" t="s">
        <v>1087</v>
      </c>
      <c r="E181" t="s">
        <v>1032</v>
      </c>
    </row>
    <row r="182" spans="2:5" hidden="1" x14ac:dyDescent="0.35">
      <c r="B182" t="s">
        <v>1648</v>
      </c>
      <c r="C182" t="s">
        <v>540</v>
      </c>
      <c r="D182" t="s">
        <v>1088</v>
      </c>
      <c r="E182" t="s">
        <v>1032</v>
      </c>
    </row>
    <row r="183" spans="2:5" hidden="1" x14ac:dyDescent="0.35">
      <c r="B183" t="s">
        <v>1648</v>
      </c>
      <c r="C183" t="s">
        <v>541</v>
      </c>
      <c r="D183" t="s">
        <v>1089</v>
      </c>
      <c r="E183" t="s">
        <v>1032</v>
      </c>
    </row>
    <row r="184" spans="2:5" hidden="1" x14ac:dyDescent="0.35">
      <c r="B184" t="s">
        <v>1648</v>
      </c>
      <c r="C184" t="s">
        <v>542</v>
      </c>
      <c r="D184" t="s">
        <v>1090</v>
      </c>
      <c r="E184" t="s">
        <v>1032</v>
      </c>
    </row>
    <row r="185" spans="2:5" hidden="1" x14ac:dyDescent="0.35">
      <c r="B185" t="s">
        <v>1649</v>
      </c>
      <c r="C185" t="s">
        <v>543</v>
      </c>
      <c r="D185" t="s">
        <v>1091</v>
      </c>
      <c r="E185" t="s">
        <v>1026</v>
      </c>
    </row>
    <row r="186" spans="2:5" hidden="1" x14ac:dyDescent="0.35">
      <c r="B186" t="s">
        <v>1649</v>
      </c>
      <c r="C186" t="s">
        <v>547</v>
      </c>
      <c r="D186" t="s">
        <v>1547</v>
      </c>
      <c r="E186" t="s">
        <v>1026</v>
      </c>
    </row>
    <row r="187" spans="2:5" hidden="1" x14ac:dyDescent="0.35">
      <c r="B187" t="s">
        <v>1649</v>
      </c>
      <c r="C187" t="s">
        <v>548</v>
      </c>
      <c r="D187" t="s">
        <v>1092</v>
      </c>
      <c r="E187" t="s">
        <v>1026</v>
      </c>
    </row>
    <row r="188" spans="2:5" hidden="1" x14ac:dyDescent="0.35">
      <c r="B188" t="s">
        <v>1648</v>
      </c>
      <c r="C188" t="s">
        <v>549</v>
      </c>
      <c r="D188" t="s">
        <v>1093</v>
      </c>
      <c r="E188" t="s">
        <v>1083</v>
      </c>
    </row>
    <row r="189" spans="2:5" hidden="1" x14ac:dyDescent="0.35">
      <c r="B189" t="s">
        <v>1649</v>
      </c>
      <c r="C189" t="s">
        <v>550</v>
      </c>
      <c r="D189" t="s">
        <v>1094</v>
      </c>
      <c r="E189" t="s">
        <v>1026</v>
      </c>
    </row>
    <row r="190" spans="2:5" hidden="1" x14ac:dyDescent="0.35">
      <c r="B190" t="s">
        <v>1648</v>
      </c>
      <c r="C190" t="s">
        <v>551</v>
      </c>
      <c r="D190" t="s">
        <v>1095</v>
      </c>
      <c r="E190" t="s">
        <v>1032</v>
      </c>
    </row>
    <row r="191" spans="2:5" hidden="1" x14ac:dyDescent="0.35">
      <c r="B191" t="s">
        <v>1648</v>
      </c>
      <c r="C191" t="s">
        <v>552</v>
      </c>
      <c r="D191" t="s">
        <v>1096</v>
      </c>
      <c r="E191" t="s">
        <v>1032</v>
      </c>
    </row>
    <row r="192" spans="2:5" hidden="1" x14ac:dyDescent="0.35">
      <c r="B192" t="s">
        <v>1649</v>
      </c>
      <c r="C192" t="s">
        <v>553</v>
      </c>
      <c r="D192" t="s">
        <v>1097</v>
      </c>
      <c r="E192" t="s">
        <v>1026</v>
      </c>
    </row>
    <row r="193" spans="2:5" hidden="1" x14ac:dyDescent="0.35">
      <c r="B193" t="s">
        <v>1649</v>
      </c>
      <c r="C193" t="s">
        <v>554</v>
      </c>
      <c r="D193" t="s">
        <v>1098</v>
      </c>
      <c r="E193" t="s">
        <v>1026</v>
      </c>
    </row>
    <row r="194" spans="2:5" hidden="1" x14ac:dyDescent="0.35">
      <c r="B194" t="s">
        <v>1648</v>
      </c>
      <c r="C194" t="s">
        <v>555</v>
      </c>
      <c r="D194" t="s">
        <v>1099</v>
      </c>
      <c r="E194" t="s">
        <v>1032</v>
      </c>
    </row>
    <row r="195" spans="2:5" hidden="1" x14ac:dyDescent="0.35">
      <c r="B195" t="s">
        <v>1648</v>
      </c>
      <c r="C195" t="s">
        <v>556</v>
      </c>
      <c r="D195" t="s">
        <v>1100</v>
      </c>
      <c r="E195" t="s">
        <v>1032</v>
      </c>
    </row>
    <row r="196" spans="2:5" hidden="1" x14ac:dyDescent="0.35">
      <c r="B196" t="s">
        <v>1648</v>
      </c>
      <c r="C196" t="s">
        <v>557</v>
      </c>
      <c r="D196" t="s">
        <v>1101</v>
      </c>
      <c r="E196" t="s">
        <v>1032</v>
      </c>
    </row>
    <row r="197" spans="2:5" hidden="1" x14ac:dyDescent="0.35">
      <c r="B197" t="s">
        <v>1649</v>
      </c>
      <c r="C197" t="s">
        <v>558</v>
      </c>
      <c r="D197" t="s">
        <v>1469</v>
      </c>
      <c r="E197" t="s">
        <v>1026</v>
      </c>
    </row>
    <row r="198" spans="2:5" hidden="1" x14ac:dyDescent="0.35">
      <c r="B198" t="s">
        <v>1103</v>
      </c>
      <c r="C198" t="s">
        <v>561</v>
      </c>
      <c r="D198" t="s">
        <v>1604</v>
      </c>
      <c r="E198" t="s">
        <v>1603</v>
      </c>
    </row>
    <row r="199" spans="2:5" hidden="1" x14ac:dyDescent="0.35">
      <c r="B199" t="s">
        <v>1103</v>
      </c>
      <c r="C199" t="s">
        <v>562</v>
      </c>
      <c r="D199" t="s">
        <v>1605</v>
      </c>
      <c r="E199" t="s">
        <v>1603</v>
      </c>
    </row>
    <row r="200" spans="2:5" hidden="1" x14ac:dyDescent="0.35">
      <c r="B200" t="s">
        <v>1103</v>
      </c>
      <c r="C200" t="s">
        <v>563</v>
      </c>
      <c r="D200" t="s">
        <v>1606</v>
      </c>
      <c r="E200" t="s">
        <v>1603</v>
      </c>
    </row>
    <row r="201" spans="2:5" hidden="1" x14ac:dyDescent="0.35">
      <c r="B201" t="s">
        <v>1103</v>
      </c>
      <c r="C201" t="s">
        <v>564</v>
      </c>
      <c r="D201" t="s">
        <v>1607</v>
      </c>
      <c r="E201" t="s">
        <v>1603</v>
      </c>
    </row>
    <row r="202" spans="2:5" hidden="1" x14ac:dyDescent="0.35">
      <c r="B202" t="s">
        <v>1103</v>
      </c>
      <c r="C202" t="s">
        <v>565</v>
      </c>
      <c r="D202" t="s">
        <v>1608</v>
      </c>
      <c r="E202" t="s">
        <v>1603</v>
      </c>
    </row>
    <row r="203" spans="2:5" hidden="1" x14ac:dyDescent="0.35">
      <c r="B203" s="10" t="s">
        <v>1699</v>
      </c>
      <c r="C203" t="s">
        <v>585</v>
      </c>
      <c r="D203" t="s">
        <v>1280</v>
      </c>
      <c r="E203" t="s">
        <v>1270</v>
      </c>
    </row>
    <row r="204" spans="2:5" hidden="1" x14ac:dyDescent="0.35">
      <c r="B204" s="10" t="s">
        <v>1699</v>
      </c>
      <c r="C204" t="s">
        <v>593</v>
      </c>
      <c r="D204" t="s">
        <v>1527</v>
      </c>
      <c r="E204" t="s">
        <v>1270</v>
      </c>
    </row>
    <row r="205" spans="2:5" hidden="1" x14ac:dyDescent="0.35">
      <c r="B205" s="10" t="s">
        <v>1699</v>
      </c>
      <c r="C205" t="s">
        <v>594</v>
      </c>
      <c r="D205" t="s">
        <v>1528</v>
      </c>
      <c r="E205" t="s">
        <v>1270</v>
      </c>
    </row>
    <row r="206" spans="2:5" hidden="1" x14ac:dyDescent="0.35">
      <c r="B206" s="10" t="s">
        <v>1699</v>
      </c>
      <c r="C206" t="s">
        <v>598</v>
      </c>
      <c r="D206" t="s">
        <v>1531</v>
      </c>
      <c r="E206" t="s">
        <v>1270</v>
      </c>
    </row>
    <row r="207" spans="2:5" hidden="1" x14ac:dyDescent="0.35">
      <c r="B207" s="10" t="s">
        <v>1699</v>
      </c>
      <c r="C207" t="s">
        <v>601</v>
      </c>
      <c r="D207" t="s">
        <v>1286</v>
      </c>
      <c r="E207" t="s">
        <v>1270</v>
      </c>
    </row>
    <row r="208" spans="2:5" hidden="1" x14ac:dyDescent="0.35">
      <c r="B208" t="s">
        <v>1648</v>
      </c>
      <c r="C208" t="s">
        <v>607</v>
      </c>
      <c r="D208" t="s">
        <v>1290</v>
      </c>
      <c r="E208" t="s">
        <v>1161</v>
      </c>
    </row>
    <row r="209" spans="2:5" hidden="1" x14ac:dyDescent="0.35">
      <c r="B209" t="s">
        <v>1648</v>
      </c>
      <c r="C209" t="s">
        <v>608</v>
      </c>
      <c r="D209" t="s">
        <v>1299</v>
      </c>
      <c r="E209" t="s">
        <v>1161</v>
      </c>
    </row>
    <row r="210" spans="2:5" hidden="1" x14ac:dyDescent="0.35">
      <c r="B210" t="s">
        <v>1648</v>
      </c>
      <c r="C210" t="s">
        <v>609</v>
      </c>
      <c r="D210" t="s">
        <v>1300</v>
      </c>
      <c r="E210" t="s">
        <v>1161</v>
      </c>
    </row>
    <row r="211" spans="2:5" hidden="1" x14ac:dyDescent="0.35">
      <c r="B211" t="s">
        <v>1648</v>
      </c>
      <c r="C211" t="s">
        <v>610</v>
      </c>
      <c r="D211" t="s">
        <v>1301</v>
      </c>
      <c r="E211" t="s">
        <v>1161</v>
      </c>
    </row>
    <row r="212" spans="2:5" hidden="1" x14ac:dyDescent="0.35">
      <c r="B212" t="s">
        <v>1648</v>
      </c>
      <c r="C212" t="s">
        <v>612</v>
      </c>
      <c r="D212" t="s">
        <v>1302</v>
      </c>
      <c r="E212" t="s">
        <v>1161</v>
      </c>
    </row>
    <row r="213" spans="2:5" hidden="1" x14ac:dyDescent="0.35">
      <c r="B213" t="s">
        <v>1648</v>
      </c>
      <c r="C213" t="s">
        <v>613</v>
      </c>
      <c r="D213" t="s">
        <v>1303</v>
      </c>
      <c r="E213" t="s">
        <v>1161</v>
      </c>
    </row>
    <row r="214" spans="2:5" hidden="1" x14ac:dyDescent="0.35">
      <c r="B214" t="s">
        <v>1648</v>
      </c>
      <c r="C214" t="s">
        <v>614</v>
      </c>
      <c r="D214" t="s">
        <v>1304</v>
      </c>
      <c r="E214" t="s">
        <v>1161</v>
      </c>
    </row>
    <row r="215" spans="2:5" hidden="1" x14ac:dyDescent="0.35">
      <c r="B215" t="s">
        <v>1648</v>
      </c>
      <c r="C215" t="s">
        <v>615</v>
      </c>
      <c r="D215" t="s">
        <v>1305</v>
      </c>
      <c r="E215" t="s">
        <v>1161</v>
      </c>
    </row>
    <row r="216" spans="2:5" hidden="1" x14ac:dyDescent="0.35">
      <c r="B216" t="s">
        <v>1648</v>
      </c>
      <c r="C216" t="s">
        <v>616</v>
      </c>
      <c r="D216" t="s">
        <v>1306</v>
      </c>
      <c r="E216" t="s">
        <v>1161</v>
      </c>
    </row>
    <row r="217" spans="2:5" hidden="1" x14ac:dyDescent="0.35">
      <c r="B217" t="s">
        <v>1648</v>
      </c>
      <c r="C217" t="s">
        <v>617</v>
      </c>
      <c r="D217" t="s">
        <v>1307</v>
      </c>
      <c r="E217" t="s">
        <v>1161</v>
      </c>
    </row>
    <row r="218" spans="2:5" hidden="1" x14ac:dyDescent="0.35">
      <c r="B218" t="s">
        <v>1648</v>
      </c>
      <c r="C218" t="s">
        <v>618</v>
      </c>
      <c r="D218" t="s">
        <v>1308</v>
      </c>
      <c r="E218" t="s">
        <v>1161</v>
      </c>
    </row>
    <row r="219" spans="2:5" hidden="1" x14ac:dyDescent="0.35">
      <c r="B219" t="s">
        <v>1648</v>
      </c>
      <c r="C219" t="s">
        <v>619</v>
      </c>
      <c r="D219" t="s">
        <v>1440</v>
      </c>
      <c r="E219" t="s">
        <v>1161</v>
      </c>
    </row>
    <row r="220" spans="2:5" hidden="1" x14ac:dyDescent="0.35">
      <c r="B220" t="s">
        <v>1648</v>
      </c>
      <c r="C220" t="s">
        <v>620</v>
      </c>
      <c r="D220" t="s">
        <v>1441</v>
      </c>
      <c r="E220" t="s">
        <v>1161</v>
      </c>
    </row>
    <row r="221" spans="2:5" hidden="1" x14ac:dyDescent="0.35">
      <c r="B221" t="s">
        <v>1648</v>
      </c>
      <c r="C221" t="s">
        <v>621</v>
      </c>
      <c r="D221" t="s">
        <v>1427</v>
      </c>
      <c r="E221" t="s">
        <v>1161</v>
      </c>
    </row>
    <row r="222" spans="2:5" hidden="1" x14ac:dyDescent="0.35">
      <c r="B222" t="s">
        <v>1648</v>
      </c>
      <c r="C222" t="s">
        <v>622</v>
      </c>
      <c r="D222" t="s">
        <v>1309</v>
      </c>
      <c r="E222" t="s">
        <v>1161</v>
      </c>
    </row>
    <row r="223" spans="2:5" hidden="1" x14ac:dyDescent="0.35">
      <c r="B223" t="s">
        <v>1648</v>
      </c>
      <c r="C223" t="s">
        <v>623</v>
      </c>
      <c r="D223" t="s">
        <v>1593</v>
      </c>
      <c r="E223" t="s">
        <v>1161</v>
      </c>
    </row>
    <row r="224" spans="2:5" hidden="1" x14ac:dyDescent="0.35">
      <c r="B224" t="s">
        <v>1648</v>
      </c>
      <c r="C224" t="s">
        <v>624</v>
      </c>
      <c r="D224" t="s">
        <v>1613</v>
      </c>
      <c r="E224" t="s">
        <v>1161</v>
      </c>
    </row>
    <row r="225" spans="2:5" hidden="1" x14ac:dyDescent="0.35">
      <c r="B225" t="s">
        <v>1648</v>
      </c>
      <c r="C225" t="s">
        <v>625</v>
      </c>
      <c r="D225" t="s">
        <v>1548</v>
      </c>
      <c r="E225" t="s">
        <v>1161</v>
      </c>
    </row>
    <row r="226" spans="2:5" hidden="1" x14ac:dyDescent="0.35">
      <c r="B226" t="s">
        <v>1648</v>
      </c>
      <c r="C226" t="s">
        <v>626</v>
      </c>
      <c r="D226" t="s">
        <v>1554</v>
      </c>
      <c r="E226" t="s">
        <v>1161</v>
      </c>
    </row>
    <row r="227" spans="2:5" hidden="1" x14ac:dyDescent="0.35">
      <c r="B227" t="s">
        <v>1648</v>
      </c>
      <c r="C227" t="s">
        <v>627</v>
      </c>
      <c r="D227" t="s">
        <v>1310</v>
      </c>
      <c r="E227" t="s">
        <v>1161</v>
      </c>
    </row>
    <row r="228" spans="2:5" hidden="1" x14ac:dyDescent="0.35">
      <c r="B228" t="s">
        <v>1648</v>
      </c>
      <c r="C228" t="s">
        <v>628</v>
      </c>
      <c r="D228" t="s">
        <v>1633</v>
      </c>
      <c r="E228" t="s">
        <v>1161</v>
      </c>
    </row>
    <row r="229" spans="2:5" hidden="1" x14ac:dyDescent="0.35">
      <c r="B229" t="s">
        <v>1648</v>
      </c>
      <c r="C229" t="s">
        <v>629</v>
      </c>
      <c r="D229" t="s">
        <v>1549</v>
      </c>
      <c r="E229" t="s">
        <v>1161</v>
      </c>
    </row>
    <row r="230" spans="2:5" hidden="1" x14ac:dyDescent="0.35">
      <c r="B230" t="s">
        <v>1648</v>
      </c>
      <c r="C230" t="s">
        <v>630</v>
      </c>
      <c r="D230" t="s">
        <v>1599</v>
      </c>
      <c r="E230" t="s">
        <v>1161</v>
      </c>
    </row>
    <row r="231" spans="2:5" hidden="1" x14ac:dyDescent="0.35">
      <c r="B231" t="s">
        <v>1648</v>
      </c>
      <c r="C231" t="s">
        <v>631</v>
      </c>
      <c r="D231" t="s">
        <v>1600</v>
      </c>
      <c r="E231" t="s">
        <v>1161</v>
      </c>
    </row>
    <row r="232" spans="2:5" hidden="1" x14ac:dyDescent="0.35">
      <c r="B232" t="s">
        <v>1648</v>
      </c>
      <c r="C232" t="s">
        <v>632</v>
      </c>
      <c r="D232" t="s">
        <v>1614</v>
      </c>
      <c r="E232" t="s">
        <v>1161</v>
      </c>
    </row>
    <row r="233" spans="2:5" hidden="1" x14ac:dyDescent="0.35">
      <c r="B233" t="s">
        <v>1648</v>
      </c>
      <c r="C233" t="s">
        <v>633</v>
      </c>
      <c r="D233" t="s">
        <v>1311</v>
      </c>
      <c r="E233" t="s">
        <v>1161</v>
      </c>
    </row>
    <row r="234" spans="2:5" hidden="1" x14ac:dyDescent="0.35">
      <c r="B234" t="s">
        <v>1648</v>
      </c>
      <c r="C234" t="s">
        <v>634</v>
      </c>
      <c r="D234" t="s">
        <v>1312</v>
      </c>
      <c r="E234" t="s">
        <v>1161</v>
      </c>
    </row>
    <row r="235" spans="2:5" hidden="1" x14ac:dyDescent="0.35">
      <c r="B235" t="s">
        <v>1648</v>
      </c>
      <c r="C235" t="s">
        <v>635</v>
      </c>
      <c r="D235" t="s">
        <v>1313</v>
      </c>
      <c r="E235" t="s">
        <v>1161</v>
      </c>
    </row>
    <row r="236" spans="2:5" hidden="1" x14ac:dyDescent="0.35">
      <c r="B236" s="10" t="s">
        <v>1700</v>
      </c>
      <c r="C236" t="s">
        <v>663</v>
      </c>
      <c r="D236" t="s">
        <v>1337</v>
      </c>
      <c r="E236" t="s">
        <v>1128</v>
      </c>
    </row>
    <row r="237" spans="2:5" hidden="1" x14ac:dyDescent="0.35">
      <c r="B237" s="10" t="s">
        <v>1700</v>
      </c>
      <c r="C237" t="s">
        <v>670</v>
      </c>
      <c r="D237" t="s">
        <v>1130</v>
      </c>
      <c r="E237" t="s">
        <v>1128</v>
      </c>
    </row>
    <row r="238" spans="2:5" hidden="1" x14ac:dyDescent="0.35">
      <c r="B238" s="10" t="s">
        <v>1703</v>
      </c>
      <c r="C238" t="s">
        <v>691</v>
      </c>
      <c r="D238" t="s">
        <v>1535</v>
      </c>
      <c r="E238" t="s">
        <v>1128</v>
      </c>
    </row>
    <row r="239" spans="2:5" hidden="1" x14ac:dyDescent="0.35">
      <c r="B239" s="10" t="s">
        <v>1703</v>
      </c>
      <c r="C239" t="s">
        <v>692</v>
      </c>
      <c r="D239" t="s">
        <v>1536</v>
      </c>
      <c r="E239" t="s">
        <v>1128</v>
      </c>
    </row>
    <row r="240" spans="2:5" hidden="1" x14ac:dyDescent="0.35">
      <c r="B240" s="10" t="s">
        <v>1700</v>
      </c>
      <c r="C240" t="s">
        <v>693</v>
      </c>
      <c r="D240" t="s">
        <v>1537</v>
      </c>
      <c r="E240" t="s">
        <v>1128</v>
      </c>
    </row>
    <row r="241" spans="2:5" hidden="1" x14ac:dyDescent="0.35">
      <c r="B241" s="10" t="s">
        <v>1700</v>
      </c>
      <c r="C241" t="s">
        <v>694</v>
      </c>
      <c r="D241" t="s">
        <v>1538</v>
      </c>
      <c r="E241" t="s">
        <v>1128</v>
      </c>
    </row>
    <row r="242" spans="2:5" hidden="1" x14ac:dyDescent="0.35">
      <c r="B242" s="10" t="s">
        <v>1700</v>
      </c>
      <c r="C242" t="s">
        <v>695</v>
      </c>
      <c r="D242" t="s">
        <v>1539</v>
      </c>
      <c r="E242" t="s">
        <v>1128</v>
      </c>
    </row>
    <row r="243" spans="2:5" hidden="1" x14ac:dyDescent="0.35">
      <c r="B243" t="s">
        <v>1103</v>
      </c>
      <c r="C243" t="s">
        <v>711</v>
      </c>
      <c r="D243" t="s">
        <v>1102</v>
      </c>
      <c r="E243" t="s">
        <v>1103</v>
      </c>
    </row>
    <row r="244" spans="2:5" hidden="1" x14ac:dyDescent="0.35">
      <c r="B244" t="s">
        <v>1103</v>
      </c>
      <c r="C244" t="s">
        <v>712</v>
      </c>
      <c r="D244" t="s">
        <v>1150</v>
      </c>
      <c r="E244" t="s">
        <v>1103</v>
      </c>
    </row>
    <row r="245" spans="2:5" hidden="1" x14ac:dyDescent="0.35">
      <c r="B245" t="s">
        <v>1103</v>
      </c>
      <c r="C245" t="s">
        <v>713</v>
      </c>
      <c r="D245" t="s">
        <v>1409</v>
      </c>
      <c r="E245" t="s">
        <v>1103</v>
      </c>
    </row>
    <row r="246" spans="2:5" hidden="1" x14ac:dyDescent="0.35">
      <c r="B246" t="s">
        <v>1103</v>
      </c>
      <c r="C246" t="s">
        <v>714</v>
      </c>
      <c r="D246" t="s">
        <v>1108</v>
      </c>
      <c r="E246" t="s">
        <v>1103</v>
      </c>
    </row>
    <row r="247" spans="2:5" hidden="1" x14ac:dyDescent="0.35">
      <c r="B247" t="s">
        <v>1698</v>
      </c>
      <c r="C247" t="s">
        <v>715</v>
      </c>
      <c r="D247" t="s">
        <v>1395</v>
      </c>
      <c r="E247" t="s">
        <v>1152</v>
      </c>
    </row>
    <row r="248" spans="2:5" hidden="1" x14ac:dyDescent="0.35">
      <c r="B248" t="s">
        <v>1103</v>
      </c>
      <c r="C248" t="s">
        <v>716</v>
      </c>
      <c r="D248" t="s">
        <v>1109</v>
      </c>
      <c r="E248" t="s">
        <v>1103</v>
      </c>
    </row>
    <row r="249" spans="2:5" hidden="1" x14ac:dyDescent="0.35">
      <c r="B249" t="s">
        <v>1698</v>
      </c>
      <c r="C249" t="s">
        <v>717</v>
      </c>
      <c r="D249" t="s">
        <v>1400</v>
      </c>
      <c r="E249" t="s">
        <v>1152</v>
      </c>
    </row>
    <row r="250" spans="2:5" hidden="1" x14ac:dyDescent="0.35">
      <c r="B250" t="s">
        <v>1103</v>
      </c>
      <c r="C250" t="s">
        <v>718</v>
      </c>
      <c r="D250" t="s">
        <v>1110</v>
      </c>
      <c r="E250" t="s">
        <v>1103</v>
      </c>
    </row>
    <row r="251" spans="2:5" hidden="1" x14ac:dyDescent="0.35">
      <c r="B251" t="s">
        <v>1698</v>
      </c>
      <c r="C251" t="s">
        <v>719</v>
      </c>
      <c r="D251" t="s">
        <v>1402</v>
      </c>
      <c r="E251" t="s">
        <v>1152</v>
      </c>
    </row>
    <row r="252" spans="2:5" hidden="1" x14ac:dyDescent="0.35">
      <c r="B252" t="s">
        <v>1103</v>
      </c>
      <c r="C252" t="s">
        <v>720</v>
      </c>
      <c r="D252" t="s">
        <v>1111</v>
      </c>
      <c r="E252" t="s">
        <v>1103</v>
      </c>
    </row>
    <row r="253" spans="2:5" hidden="1" x14ac:dyDescent="0.35">
      <c r="B253" t="s">
        <v>1103</v>
      </c>
      <c r="C253" t="s">
        <v>721</v>
      </c>
      <c r="D253" t="s">
        <v>1112</v>
      </c>
      <c r="E253" t="s">
        <v>1103</v>
      </c>
    </row>
    <row r="254" spans="2:5" hidden="1" x14ac:dyDescent="0.35">
      <c r="B254" t="s">
        <v>1103</v>
      </c>
      <c r="C254" t="s">
        <v>722</v>
      </c>
      <c r="D254" t="s">
        <v>1113</v>
      </c>
      <c r="E254" t="s">
        <v>1103</v>
      </c>
    </row>
    <row r="255" spans="2:5" hidden="1" x14ac:dyDescent="0.35">
      <c r="B255" t="s">
        <v>1103</v>
      </c>
      <c r="C255" t="s">
        <v>723</v>
      </c>
      <c r="D255" t="s">
        <v>1114</v>
      </c>
      <c r="E255" t="s">
        <v>1103</v>
      </c>
    </row>
    <row r="256" spans="2:5" hidden="1" x14ac:dyDescent="0.35">
      <c r="B256" t="s">
        <v>1103</v>
      </c>
      <c r="C256" t="s">
        <v>724</v>
      </c>
      <c r="D256" t="s">
        <v>1115</v>
      </c>
      <c r="E256" t="s">
        <v>1103</v>
      </c>
    </row>
    <row r="257" spans="2:5" hidden="1" x14ac:dyDescent="0.35">
      <c r="B257" t="s">
        <v>1103</v>
      </c>
      <c r="C257" t="s">
        <v>725</v>
      </c>
      <c r="D257" t="s">
        <v>1116</v>
      </c>
      <c r="E257" t="s">
        <v>1103</v>
      </c>
    </row>
    <row r="258" spans="2:5" hidden="1" x14ac:dyDescent="0.35">
      <c r="B258" t="s">
        <v>1103</v>
      </c>
      <c r="C258" t="s">
        <v>726</v>
      </c>
      <c r="D258" t="s">
        <v>1117</v>
      </c>
      <c r="E258" t="s">
        <v>1103</v>
      </c>
    </row>
    <row r="259" spans="2:5" hidden="1" x14ac:dyDescent="0.35">
      <c r="B259" t="s">
        <v>1103</v>
      </c>
      <c r="C259" t="s">
        <v>727</v>
      </c>
      <c r="D259" t="s">
        <v>1118</v>
      </c>
      <c r="E259" t="s">
        <v>1103</v>
      </c>
    </row>
    <row r="260" spans="2:5" hidden="1" x14ac:dyDescent="0.35">
      <c r="B260" t="s">
        <v>1103</v>
      </c>
      <c r="C260" t="s">
        <v>728</v>
      </c>
      <c r="D260" t="s">
        <v>1119</v>
      </c>
      <c r="E260" t="s">
        <v>1103</v>
      </c>
    </row>
    <row r="261" spans="2:5" hidden="1" x14ac:dyDescent="0.35">
      <c r="B261" t="s">
        <v>1103</v>
      </c>
      <c r="C261" t="s">
        <v>729</v>
      </c>
      <c r="D261" t="s">
        <v>1120</v>
      </c>
      <c r="E261" t="s">
        <v>1103</v>
      </c>
    </row>
    <row r="262" spans="2:5" hidden="1" x14ac:dyDescent="0.35">
      <c r="B262" t="s">
        <v>1103</v>
      </c>
      <c r="C262" t="s">
        <v>730</v>
      </c>
      <c r="D262" t="s">
        <v>1121</v>
      </c>
      <c r="E262" t="s">
        <v>1103</v>
      </c>
    </row>
    <row r="263" spans="2:5" hidden="1" x14ac:dyDescent="0.35">
      <c r="B263" t="s">
        <v>1103</v>
      </c>
      <c r="C263" t="s">
        <v>731</v>
      </c>
      <c r="D263" t="s">
        <v>1122</v>
      </c>
      <c r="E263" t="s">
        <v>1103</v>
      </c>
    </row>
    <row r="264" spans="2:5" hidden="1" x14ac:dyDescent="0.35">
      <c r="B264" t="s">
        <v>1103</v>
      </c>
      <c r="C264" t="s">
        <v>732</v>
      </c>
      <c r="D264" t="s">
        <v>1123</v>
      </c>
      <c r="E264" t="s">
        <v>1103</v>
      </c>
    </row>
    <row r="265" spans="2:5" hidden="1" x14ac:dyDescent="0.35">
      <c r="B265" t="s">
        <v>1103</v>
      </c>
      <c r="C265" t="s">
        <v>733</v>
      </c>
      <c r="D265" t="s">
        <v>1124</v>
      </c>
      <c r="E265" t="s">
        <v>1103</v>
      </c>
    </row>
    <row r="266" spans="2:5" hidden="1" x14ac:dyDescent="0.35">
      <c r="B266" t="s">
        <v>1103</v>
      </c>
      <c r="C266" t="s">
        <v>734</v>
      </c>
      <c r="D266" t="s">
        <v>1125</v>
      </c>
      <c r="E266" t="s">
        <v>1103</v>
      </c>
    </row>
    <row r="267" spans="2:5" hidden="1" x14ac:dyDescent="0.35">
      <c r="B267" t="s">
        <v>1103</v>
      </c>
      <c r="C267" t="s">
        <v>735</v>
      </c>
      <c r="D267" t="s">
        <v>1126</v>
      </c>
      <c r="E267" t="s">
        <v>1103</v>
      </c>
    </row>
    <row r="268" spans="2:5" hidden="1" x14ac:dyDescent="0.35">
      <c r="B268" t="s">
        <v>1103</v>
      </c>
      <c r="C268" t="s">
        <v>736</v>
      </c>
      <c r="D268" t="s">
        <v>1198</v>
      </c>
      <c r="E268" t="s">
        <v>1103</v>
      </c>
    </row>
    <row r="269" spans="2:5" hidden="1" x14ac:dyDescent="0.35">
      <c r="B269" t="s">
        <v>1103</v>
      </c>
      <c r="C269" t="s">
        <v>737</v>
      </c>
      <c r="D269" t="s">
        <v>1199</v>
      </c>
      <c r="E269" t="s">
        <v>1103</v>
      </c>
    </row>
    <row r="270" spans="2:5" hidden="1" x14ac:dyDescent="0.35">
      <c r="B270" t="s">
        <v>1103</v>
      </c>
      <c r="C270" t="s">
        <v>738</v>
      </c>
      <c r="D270" t="s">
        <v>1200</v>
      </c>
      <c r="E270" t="s">
        <v>1103</v>
      </c>
    </row>
    <row r="271" spans="2:5" hidden="1" x14ac:dyDescent="0.35">
      <c r="B271" t="s">
        <v>1103</v>
      </c>
      <c r="C271" t="s">
        <v>739</v>
      </c>
      <c r="D271" t="s">
        <v>1201</v>
      </c>
      <c r="E271" t="s">
        <v>1103</v>
      </c>
    </row>
    <row r="272" spans="2:5" hidden="1" x14ac:dyDescent="0.35">
      <c r="B272" t="s">
        <v>1103</v>
      </c>
      <c r="C272" t="s">
        <v>740</v>
      </c>
      <c r="D272" t="s">
        <v>1464</v>
      </c>
      <c r="E272" t="s">
        <v>1103</v>
      </c>
    </row>
    <row r="273" spans="2:5" hidden="1" x14ac:dyDescent="0.35">
      <c r="B273" t="s">
        <v>1103</v>
      </c>
      <c r="C273" t="s">
        <v>741</v>
      </c>
      <c r="D273" t="s">
        <v>1202</v>
      </c>
      <c r="E273" t="s">
        <v>1103</v>
      </c>
    </row>
    <row r="274" spans="2:5" hidden="1" x14ac:dyDescent="0.35">
      <c r="B274" t="s">
        <v>1103</v>
      </c>
      <c r="C274" t="s">
        <v>742</v>
      </c>
      <c r="D274" t="s">
        <v>1203</v>
      </c>
      <c r="E274" t="s">
        <v>1103</v>
      </c>
    </row>
    <row r="275" spans="2:5" hidden="1" x14ac:dyDescent="0.35">
      <c r="B275" t="s">
        <v>1698</v>
      </c>
      <c r="C275" t="s">
        <v>743</v>
      </c>
      <c r="D275" t="s">
        <v>1151</v>
      </c>
      <c r="E275" t="s">
        <v>1152</v>
      </c>
    </row>
    <row r="276" spans="2:5" hidden="1" x14ac:dyDescent="0.35">
      <c r="B276" t="s">
        <v>1103</v>
      </c>
      <c r="C276" t="s">
        <v>744</v>
      </c>
      <c r="D276" t="s">
        <v>1204</v>
      </c>
      <c r="E276" t="s">
        <v>1103</v>
      </c>
    </row>
    <row r="277" spans="2:5" hidden="1" x14ac:dyDescent="0.35">
      <c r="B277" t="s">
        <v>1103</v>
      </c>
      <c r="C277" t="s">
        <v>745</v>
      </c>
      <c r="D277" t="s">
        <v>1205</v>
      </c>
      <c r="E277" t="s">
        <v>1103</v>
      </c>
    </row>
    <row r="278" spans="2:5" hidden="1" x14ac:dyDescent="0.35">
      <c r="B278" t="s">
        <v>1103</v>
      </c>
      <c r="C278" t="s">
        <v>746</v>
      </c>
      <c r="D278" t="s">
        <v>1206</v>
      </c>
      <c r="E278" t="s">
        <v>1103</v>
      </c>
    </row>
    <row r="279" spans="2:5" hidden="1" x14ac:dyDescent="0.35">
      <c r="B279" t="s">
        <v>1103</v>
      </c>
      <c r="C279" t="s">
        <v>747</v>
      </c>
      <c r="D279" t="s">
        <v>1207</v>
      </c>
      <c r="E279" t="s">
        <v>1103</v>
      </c>
    </row>
    <row r="280" spans="2:5" hidden="1" x14ac:dyDescent="0.35">
      <c r="B280" t="s">
        <v>1103</v>
      </c>
      <c r="C280" t="s">
        <v>748</v>
      </c>
      <c r="D280" t="s">
        <v>1208</v>
      </c>
      <c r="E280" t="s">
        <v>1103</v>
      </c>
    </row>
    <row r="281" spans="2:5" hidden="1" x14ac:dyDescent="0.35">
      <c r="B281" t="s">
        <v>1103</v>
      </c>
      <c r="C281" t="s">
        <v>749</v>
      </c>
      <c r="D281" t="s">
        <v>1104</v>
      </c>
      <c r="E281" t="s">
        <v>1103</v>
      </c>
    </row>
    <row r="282" spans="2:5" hidden="1" x14ac:dyDescent="0.35">
      <c r="B282" t="s">
        <v>1103</v>
      </c>
      <c r="C282" t="s">
        <v>750</v>
      </c>
      <c r="D282" t="s">
        <v>1209</v>
      </c>
      <c r="E282" t="s">
        <v>1103</v>
      </c>
    </row>
    <row r="283" spans="2:5" hidden="1" x14ac:dyDescent="0.35">
      <c r="B283" t="s">
        <v>1103</v>
      </c>
      <c r="C283" t="s">
        <v>751</v>
      </c>
      <c r="D283" t="s">
        <v>1210</v>
      </c>
      <c r="E283" t="s">
        <v>1103</v>
      </c>
    </row>
    <row r="284" spans="2:5" hidden="1" x14ac:dyDescent="0.35">
      <c r="B284" t="s">
        <v>1103</v>
      </c>
      <c r="C284" t="s">
        <v>752</v>
      </c>
      <c r="D284" t="s">
        <v>1105</v>
      </c>
      <c r="E284" t="s">
        <v>1103</v>
      </c>
    </row>
    <row r="285" spans="2:5" hidden="1" x14ac:dyDescent="0.35">
      <c r="B285" t="s">
        <v>1103</v>
      </c>
      <c r="C285" t="s">
        <v>753</v>
      </c>
      <c r="D285" t="s">
        <v>1211</v>
      </c>
      <c r="E285" t="s">
        <v>1103</v>
      </c>
    </row>
    <row r="286" spans="2:5" hidden="1" x14ac:dyDescent="0.35">
      <c r="B286" t="s">
        <v>1103</v>
      </c>
      <c r="C286" t="s">
        <v>754</v>
      </c>
      <c r="D286" t="s">
        <v>1212</v>
      </c>
      <c r="E286" t="s">
        <v>1103</v>
      </c>
    </row>
    <row r="287" spans="2:5" hidden="1" x14ac:dyDescent="0.35">
      <c r="B287" t="s">
        <v>1698</v>
      </c>
      <c r="C287" t="s">
        <v>755</v>
      </c>
      <c r="D287" t="s">
        <v>1153</v>
      </c>
      <c r="E287" t="s">
        <v>1152</v>
      </c>
    </row>
    <row r="288" spans="2:5" hidden="1" x14ac:dyDescent="0.35">
      <c r="B288" t="s">
        <v>1103</v>
      </c>
      <c r="C288" t="s">
        <v>756</v>
      </c>
      <c r="D288" t="s">
        <v>1213</v>
      </c>
      <c r="E288" t="s">
        <v>1103</v>
      </c>
    </row>
    <row r="289" spans="2:5" hidden="1" x14ac:dyDescent="0.35">
      <c r="B289" t="s">
        <v>1698</v>
      </c>
      <c r="C289" t="s">
        <v>757</v>
      </c>
      <c r="D289" t="s">
        <v>1154</v>
      </c>
      <c r="E289" t="s">
        <v>1152</v>
      </c>
    </row>
    <row r="290" spans="2:5" hidden="1" x14ac:dyDescent="0.35">
      <c r="B290" t="s">
        <v>1103</v>
      </c>
      <c r="C290" t="s">
        <v>758</v>
      </c>
      <c r="D290" t="s">
        <v>1379</v>
      </c>
      <c r="E290" t="s">
        <v>1103</v>
      </c>
    </row>
    <row r="291" spans="2:5" hidden="1" x14ac:dyDescent="0.35">
      <c r="B291" t="s">
        <v>1698</v>
      </c>
      <c r="C291" t="s">
        <v>759</v>
      </c>
      <c r="D291" t="s">
        <v>1155</v>
      </c>
      <c r="E291" t="s">
        <v>1152</v>
      </c>
    </row>
    <row r="292" spans="2:5" hidden="1" x14ac:dyDescent="0.35">
      <c r="B292" t="s">
        <v>1103</v>
      </c>
      <c r="C292" t="s">
        <v>760</v>
      </c>
      <c r="D292" t="s">
        <v>1215</v>
      </c>
      <c r="E292" t="s">
        <v>1103</v>
      </c>
    </row>
    <row r="293" spans="2:5" hidden="1" x14ac:dyDescent="0.35">
      <c r="B293" t="s">
        <v>1103</v>
      </c>
      <c r="C293" t="s">
        <v>761</v>
      </c>
      <c r="D293" t="s">
        <v>1216</v>
      </c>
      <c r="E293" t="s">
        <v>1103</v>
      </c>
    </row>
    <row r="294" spans="2:5" hidden="1" x14ac:dyDescent="0.35">
      <c r="B294" t="s">
        <v>1103</v>
      </c>
      <c r="C294" t="s">
        <v>762</v>
      </c>
      <c r="D294" t="s">
        <v>1106</v>
      </c>
      <c r="E294" t="s">
        <v>1103</v>
      </c>
    </row>
    <row r="295" spans="2:5" hidden="1" x14ac:dyDescent="0.35">
      <c r="B295" t="s">
        <v>1103</v>
      </c>
      <c r="C295" t="s">
        <v>763</v>
      </c>
      <c r="D295" t="s">
        <v>1107</v>
      </c>
      <c r="E295" t="s">
        <v>1103</v>
      </c>
    </row>
    <row r="296" spans="2:5" hidden="1" x14ac:dyDescent="0.35">
      <c r="B296" t="s">
        <v>1103</v>
      </c>
      <c r="C296" t="s">
        <v>764</v>
      </c>
      <c r="D296" t="s">
        <v>1217</v>
      </c>
      <c r="E296" t="s">
        <v>1103</v>
      </c>
    </row>
    <row r="297" spans="2:5" hidden="1" x14ac:dyDescent="0.35">
      <c r="B297" t="s">
        <v>1103</v>
      </c>
      <c r="C297" t="s">
        <v>765</v>
      </c>
      <c r="D297" t="s">
        <v>1218</v>
      </c>
      <c r="E297" t="s">
        <v>1103</v>
      </c>
    </row>
    <row r="298" spans="2:5" hidden="1" x14ac:dyDescent="0.35">
      <c r="B298" t="s">
        <v>1103</v>
      </c>
      <c r="C298" t="s">
        <v>766</v>
      </c>
      <c r="D298" t="s">
        <v>1219</v>
      </c>
      <c r="E298" t="s">
        <v>1103</v>
      </c>
    </row>
    <row r="299" spans="2:5" hidden="1" x14ac:dyDescent="0.35">
      <c r="B299" t="s">
        <v>1103</v>
      </c>
      <c r="C299" t="s">
        <v>767</v>
      </c>
      <c r="D299" t="s">
        <v>1220</v>
      </c>
      <c r="E299" t="s">
        <v>1103</v>
      </c>
    </row>
    <row r="300" spans="2:5" hidden="1" x14ac:dyDescent="0.35">
      <c r="B300" t="s">
        <v>1103</v>
      </c>
      <c r="C300" t="s">
        <v>768</v>
      </c>
      <c r="D300" t="s">
        <v>1378</v>
      </c>
      <c r="E300" t="s">
        <v>1103</v>
      </c>
    </row>
    <row r="301" spans="2:5" hidden="1" x14ac:dyDescent="0.35">
      <c r="B301" t="s">
        <v>1103</v>
      </c>
      <c r="C301" t="s">
        <v>769</v>
      </c>
      <c r="D301" t="s">
        <v>1381</v>
      </c>
      <c r="E301" t="s">
        <v>1103</v>
      </c>
    </row>
    <row r="302" spans="2:5" hidden="1" x14ac:dyDescent="0.35">
      <c r="B302" t="s">
        <v>1103</v>
      </c>
      <c r="C302" t="s">
        <v>770</v>
      </c>
      <c r="D302" t="s">
        <v>1221</v>
      </c>
      <c r="E302" t="s">
        <v>1103</v>
      </c>
    </row>
    <row r="303" spans="2:5" hidden="1" x14ac:dyDescent="0.35">
      <c r="B303" t="s">
        <v>1103</v>
      </c>
      <c r="C303" t="s">
        <v>771</v>
      </c>
      <c r="D303" t="s">
        <v>1158</v>
      </c>
      <c r="E303" t="s">
        <v>1103</v>
      </c>
    </row>
    <row r="304" spans="2:5" hidden="1" x14ac:dyDescent="0.35">
      <c r="B304" t="s">
        <v>1103</v>
      </c>
      <c r="C304" t="s">
        <v>772</v>
      </c>
      <c r="D304" t="s">
        <v>1391</v>
      </c>
      <c r="E304" t="s">
        <v>1103</v>
      </c>
    </row>
    <row r="305" spans="2:5" hidden="1" x14ac:dyDescent="0.35">
      <c r="B305" t="s">
        <v>1698</v>
      </c>
      <c r="C305" t="s">
        <v>773</v>
      </c>
      <c r="D305" t="s">
        <v>1401</v>
      </c>
      <c r="E305" t="s">
        <v>1152</v>
      </c>
    </row>
    <row r="306" spans="2:5" hidden="1" x14ac:dyDescent="0.35">
      <c r="B306" t="s">
        <v>1103</v>
      </c>
      <c r="C306" t="s">
        <v>774</v>
      </c>
      <c r="D306" t="s">
        <v>1187</v>
      </c>
      <c r="E306" t="s">
        <v>1103</v>
      </c>
    </row>
    <row r="307" spans="2:5" hidden="1" x14ac:dyDescent="0.35">
      <c r="B307" t="s">
        <v>1103</v>
      </c>
      <c r="C307" t="s">
        <v>775</v>
      </c>
      <c r="D307" t="s">
        <v>1298</v>
      </c>
      <c r="E307" t="s">
        <v>1103</v>
      </c>
    </row>
    <row r="308" spans="2:5" hidden="1" x14ac:dyDescent="0.35">
      <c r="B308" t="s">
        <v>1103</v>
      </c>
      <c r="C308" t="s">
        <v>776</v>
      </c>
      <c r="D308" t="s">
        <v>1380</v>
      </c>
      <c r="E308" t="s">
        <v>1103</v>
      </c>
    </row>
    <row r="309" spans="2:5" hidden="1" x14ac:dyDescent="0.35">
      <c r="B309" t="s">
        <v>1698</v>
      </c>
      <c r="C309" t="s">
        <v>777</v>
      </c>
      <c r="D309" t="s">
        <v>1426</v>
      </c>
      <c r="E309" t="s">
        <v>1152</v>
      </c>
    </row>
    <row r="310" spans="2:5" hidden="1" x14ac:dyDescent="0.35">
      <c r="B310" t="s">
        <v>1103</v>
      </c>
      <c r="C310" t="s">
        <v>778</v>
      </c>
      <c r="D310" t="s">
        <v>1389</v>
      </c>
      <c r="E310" t="s">
        <v>1103</v>
      </c>
    </row>
    <row r="311" spans="2:5" hidden="1" x14ac:dyDescent="0.35">
      <c r="B311" t="s">
        <v>1103</v>
      </c>
      <c r="C311" t="s">
        <v>779</v>
      </c>
      <c r="D311" t="s">
        <v>1407</v>
      </c>
      <c r="E311" t="s">
        <v>1103</v>
      </c>
    </row>
    <row r="312" spans="2:5" hidden="1" x14ac:dyDescent="0.35">
      <c r="B312" t="s">
        <v>1103</v>
      </c>
      <c r="C312" t="s">
        <v>780</v>
      </c>
      <c r="D312" t="s">
        <v>1639</v>
      </c>
      <c r="E312" t="s">
        <v>1103</v>
      </c>
    </row>
    <row r="313" spans="2:5" hidden="1" x14ac:dyDescent="0.35">
      <c r="B313" t="s">
        <v>1103</v>
      </c>
      <c r="C313" t="s">
        <v>781</v>
      </c>
      <c r="D313" t="s">
        <v>1399</v>
      </c>
      <c r="E313" t="s">
        <v>1103</v>
      </c>
    </row>
    <row r="314" spans="2:5" hidden="1" x14ac:dyDescent="0.35">
      <c r="B314" t="s">
        <v>1103</v>
      </c>
      <c r="C314" t="s">
        <v>782</v>
      </c>
      <c r="D314" t="s">
        <v>1386</v>
      </c>
      <c r="E314" t="s">
        <v>1103</v>
      </c>
    </row>
    <row r="315" spans="2:5" hidden="1" x14ac:dyDescent="0.35">
      <c r="B315" t="s">
        <v>1103</v>
      </c>
      <c r="C315" t="s">
        <v>783</v>
      </c>
      <c r="D315" t="s">
        <v>1406</v>
      </c>
      <c r="E315" t="s">
        <v>1103</v>
      </c>
    </row>
    <row r="316" spans="2:5" hidden="1" x14ac:dyDescent="0.35">
      <c r="B316" t="s">
        <v>1103</v>
      </c>
      <c r="C316" t="s">
        <v>784</v>
      </c>
      <c r="D316" t="s">
        <v>1424</v>
      </c>
      <c r="E316" t="s">
        <v>1103</v>
      </c>
    </row>
    <row r="317" spans="2:5" hidden="1" x14ac:dyDescent="0.35">
      <c r="B317" t="s">
        <v>1103</v>
      </c>
      <c r="C317" t="s">
        <v>785</v>
      </c>
      <c r="D317" t="s">
        <v>1425</v>
      </c>
      <c r="E317" t="s">
        <v>1103</v>
      </c>
    </row>
    <row r="318" spans="2:5" hidden="1" x14ac:dyDescent="0.35">
      <c r="B318" t="s">
        <v>1103</v>
      </c>
      <c r="C318" t="s">
        <v>786</v>
      </c>
      <c r="D318" t="s">
        <v>1564</v>
      </c>
      <c r="E318" t="s">
        <v>1103</v>
      </c>
    </row>
    <row r="319" spans="2:5" hidden="1" x14ac:dyDescent="0.35">
      <c r="B319" t="s">
        <v>1103</v>
      </c>
      <c r="C319" t="s">
        <v>787</v>
      </c>
      <c r="D319" t="s">
        <v>1611</v>
      </c>
      <c r="E319" t="s">
        <v>1103</v>
      </c>
    </row>
    <row r="320" spans="2:5" hidden="1" x14ac:dyDescent="0.35">
      <c r="B320" t="s">
        <v>1103</v>
      </c>
      <c r="C320" t="s">
        <v>788</v>
      </c>
      <c r="D320" t="s">
        <v>1214</v>
      </c>
      <c r="E320" t="s">
        <v>1103</v>
      </c>
    </row>
    <row r="321" spans="2:5" hidden="1" x14ac:dyDescent="0.35">
      <c r="B321" t="s">
        <v>1103</v>
      </c>
      <c r="C321" t="s">
        <v>789</v>
      </c>
      <c r="D321" t="s">
        <v>1637</v>
      </c>
      <c r="E321" t="s">
        <v>1103</v>
      </c>
    </row>
    <row r="322" spans="2:5" hidden="1" x14ac:dyDescent="0.35">
      <c r="B322" t="s">
        <v>1103</v>
      </c>
      <c r="C322" t="s">
        <v>790</v>
      </c>
      <c r="D322" t="s">
        <v>1631</v>
      </c>
      <c r="E322" t="s">
        <v>1103</v>
      </c>
    </row>
    <row r="323" spans="2:5" hidden="1" x14ac:dyDescent="0.35">
      <c r="B323" t="s">
        <v>1103</v>
      </c>
      <c r="C323" t="s">
        <v>791</v>
      </c>
      <c r="D323" t="s">
        <v>1632</v>
      </c>
      <c r="E323" t="s">
        <v>1103</v>
      </c>
    </row>
    <row r="324" spans="2:5" hidden="1" x14ac:dyDescent="0.35">
      <c r="B324" t="s">
        <v>1103</v>
      </c>
      <c r="C324" t="s">
        <v>792</v>
      </c>
      <c r="D324" t="s">
        <v>1630</v>
      </c>
      <c r="E324" t="s">
        <v>1103</v>
      </c>
    </row>
    <row r="325" spans="2:5" hidden="1" x14ac:dyDescent="0.35">
      <c r="B325" t="s">
        <v>1103</v>
      </c>
      <c r="C325" t="s">
        <v>793</v>
      </c>
      <c r="D325" t="s">
        <v>1423</v>
      </c>
      <c r="E325" t="s">
        <v>1103</v>
      </c>
    </row>
    <row r="326" spans="2:5" hidden="1" x14ac:dyDescent="0.35">
      <c r="B326" t="s">
        <v>1103</v>
      </c>
      <c r="C326" t="s">
        <v>794</v>
      </c>
      <c r="D326" t="s">
        <v>1159</v>
      </c>
      <c r="E326" t="s">
        <v>1103</v>
      </c>
    </row>
    <row r="327" spans="2:5" hidden="1" x14ac:dyDescent="0.35">
      <c r="B327" t="s">
        <v>1103</v>
      </c>
      <c r="C327" t="s">
        <v>795</v>
      </c>
      <c r="D327" t="s">
        <v>1160</v>
      </c>
      <c r="E327" t="s">
        <v>1103</v>
      </c>
    </row>
    <row r="328" spans="2:5" hidden="1" x14ac:dyDescent="0.35">
      <c r="B328" t="s">
        <v>1648</v>
      </c>
      <c r="C328" t="s">
        <v>796</v>
      </c>
      <c r="D328" t="s">
        <v>1503</v>
      </c>
      <c r="E328" t="s">
        <v>1495</v>
      </c>
    </row>
    <row r="329" spans="2:5" hidden="1" x14ac:dyDescent="0.35">
      <c r="B329" t="s">
        <v>1648</v>
      </c>
      <c r="C329" t="s">
        <v>797</v>
      </c>
      <c r="D329" t="s">
        <v>1502</v>
      </c>
      <c r="E329" t="s">
        <v>1495</v>
      </c>
    </row>
    <row r="330" spans="2:5" hidden="1" x14ac:dyDescent="0.35">
      <c r="B330" t="s">
        <v>1648</v>
      </c>
      <c r="C330" t="s">
        <v>798</v>
      </c>
      <c r="D330" t="s">
        <v>1499</v>
      </c>
      <c r="E330" t="s">
        <v>1495</v>
      </c>
    </row>
    <row r="331" spans="2:5" hidden="1" x14ac:dyDescent="0.35">
      <c r="B331" t="s">
        <v>1648</v>
      </c>
      <c r="C331" t="s">
        <v>799</v>
      </c>
      <c r="D331" t="s">
        <v>1501</v>
      </c>
      <c r="E331" t="s">
        <v>1495</v>
      </c>
    </row>
    <row r="332" spans="2:5" hidden="1" x14ac:dyDescent="0.35">
      <c r="B332" s="10" t="s">
        <v>1704</v>
      </c>
      <c r="C332" t="s">
        <v>800</v>
      </c>
      <c r="D332" t="s">
        <v>1497</v>
      </c>
      <c r="E332" t="s">
        <v>1495</v>
      </c>
    </row>
    <row r="333" spans="2:5" hidden="1" x14ac:dyDescent="0.35">
      <c r="B333" t="s">
        <v>1648</v>
      </c>
      <c r="C333" t="s">
        <v>801</v>
      </c>
      <c r="D333" t="s">
        <v>1500</v>
      </c>
      <c r="E333" t="s">
        <v>1495</v>
      </c>
    </row>
    <row r="334" spans="2:5" hidden="1" x14ac:dyDescent="0.35">
      <c r="B334" t="s">
        <v>1648</v>
      </c>
      <c r="C334" t="s">
        <v>802</v>
      </c>
      <c r="D334" t="s">
        <v>1498</v>
      </c>
      <c r="E334" t="s">
        <v>1495</v>
      </c>
    </row>
    <row r="335" spans="2:5" hidden="1" x14ac:dyDescent="0.35">
      <c r="B335" t="s">
        <v>1648</v>
      </c>
      <c r="C335" t="s">
        <v>803</v>
      </c>
      <c r="D335" t="s">
        <v>1504</v>
      </c>
      <c r="E335" t="s">
        <v>1495</v>
      </c>
    </row>
    <row r="336" spans="2:5" hidden="1" x14ac:dyDescent="0.35">
      <c r="B336" t="s">
        <v>1648</v>
      </c>
      <c r="C336" t="s">
        <v>804</v>
      </c>
      <c r="D336" t="s">
        <v>1505</v>
      </c>
      <c r="E336" t="s">
        <v>1495</v>
      </c>
    </row>
    <row r="337" spans="1:5" hidden="1" x14ac:dyDescent="0.35">
      <c r="B337" t="s">
        <v>1648</v>
      </c>
      <c r="C337" t="s">
        <v>805</v>
      </c>
      <c r="D337" t="s">
        <v>1494</v>
      </c>
      <c r="E337" t="s">
        <v>1495</v>
      </c>
    </row>
    <row r="338" spans="1:5" hidden="1" x14ac:dyDescent="0.35">
      <c r="B338" t="s">
        <v>1648</v>
      </c>
      <c r="C338" t="s">
        <v>806</v>
      </c>
      <c r="D338" t="s">
        <v>1508</v>
      </c>
      <c r="E338" t="s">
        <v>1495</v>
      </c>
    </row>
    <row r="339" spans="1:5" hidden="1" x14ac:dyDescent="0.35">
      <c r="B339" t="s">
        <v>1648</v>
      </c>
      <c r="C339" t="s">
        <v>807</v>
      </c>
      <c r="D339" t="s">
        <v>1506</v>
      </c>
      <c r="E339" t="s">
        <v>1495</v>
      </c>
    </row>
    <row r="340" spans="1:5" hidden="1" x14ac:dyDescent="0.35">
      <c r="B340" t="s">
        <v>1648</v>
      </c>
      <c r="C340" t="s">
        <v>808</v>
      </c>
      <c r="D340" t="s">
        <v>1507</v>
      </c>
      <c r="E340" t="s">
        <v>1495</v>
      </c>
    </row>
    <row r="341" spans="1:5" hidden="1" x14ac:dyDescent="0.35">
      <c r="B341" t="s">
        <v>1648</v>
      </c>
      <c r="C341" t="s">
        <v>809</v>
      </c>
      <c r="D341" t="s">
        <v>1496</v>
      </c>
      <c r="E341" t="s">
        <v>1495</v>
      </c>
    </row>
    <row r="342" spans="1:5" hidden="1" x14ac:dyDescent="0.35">
      <c r="B342" s="10" t="s">
        <v>1696</v>
      </c>
      <c r="C342" t="s">
        <v>811</v>
      </c>
      <c r="D342" t="s">
        <v>1413</v>
      </c>
      <c r="E342" t="s">
        <v>1197</v>
      </c>
    </row>
    <row r="343" spans="1:5" x14ac:dyDescent="0.35">
      <c r="B343" t="s">
        <v>1696</v>
      </c>
      <c r="C343" t="s">
        <v>814</v>
      </c>
      <c r="D343" t="s">
        <v>1414</v>
      </c>
      <c r="E343" t="s">
        <v>1224</v>
      </c>
    </row>
    <row r="344" spans="1:5" hidden="1" x14ac:dyDescent="0.35">
      <c r="B344" s="10" t="s">
        <v>1696</v>
      </c>
      <c r="C344" t="s">
        <v>815</v>
      </c>
      <c r="D344" t="s">
        <v>1415</v>
      </c>
      <c r="E344" t="s">
        <v>1197</v>
      </c>
    </row>
    <row r="345" spans="1:5" hidden="1" x14ac:dyDescent="0.35">
      <c r="B345" s="10" t="s">
        <v>1696</v>
      </c>
      <c r="C345" t="s">
        <v>816</v>
      </c>
      <c r="D345" t="s">
        <v>1416</v>
      </c>
      <c r="E345" t="s">
        <v>1197</v>
      </c>
    </row>
    <row r="346" spans="1:5" hidden="1" x14ac:dyDescent="0.35">
      <c r="B346" s="10" t="s">
        <v>1696</v>
      </c>
      <c r="C346" t="s">
        <v>817</v>
      </c>
      <c r="D346" t="s">
        <v>1417</v>
      </c>
      <c r="E346" t="s">
        <v>1197</v>
      </c>
    </row>
    <row r="347" spans="1:5" hidden="1" x14ac:dyDescent="0.35">
      <c r="B347" s="10" t="s">
        <v>1696</v>
      </c>
      <c r="C347" t="s">
        <v>818</v>
      </c>
      <c r="D347" t="s">
        <v>1418</v>
      </c>
      <c r="E347" t="s">
        <v>1197</v>
      </c>
    </row>
    <row r="348" spans="1:5" hidden="1" x14ac:dyDescent="0.35">
      <c r="B348" s="10" t="s">
        <v>1696</v>
      </c>
      <c r="C348" t="s">
        <v>819</v>
      </c>
      <c r="D348" t="s">
        <v>1420</v>
      </c>
      <c r="E348" t="s">
        <v>1197</v>
      </c>
    </row>
    <row r="349" spans="1:5" hidden="1" x14ac:dyDescent="0.35">
      <c r="A349" t="s">
        <v>1708</v>
      </c>
      <c r="B349" s="22" t="s">
        <v>1650</v>
      </c>
      <c r="C349" t="s">
        <v>820</v>
      </c>
      <c r="D349" t="s">
        <v>1552</v>
      </c>
      <c r="E349" t="s">
        <v>1197</v>
      </c>
    </row>
    <row r="350" spans="1:5" x14ac:dyDescent="0.35">
      <c r="A350" s="23" t="s">
        <v>1714</v>
      </c>
      <c r="B350" s="25" t="s">
        <v>1696</v>
      </c>
      <c r="C350" t="s">
        <v>821</v>
      </c>
      <c r="D350" t="s">
        <v>1553</v>
      </c>
      <c r="E350" t="s">
        <v>1224</v>
      </c>
    </row>
    <row r="351" spans="1:5" hidden="1" x14ac:dyDescent="0.35">
      <c r="B351" t="s">
        <v>1643</v>
      </c>
      <c r="C351" t="s">
        <v>824</v>
      </c>
      <c r="D351" t="s">
        <v>1642</v>
      </c>
      <c r="E351" t="s">
        <v>1643</v>
      </c>
    </row>
    <row r="352" spans="1:5" hidden="1" x14ac:dyDescent="0.35">
      <c r="B352" t="s">
        <v>1648</v>
      </c>
      <c r="C352" t="s">
        <v>825</v>
      </c>
      <c r="D352" t="s">
        <v>1513</v>
      </c>
      <c r="E352" t="s">
        <v>1511</v>
      </c>
    </row>
    <row r="353" spans="1:5" hidden="1" x14ac:dyDescent="0.35">
      <c r="B353" s="10" t="s">
        <v>1696</v>
      </c>
      <c r="C353" t="s">
        <v>826</v>
      </c>
      <c r="D353" t="s">
        <v>1353</v>
      </c>
      <c r="E353" t="s">
        <v>1197</v>
      </c>
    </row>
    <row r="354" spans="1:5" hidden="1" x14ac:dyDescent="0.35">
      <c r="A354" t="s">
        <v>1708</v>
      </c>
      <c r="B354" s="22" t="s">
        <v>1650</v>
      </c>
      <c r="C354" t="s">
        <v>827</v>
      </c>
      <c r="D354" t="s">
        <v>1354</v>
      </c>
      <c r="E354" t="s">
        <v>1197</v>
      </c>
    </row>
    <row r="355" spans="1:5" hidden="1" x14ac:dyDescent="0.35">
      <c r="B355" s="10" t="s">
        <v>1696</v>
      </c>
      <c r="C355" t="s">
        <v>828</v>
      </c>
      <c r="D355" t="s">
        <v>1364</v>
      </c>
      <c r="E355" t="s">
        <v>993</v>
      </c>
    </row>
    <row r="356" spans="1:5" hidden="1" x14ac:dyDescent="0.35">
      <c r="A356" t="s">
        <v>1708</v>
      </c>
      <c r="B356" s="11" t="s">
        <v>1709</v>
      </c>
      <c r="C356" t="s">
        <v>829</v>
      </c>
      <c r="D356" t="s">
        <v>1446</v>
      </c>
      <c r="E356" t="s">
        <v>1197</v>
      </c>
    </row>
    <row r="357" spans="1:5" hidden="1" x14ac:dyDescent="0.35">
      <c r="A357" t="s">
        <v>1708</v>
      </c>
      <c r="B357" s="11" t="s">
        <v>1709</v>
      </c>
      <c r="C357" t="s">
        <v>830</v>
      </c>
      <c r="D357" t="s">
        <v>1465</v>
      </c>
      <c r="E357" t="s">
        <v>1197</v>
      </c>
    </row>
    <row r="358" spans="1:5" hidden="1" x14ac:dyDescent="0.35">
      <c r="A358" t="s">
        <v>1708</v>
      </c>
      <c r="B358" s="22" t="s">
        <v>1650</v>
      </c>
      <c r="C358" t="s">
        <v>831</v>
      </c>
      <c r="D358" t="s">
        <v>1356</v>
      </c>
      <c r="E358" t="s">
        <v>1197</v>
      </c>
    </row>
    <row r="359" spans="1:5" hidden="1" x14ac:dyDescent="0.35">
      <c r="A359" t="s">
        <v>1708</v>
      </c>
      <c r="B359" s="11" t="s">
        <v>1709</v>
      </c>
      <c r="C359" t="s">
        <v>834</v>
      </c>
      <c r="D359" t="s">
        <v>1453</v>
      </c>
      <c r="E359" t="s">
        <v>1197</v>
      </c>
    </row>
    <row r="360" spans="1:5" hidden="1" x14ac:dyDescent="0.35">
      <c r="A360" t="s">
        <v>1708</v>
      </c>
      <c r="B360" s="11" t="s">
        <v>1709</v>
      </c>
      <c r="C360" t="s">
        <v>835</v>
      </c>
      <c r="D360" t="s">
        <v>1376</v>
      </c>
      <c r="E360" t="s">
        <v>1197</v>
      </c>
    </row>
    <row r="361" spans="1:5" hidden="1" x14ac:dyDescent="0.35">
      <c r="A361" t="s">
        <v>1708</v>
      </c>
      <c r="B361" s="11" t="s">
        <v>1709</v>
      </c>
      <c r="C361" t="s">
        <v>838</v>
      </c>
      <c r="D361" t="s">
        <v>1447</v>
      </c>
      <c r="E361" t="s">
        <v>1197</v>
      </c>
    </row>
    <row r="362" spans="1:5" hidden="1" x14ac:dyDescent="0.35">
      <c r="A362" t="s">
        <v>1708</v>
      </c>
      <c r="B362" s="22" t="s">
        <v>1650</v>
      </c>
      <c r="C362" t="s">
        <v>839</v>
      </c>
      <c r="D362" t="s">
        <v>1359</v>
      </c>
      <c r="E362" t="s">
        <v>1197</v>
      </c>
    </row>
    <row r="363" spans="1:5" hidden="1" x14ac:dyDescent="0.35">
      <c r="A363" t="s">
        <v>1708</v>
      </c>
      <c r="B363" s="11" t="s">
        <v>1709</v>
      </c>
      <c r="C363" t="s">
        <v>840</v>
      </c>
      <c r="D363" t="s">
        <v>1196</v>
      </c>
      <c r="E363" t="s">
        <v>1197</v>
      </c>
    </row>
    <row r="364" spans="1:5" hidden="1" x14ac:dyDescent="0.35">
      <c r="B364" t="s">
        <v>1648</v>
      </c>
      <c r="C364" t="s">
        <v>841</v>
      </c>
      <c r="D364" t="s">
        <v>1396</v>
      </c>
      <c r="E364" t="s">
        <v>1397</v>
      </c>
    </row>
    <row r="365" spans="1:5" hidden="1" x14ac:dyDescent="0.35">
      <c r="B365" t="s">
        <v>1648</v>
      </c>
      <c r="C365" t="s">
        <v>842</v>
      </c>
      <c r="D365" t="s">
        <v>1398</v>
      </c>
      <c r="E365" t="s">
        <v>1397</v>
      </c>
    </row>
    <row r="366" spans="1:5" hidden="1" x14ac:dyDescent="0.35">
      <c r="A366" t="s">
        <v>1708</v>
      </c>
      <c r="B366" s="11" t="s">
        <v>1710</v>
      </c>
      <c r="C366" t="s">
        <v>843</v>
      </c>
      <c r="D366" t="s">
        <v>1349</v>
      </c>
      <c r="E366" t="s">
        <v>79</v>
      </c>
    </row>
    <row r="367" spans="1:5" hidden="1" x14ac:dyDescent="0.35">
      <c r="A367" t="s">
        <v>1708</v>
      </c>
      <c r="B367" s="11" t="s">
        <v>1710</v>
      </c>
      <c r="C367" t="s">
        <v>844</v>
      </c>
      <c r="D367" t="s">
        <v>1586</v>
      </c>
      <c r="E367" t="s">
        <v>79</v>
      </c>
    </row>
    <row r="368" spans="1:5" hidden="1" x14ac:dyDescent="0.35">
      <c r="A368" t="s">
        <v>1708</v>
      </c>
      <c r="B368" s="11" t="s">
        <v>1710</v>
      </c>
      <c r="C368" t="s">
        <v>845</v>
      </c>
      <c r="D368" t="s">
        <v>1350</v>
      </c>
      <c r="E368" t="s">
        <v>79</v>
      </c>
    </row>
    <row r="369" spans="1:5" hidden="1" x14ac:dyDescent="0.35">
      <c r="A369" t="s">
        <v>1708</v>
      </c>
      <c r="B369" s="11" t="s">
        <v>1710</v>
      </c>
      <c r="C369" t="s">
        <v>846</v>
      </c>
      <c r="D369" t="s">
        <v>1352</v>
      </c>
      <c r="E369" t="s">
        <v>79</v>
      </c>
    </row>
    <row r="370" spans="1:5" hidden="1" x14ac:dyDescent="0.35">
      <c r="A370" t="s">
        <v>1708</v>
      </c>
      <c r="B370" s="11" t="s">
        <v>1710</v>
      </c>
      <c r="C370" t="s">
        <v>847</v>
      </c>
      <c r="D370" t="s">
        <v>1355</v>
      </c>
      <c r="E370" t="s">
        <v>79</v>
      </c>
    </row>
    <row r="371" spans="1:5" hidden="1" x14ac:dyDescent="0.35">
      <c r="A371" t="s">
        <v>1708</v>
      </c>
      <c r="B371" s="11" t="s">
        <v>1710</v>
      </c>
      <c r="C371" t="s">
        <v>848</v>
      </c>
      <c r="D371" t="s">
        <v>1357</v>
      </c>
      <c r="E371" t="s">
        <v>79</v>
      </c>
    </row>
    <row r="372" spans="1:5" hidden="1" x14ac:dyDescent="0.35">
      <c r="A372" t="s">
        <v>1708</v>
      </c>
      <c r="B372" s="11" t="s">
        <v>1710</v>
      </c>
      <c r="C372" t="s">
        <v>849</v>
      </c>
      <c r="D372" t="s">
        <v>1351</v>
      </c>
      <c r="E372" t="s">
        <v>79</v>
      </c>
    </row>
    <row r="373" spans="1:5" hidden="1" x14ac:dyDescent="0.35">
      <c r="A373" t="s">
        <v>1708</v>
      </c>
      <c r="B373" s="11" t="s">
        <v>1710</v>
      </c>
      <c r="C373" t="s">
        <v>850</v>
      </c>
      <c r="D373" t="s">
        <v>1358</v>
      </c>
      <c r="E373" t="s">
        <v>79</v>
      </c>
    </row>
    <row r="374" spans="1:5" hidden="1" x14ac:dyDescent="0.35">
      <c r="A374" t="s">
        <v>1708</v>
      </c>
      <c r="B374" s="11" t="s">
        <v>1710</v>
      </c>
      <c r="C374" t="s">
        <v>851</v>
      </c>
      <c r="D374" t="s">
        <v>1551</v>
      </c>
      <c r="E374" t="s">
        <v>79</v>
      </c>
    </row>
    <row r="375" spans="1:5" hidden="1" x14ac:dyDescent="0.35">
      <c r="A375" t="s">
        <v>1708</v>
      </c>
      <c r="B375" s="11" t="s">
        <v>1711</v>
      </c>
      <c r="C375" t="s">
        <v>852</v>
      </c>
      <c r="D375" t="s">
        <v>1421</v>
      </c>
      <c r="E375" t="s">
        <v>79</v>
      </c>
    </row>
    <row r="376" spans="1:5" hidden="1" x14ac:dyDescent="0.35">
      <c r="A376" t="s">
        <v>1708</v>
      </c>
      <c r="B376" s="11" t="s">
        <v>1711</v>
      </c>
      <c r="C376" t="s">
        <v>853</v>
      </c>
      <c r="D376" t="s">
        <v>1422</v>
      </c>
      <c r="E376" t="s">
        <v>79</v>
      </c>
    </row>
    <row r="377" spans="1:5" hidden="1" x14ac:dyDescent="0.35">
      <c r="A377" t="s">
        <v>1708</v>
      </c>
      <c r="B377" s="11" t="s">
        <v>1711</v>
      </c>
      <c r="C377" t="s">
        <v>856</v>
      </c>
      <c r="D377" t="s">
        <v>1454</v>
      </c>
      <c r="E377" t="s">
        <v>79</v>
      </c>
    </row>
    <row r="378" spans="1:5" hidden="1" x14ac:dyDescent="0.35">
      <c r="B378" t="s">
        <v>1648</v>
      </c>
      <c r="C378" t="s">
        <v>857</v>
      </c>
      <c r="D378" t="s">
        <v>1162</v>
      </c>
      <c r="E378" t="s">
        <v>1161</v>
      </c>
    </row>
    <row r="379" spans="1:5" hidden="1" x14ac:dyDescent="0.35">
      <c r="B379" t="s">
        <v>1648</v>
      </c>
      <c r="C379" t="s">
        <v>858</v>
      </c>
      <c r="D379" t="s">
        <v>1163</v>
      </c>
      <c r="E379" t="s">
        <v>1161</v>
      </c>
    </row>
    <row r="380" spans="1:5" hidden="1" x14ac:dyDescent="0.35">
      <c r="B380" t="s">
        <v>1648</v>
      </c>
      <c r="C380" t="s">
        <v>859</v>
      </c>
      <c r="D380" t="s">
        <v>1462</v>
      </c>
      <c r="E380" t="s">
        <v>1161</v>
      </c>
    </row>
    <row r="381" spans="1:5" hidden="1" x14ac:dyDescent="0.35">
      <c r="B381" t="s">
        <v>1648</v>
      </c>
      <c r="C381" t="s">
        <v>860</v>
      </c>
      <c r="D381" t="s">
        <v>1164</v>
      </c>
      <c r="E381" t="s">
        <v>1161</v>
      </c>
    </row>
    <row r="382" spans="1:5" hidden="1" x14ac:dyDescent="0.35">
      <c r="B382" t="s">
        <v>1648</v>
      </c>
      <c r="C382" t="s">
        <v>861</v>
      </c>
      <c r="D382" t="s">
        <v>1165</v>
      </c>
      <c r="E382" t="s">
        <v>1161</v>
      </c>
    </row>
    <row r="383" spans="1:5" hidden="1" x14ac:dyDescent="0.35">
      <c r="B383" t="s">
        <v>1648</v>
      </c>
      <c r="C383" t="s">
        <v>862</v>
      </c>
      <c r="D383" t="s">
        <v>1166</v>
      </c>
      <c r="E383" t="s">
        <v>1161</v>
      </c>
    </row>
    <row r="384" spans="1:5" hidden="1" x14ac:dyDescent="0.35">
      <c r="B384" t="s">
        <v>1648</v>
      </c>
      <c r="C384" t="s">
        <v>863</v>
      </c>
      <c r="D384" t="s">
        <v>1167</v>
      </c>
      <c r="E384" t="s">
        <v>1161</v>
      </c>
    </row>
    <row r="385" spans="2:5" hidden="1" x14ac:dyDescent="0.35">
      <c r="B385" t="s">
        <v>1648</v>
      </c>
      <c r="C385" t="s">
        <v>864</v>
      </c>
      <c r="D385" t="s">
        <v>1168</v>
      </c>
      <c r="E385" t="s">
        <v>1161</v>
      </c>
    </row>
    <row r="386" spans="2:5" hidden="1" x14ac:dyDescent="0.35">
      <c r="B386" t="s">
        <v>1648</v>
      </c>
      <c r="C386" t="s">
        <v>865</v>
      </c>
      <c r="D386" t="s">
        <v>1169</v>
      </c>
      <c r="E386" t="s">
        <v>1161</v>
      </c>
    </row>
    <row r="387" spans="2:5" hidden="1" x14ac:dyDescent="0.35">
      <c r="B387" t="s">
        <v>1648</v>
      </c>
      <c r="C387" t="s">
        <v>866</v>
      </c>
      <c r="D387" t="s">
        <v>1170</v>
      </c>
      <c r="E387" t="s">
        <v>1161</v>
      </c>
    </row>
    <row r="388" spans="2:5" hidden="1" x14ac:dyDescent="0.35">
      <c r="B388" t="s">
        <v>1648</v>
      </c>
      <c r="C388" t="s">
        <v>867</v>
      </c>
      <c r="D388" t="s">
        <v>1170</v>
      </c>
      <c r="E388" t="s">
        <v>1161</v>
      </c>
    </row>
    <row r="389" spans="2:5" hidden="1" x14ac:dyDescent="0.35">
      <c r="B389" t="s">
        <v>1648</v>
      </c>
      <c r="C389" t="s">
        <v>868</v>
      </c>
      <c r="D389" t="s">
        <v>1171</v>
      </c>
      <c r="E389" t="s">
        <v>1161</v>
      </c>
    </row>
    <row r="390" spans="2:5" hidden="1" x14ac:dyDescent="0.35">
      <c r="B390" t="s">
        <v>1648</v>
      </c>
      <c r="C390" t="s">
        <v>869</v>
      </c>
      <c r="D390" t="s">
        <v>1172</v>
      </c>
      <c r="E390" t="s">
        <v>1161</v>
      </c>
    </row>
    <row r="391" spans="2:5" hidden="1" x14ac:dyDescent="0.35">
      <c r="B391" t="s">
        <v>1648</v>
      </c>
      <c r="C391" t="s">
        <v>870</v>
      </c>
      <c r="D391" t="s">
        <v>1173</v>
      </c>
      <c r="E391" t="s">
        <v>1161</v>
      </c>
    </row>
    <row r="392" spans="2:5" hidden="1" x14ac:dyDescent="0.35">
      <c r="B392" t="s">
        <v>1648</v>
      </c>
      <c r="C392" t="s">
        <v>871</v>
      </c>
      <c r="D392" t="s">
        <v>1514</v>
      </c>
      <c r="E392" t="s">
        <v>1511</v>
      </c>
    </row>
    <row r="393" spans="2:5" hidden="1" x14ac:dyDescent="0.35">
      <c r="B393" t="s">
        <v>1648</v>
      </c>
      <c r="C393" t="s">
        <v>872</v>
      </c>
      <c r="D393" t="s">
        <v>1174</v>
      </c>
      <c r="E393" t="s">
        <v>1161</v>
      </c>
    </row>
    <row r="394" spans="2:5" hidden="1" x14ac:dyDescent="0.35">
      <c r="B394" t="s">
        <v>1648</v>
      </c>
      <c r="C394" t="s">
        <v>873</v>
      </c>
      <c r="D394" t="s">
        <v>1175</v>
      </c>
      <c r="E394" t="s">
        <v>1161</v>
      </c>
    </row>
    <row r="395" spans="2:5" hidden="1" x14ac:dyDescent="0.35">
      <c r="B395" t="s">
        <v>1648</v>
      </c>
      <c r="C395" t="s">
        <v>874</v>
      </c>
      <c r="D395" t="s">
        <v>1176</v>
      </c>
      <c r="E395" t="s">
        <v>1161</v>
      </c>
    </row>
    <row r="396" spans="2:5" hidden="1" x14ac:dyDescent="0.35">
      <c r="B396" t="s">
        <v>1648</v>
      </c>
      <c r="C396" t="s">
        <v>875</v>
      </c>
      <c r="D396" t="s">
        <v>1177</v>
      </c>
      <c r="E396" t="s">
        <v>1161</v>
      </c>
    </row>
    <row r="397" spans="2:5" hidden="1" x14ac:dyDescent="0.35">
      <c r="B397" t="s">
        <v>1648</v>
      </c>
      <c r="C397" t="s">
        <v>876</v>
      </c>
      <c r="D397" t="s">
        <v>1178</v>
      </c>
      <c r="E397" t="s">
        <v>1161</v>
      </c>
    </row>
    <row r="398" spans="2:5" hidden="1" x14ac:dyDescent="0.35">
      <c r="B398" t="s">
        <v>1648</v>
      </c>
      <c r="C398" t="s">
        <v>877</v>
      </c>
      <c r="D398" t="s">
        <v>1179</v>
      </c>
      <c r="E398" t="s">
        <v>1161</v>
      </c>
    </row>
    <row r="399" spans="2:5" hidden="1" x14ac:dyDescent="0.35">
      <c r="B399" t="s">
        <v>1648</v>
      </c>
      <c r="C399" t="s">
        <v>878</v>
      </c>
      <c r="D399" t="s">
        <v>1180</v>
      </c>
      <c r="E399" t="s">
        <v>1161</v>
      </c>
    </row>
    <row r="400" spans="2:5" hidden="1" x14ac:dyDescent="0.35">
      <c r="B400" t="s">
        <v>1648</v>
      </c>
      <c r="C400" t="s">
        <v>879</v>
      </c>
      <c r="D400" t="s">
        <v>1449</v>
      </c>
      <c r="E400" t="s">
        <v>1161</v>
      </c>
    </row>
    <row r="401" spans="2:5" hidden="1" x14ac:dyDescent="0.35">
      <c r="B401" t="s">
        <v>1648</v>
      </c>
      <c r="C401" t="s">
        <v>880</v>
      </c>
      <c r="D401" t="s">
        <v>1594</v>
      </c>
      <c r="E401" t="s">
        <v>1161</v>
      </c>
    </row>
    <row r="402" spans="2:5" hidden="1" x14ac:dyDescent="0.35">
      <c r="B402" t="s">
        <v>1648</v>
      </c>
      <c r="C402" t="s">
        <v>881</v>
      </c>
      <c r="D402" t="s">
        <v>1434</v>
      </c>
      <c r="E402" t="s">
        <v>1161</v>
      </c>
    </row>
    <row r="403" spans="2:5" hidden="1" x14ac:dyDescent="0.35">
      <c r="B403" t="s">
        <v>1648</v>
      </c>
      <c r="C403" t="s">
        <v>882</v>
      </c>
      <c r="D403" t="s">
        <v>1429</v>
      </c>
      <c r="E403" t="s">
        <v>1161</v>
      </c>
    </row>
    <row r="404" spans="2:5" hidden="1" x14ac:dyDescent="0.35">
      <c r="B404" t="s">
        <v>1648</v>
      </c>
      <c r="C404" t="s">
        <v>883</v>
      </c>
      <c r="D404" t="s">
        <v>1438</v>
      </c>
      <c r="E404" t="s">
        <v>1161</v>
      </c>
    </row>
    <row r="405" spans="2:5" hidden="1" x14ac:dyDescent="0.35">
      <c r="B405" t="s">
        <v>1648</v>
      </c>
      <c r="C405" t="s">
        <v>884</v>
      </c>
      <c r="D405" t="s">
        <v>1442</v>
      </c>
      <c r="E405" t="s">
        <v>1161</v>
      </c>
    </row>
    <row r="406" spans="2:5" hidden="1" x14ac:dyDescent="0.35">
      <c r="B406" t="s">
        <v>1648</v>
      </c>
      <c r="C406" t="s">
        <v>885</v>
      </c>
      <c r="D406" t="s">
        <v>1445</v>
      </c>
      <c r="E406" t="s">
        <v>1161</v>
      </c>
    </row>
    <row r="407" spans="2:5" hidden="1" x14ac:dyDescent="0.35">
      <c r="B407" t="s">
        <v>1648</v>
      </c>
      <c r="C407" t="s">
        <v>886</v>
      </c>
      <c r="D407" t="s">
        <v>1459</v>
      </c>
      <c r="E407" t="s">
        <v>1161</v>
      </c>
    </row>
    <row r="408" spans="2:5" hidden="1" x14ac:dyDescent="0.35">
      <c r="B408" t="s">
        <v>1648</v>
      </c>
      <c r="C408" t="s">
        <v>887</v>
      </c>
      <c r="D408" t="s">
        <v>1432</v>
      </c>
      <c r="E408" t="s">
        <v>1161</v>
      </c>
    </row>
    <row r="409" spans="2:5" hidden="1" x14ac:dyDescent="0.35">
      <c r="B409" t="s">
        <v>1648</v>
      </c>
      <c r="C409" t="s">
        <v>888</v>
      </c>
      <c r="D409" t="s">
        <v>1460</v>
      </c>
      <c r="E409" t="s">
        <v>1161</v>
      </c>
    </row>
    <row r="410" spans="2:5" hidden="1" x14ac:dyDescent="0.35">
      <c r="B410" t="s">
        <v>1648</v>
      </c>
      <c r="C410" t="s">
        <v>889</v>
      </c>
      <c r="D410" t="s">
        <v>1431</v>
      </c>
      <c r="E410" t="s">
        <v>1161</v>
      </c>
    </row>
    <row r="411" spans="2:5" hidden="1" x14ac:dyDescent="0.35">
      <c r="B411" t="s">
        <v>1648</v>
      </c>
      <c r="C411" t="s">
        <v>890</v>
      </c>
      <c r="D411" t="s">
        <v>1468</v>
      </c>
      <c r="E411" t="s">
        <v>1161</v>
      </c>
    </row>
    <row r="412" spans="2:5" hidden="1" x14ac:dyDescent="0.35">
      <c r="B412" t="s">
        <v>1648</v>
      </c>
      <c r="C412" t="s">
        <v>891</v>
      </c>
      <c r="D412" t="s">
        <v>1433</v>
      </c>
      <c r="E412" t="s">
        <v>1161</v>
      </c>
    </row>
    <row r="413" spans="2:5" hidden="1" x14ac:dyDescent="0.35">
      <c r="B413" t="s">
        <v>1648</v>
      </c>
      <c r="C413" t="s">
        <v>892</v>
      </c>
      <c r="D413" t="s">
        <v>1443</v>
      </c>
      <c r="E413" t="s">
        <v>1161</v>
      </c>
    </row>
    <row r="414" spans="2:5" hidden="1" x14ac:dyDescent="0.35">
      <c r="B414" t="s">
        <v>1648</v>
      </c>
      <c r="C414" t="s">
        <v>893</v>
      </c>
      <c r="D414" t="s">
        <v>1435</v>
      </c>
      <c r="E414" t="s">
        <v>1161</v>
      </c>
    </row>
    <row r="415" spans="2:5" hidden="1" x14ac:dyDescent="0.35">
      <c r="B415" t="s">
        <v>1648</v>
      </c>
      <c r="C415" t="s">
        <v>894</v>
      </c>
      <c r="D415" t="s">
        <v>1444</v>
      </c>
      <c r="E415" t="s">
        <v>1161</v>
      </c>
    </row>
    <row r="416" spans="2:5" hidden="1" x14ac:dyDescent="0.35">
      <c r="B416" t="s">
        <v>1648</v>
      </c>
      <c r="C416" t="s">
        <v>895</v>
      </c>
      <c r="D416" t="s">
        <v>1430</v>
      </c>
      <c r="E416" t="s">
        <v>1161</v>
      </c>
    </row>
    <row r="417" spans="2:5" hidden="1" x14ac:dyDescent="0.35">
      <c r="B417" t="s">
        <v>1648</v>
      </c>
      <c r="C417" t="s">
        <v>896</v>
      </c>
      <c r="D417" t="s">
        <v>1436</v>
      </c>
      <c r="E417" t="s">
        <v>1161</v>
      </c>
    </row>
    <row r="418" spans="2:5" hidden="1" x14ac:dyDescent="0.35">
      <c r="B418" t="s">
        <v>1648</v>
      </c>
      <c r="C418" t="s">
        <v>897</v>
      </c>
      <c r="D418" t="s">
        <v>1461</v>
      </c>
      <c r="E418" t="s">
        <v>1161</v>
      </c>
    </row>
    <row r="419" spans="2:5" hidden="1" x14ac:dyDescent="0.35">
      <c r="B419" t="s">
        <v>1648</v>
      </c>
      <c r="C419" t="s">
        <v>898</v>
      </c>
      <c r="D419" t="s">
        <v>1437</v>
      </c>
      <c r="E419" t="s">
        <v>1161</v>
      </c>
    </row>
    <row r="420" spans="2:5" hidden="1" x14ac:dyDescent="0.35">
      <c r="B420" t="s">
        <v>1648</v>
      </c>
      <c r="C420" t="s">
        <v>899</v>
      </c>
      <c r="D420" t="s">
        <v>1470</v>
      </c>
      <c r="E420" t="s">
        <v>1161</v>
      </c>
    </row>
    <row r="421" spans="2:5" hidden="1" x14ac:dyDescent="0.35">
      <c r="B421" t="s">
        <v>1648</v>
      </c>
      <c r="C421" t="s">
        <v>900</v>
      </c>
      <c r="D421" t="s">
        <v>1439</v>
      </c>
      <c r="E421" t="s">
        <v>1161</v>
      </c>
    </row>
    <row r="422" spans="2:5" hidden="1" x14ac:dyDescent="0.35">
      <c r="B422" t="s">
        <v>1648</v>
      </c>
      <c r="C422" t="s">
        <v>901</v>
      </c>
      <c r="D422" t="s">
        <v>1428</v>
      </c>
      <c r="E422" t="s">
        <v>1161</v>
      </c>
    </row>
    <row r="423" spans="2:5" hidden="1" x14ac:dyDescent="0.35">
      <c r="B423" t="s">
        <v>1648</v>
      </c>
      <c r="C423" t="s">
        <v>902</v>
      </c>
      <c r="D423" t="s">
        <v>1463</v>
      </c>
      <c r="E423" t="s">
        <v>1161</v>
      </c>
    </row>
    <row r="424" spans="2:5" hidden="1" x14ac:dyDescent="0.35">
      <c r="B424" t="s">
        <v>1648</v>
      </c>
      <c r="C424" t="s">
        <v>903</v>
      </c>
      <c r="D424" t="s">
        <v>1601</v>
      </c>
      <c r="E424" t="s">
        <v>1161</v>
      </c>
    </row>
    <row r="425" spans="2:5" hidden="1" x14ac:dyDescent="0.35">
      <c r="B425" t="s">
        <v>1648</v>
      </c>
      <c r="C425" t="s">
        <v>904</v>
      </c>
      <c r="D425" t="s">
        <v>1602</v>
      </c>
      <c r="E425" t="s">
        <v>1161</v>
      </c>
    </row>
    <row r="426" spans="2:5" hidden="1" x14ac:dyDescent="0.35">
      <c r="B426" t="s">
        <v>1648</v>
      </c>
      <c r="C426" t="s">
        <v>905</v>
      </c>
      <c r="D426" t="s">
        <v>1635</v>
      </c>
      <c r="E426" t="s">
        <v>1161</v>
      </c>
    </row>
    <row r="427" spans="2:5" hidden="1" x14ac:dyDescent="0.35">
      <c r="B427" t="s">
        <v>1648</v>
      </c>
      <c r="C427" t="s">
        <v>906</v>
      </c>
      <c r="D427" t="s">
        <v>1509</v>
      </c>
      <c r="E427" t="s">
        <v>1161</v>
      </c>
    </row>
    <row r="428" spans="2:5" hidden="1" x14ac:dyDescent="0.35">
      <c r="B428" t="s">
        <v>1648</v>
      </c>
      <c r="C428" t="s">
        <v>907</v>
      </c>
      <c r="D428" t="s">
        <v>1588</v>
      </c>
      <c r="E428" t="s">
        <v>1161</v>
      </c>
    </row>
    <row r="429" spans="2:5" hidden="1" x14ac:dyDescent="0.35">
      <c r="B429" t="s">
        <v>1648</v>
      </c>
      <c r="C429" t="s">
        <v>908</v>
      </c>
      <c r="D429" t="s">
        <v>1589</v>
      </c>
      <c r="E429" t="s">
        <v>1161</v>
      </c>
    </row>
    <row r="430" spans="2:5" hidden="1" x14ac:dyDescent="0.35">
      <c r="B430" t="s">
        <v>1648</v>
      </c>
      <c r="C430" t="s">
        <v>909</v>
      </c>
      <c r="D430" t="s">
        <v>1458</v>
      </c>
      <c r="E430" t="s">
        <v>1161</v>
      </c>
    </row>
    <row r="431" spans="2:5" hidden="1" x14ac:dyDescent="0.35">
      <c r="B431" t="s">
        <v>1696</v>
      </c>
      <c r="C431" t="s">
        <v>910</v>
      </c>
      <c r="D431" t="s">
        <v>1183</v>
      </c>
      <c r="E431" t="s">
        <v>1182</v>
      </c>
    </row>
    <row r="432" spans="2:5" hidden="1" x14ac:dyDescent="0.35">
      <c r="B432" t="s">
        <v>1696</v>
      </c>
      <c r="C432" t="s">
        <v>911</v>
      </c>
      <c r="D432" t="s">
        <v>1370</v>
      </c>
      <c r="E432" t="s">
        <v>1182</v>
      </c>
    </row>
    <row r="433" spans="1:5" hidden="1" x14ac:dyDescent="0.35">
      <c r="B433" t="s">
        <v>1696</v>
      </c>
      <c r="C433" t="s">
        <v>912</v>
      </c>
      <c r="D433" t="s">
        <v>1615</v>
      </c>
      <c r="E433" t="s">
        <v>1182</v>
      </c>
    </row>
    <row r="434" spans="1:5" hidden="1" x14ac:dyDescent="0.35">
      <c r="B434" t="s">
        <v>1696</v>
      </c>
      <c r="C434" t="s">
        <v>913</v>
      </c>
      <c r="D434" t="s">
        <v>1371</v>
      </c>
      <c r="E434" t="s">
        <v>1182</v>
      </c>
    </row>
    <row r="435" spans="1:5" hidden="1" x14ac:dyDescent="0.35">
      <c r="B435" t="s">
        <v>1696</v>
      </c>
      <c r="C435" t="s">
        <v>914</v>
      </c>
      <c r="D435" t="s">
        <v>1369</v>
      </c>
      <c r="E435" t="s">
        <v>1182</v>
      </c>
    </row>
    <row r="436" spans="1:5" hidden="1" x14ac:dyDescent="0.35">
      <c r="B436" t="s">
        <v>1696</v>
      </c>
      <c r="C436" t="s">
        <v>915</v>
      </c>
      <c r="D436" t="s">
        <v>1373</v>
      </c>
      <c r="E436" t="s">
        <v>1182</v>
      </c>
    </row>
    <row r="437" spans="1:5" hidden="1" x14ac:dyDescent="0.35">
      <c r="B437" t="s">
        <v>1696</v>
      </c>
      <c r="C437" t="s">
        <v>916</v>
      </c>
      <c r="D437" t="s">
        <v>1374</v>
      </c>
      <c r="E437" t="s">
        <v>1182</v>
      </c>
    </row>
    <row r="438" spans="1:5" hidden="1" x14ac:dyDescent="0.35">
      <c r="B438" t="s">
        <v>1696</v>
      </c>
      <c r="C438" t="s">
        <v>917</v>
      </c>
      <c r="D438" t="s">
        <v>1372</v>
      </c>
      <c r="E438" t="s">
        <v>1182</v>
      </c>
    </row>
    <row r="439" spans="1:5" hidden="1" x14ac:dyDescent="0.35">
      <c r="B439" t="s">
        <v>1696</v>
      </c>
      <c r="C439" t="s">
        <v>918</v>
      </c>
      <c r="D439" t="s">
        <v>1360</v>
      </c>
      <c r="E439" t="s">
        <v>1182</v>
      </c>
    </row>
    <row r="440" spans="1:5" hidden="1" x14ac:dyDescent="0.35">
      <c r="B440" t="s">
        <v>1696</v>
      </c>
      <c r="C440" t="s">
        <v>919</v>
      </c>
      <c r="D440" t="s">
        <v>1361</v>
      </c>
      <c r="E440" t="s">
        <v>1182</v>
      </c>
    </row>
    <row r="441" spans="1:5" hidden="1" x14ac:dyDescent="0.35">
      <c r="B441" t="s">
        <v>1696</v>
      </c>
      <c r="C441" t="s">
        <v>920</v>
      </c>
      <c r="D441" t="s">
        <v>1616</v>
      </c>
      <c r="E441" t="s">
        <v>1182</v>
      </c>
    </row>
    <row r="442" spans="1:5" hidden="1" x14ac:dyDescent="0.35">
      <c r="B442" t="s">
        <v>1696</v>
      </c>
      <c r="C442" t="s">
        <v>921</v>
      </c>
      <c r="D442" t="s">
        <v>1375</v>
      </c>
      <c r="E442" t="s">
        <v>1182</v>
      </c>
    </row>
    <row r="443" spans="1:5" hidden="1" x14ac:dyDescent="0.35">
      <c r="B443" t="s">
        <v>1696</v>
      </c>
      <c r="C443" t="s">
        <v>922</v>
      </c>
      <c r="D443" t="s">
        <v>1368</v>
      </c>
      <c r="E443" t="s">
        <v>1182</v>
      </c>
    </row>
    <row r="444" spans="1:5" hidden="1" x14ac:dyDescent="0.35">
      <c r="B444" t="s">
        <v>1696</v>
      </c>
      <c r="C444" t="s">
        <v>923</v>
      </c>
      <c r="D444" t="s">
        <v>1419</v>
      </c>
      <c r="E444" t="s">
        <v>1182</v>
      </c>
    </row>
    <row r="445" spans="1:5" hidden="1" x14ac:dyDescent="0.35">
      <c r="B445" t="s">
        <v>1696</v>
      </c>
      <c r="C445" t="s">
        <v>924</v>
      </c>
      <c r="D445" t="s">
        <v>1448</v>
      </c>
      <c r="E445" t="s">
        <v>1182</v>
      </c>
    </row>
    <row r="446" spans="1:5" hidden="1" x14ac:dyDescent="0.35">
      <c r="B446" t="s">
        <v>1696</v>
      </c>
      <c r="C446" t="s">
        <v>925</v>
      </c>
      <c r="D446" t="s">
        <v>1181</v>
      </c>
      <c r="E446" t="s">
        <v>1182</v>
      </c>
    </row>
    <row r="447" spans="1:5" hidden="1" x14ac:dyDescent="0.35">
      <c r="A447" t="s">
        <v>1708</v>
      </c>
      <c r="B447" s="11" t="s">
        <v>1712</v>
      </c>
      <c r="C447" t="s">
        <v>926</v>
      </c>
      <c r="D447" t="s">
        <v>1363</v>
      </c>
      <c r="E447" t="s">
        <v>1182</v>
      </c>
    </row>
    <row r="448" spans="1:5" hidden="1" x14ac:dyDescent="0.35">
      <c r="A448" t="s">
        <v>1708</v>
      </c>
      <c r="B448" s="11" t="s">
        <v>1712</v>
      </c>
      <c r="C448" t="s">
        <v>927</v>
      </c>
      <c r="D448" t="s">
        <v>1184</v>
      </c>
      <c r="E448" t="s">
        <v>1182</v>
      </c>
    </row>
    <row r="449" spans="1:5" hidden="1" x14ac:dyDescent="0.35">
      <c r="A449" t="s">
        <v>1708</v>
      </c>
      <c r="B449" s="11" t="s">
        <v>1712</v>
      </c>
      <c r="C449" t="s">
        <v>928</v>
      </c>
      <c r="D449" t="s">
        <v>1618</v>
      </c>
      <c r="E449" t="s">
        <v>1182</v>
      </c>
    </row>
    <row r="450" spans="1:5" hidden="1" x14ac:dyDescent="0.35">
      <c r="A450" t="s">
        <v>1708</v>
      </c>
      <c r="B450" s="11" t="s">
        <v>1712</v>
      </c>
      <c r="C450" t="s">
        <v>929</v>
      </c>
      <c r="D450" t="s">
        <v>1362</v>
      </c>
      <c r="E450" t="s">
        <v>1182</v>
      </c>
    </row>
    <row r="451" spans="1:5" hidden="1" x14ac:dyDescent="0.35">
      <c r="B451" t="s">
        <v>1696</v>
      </c>
      <c r="C451" t="s">
        <v>930</v>
      </c>
      <c r="D451" t="s">
        <v>1619</v>
      </c>
      <c r="E451" t="s">
        <v>1182</v>
      </c>
    </row>
    <row r="452" spans="1:5" hidden="1" x14ac:dyDescent="0.35">
      <c r="B452" t="s">
        <v>1696</v>
      </c>
      <c r="C452" t="s">
        <v>931</v>
      </c>
      <c r="D452" t="s">
        <v>1620</v>
      </c>
      <c r="E452" t="s">
        <v>1182</v>
      </c>
    </row>
    <row r="453" spans="1:5" hidden="1" x14ac:dyDescent="0.35">
      <c r="B453" t="s">
        <v>1696</v>
      </c>
      <c r="C453" t="s">
        <v>932</v>
      </c>
      <c r="D453" t="s">
        <v>1186</v>
      </c>
      <c r="E453" t="s">
        <v>1182</v>
      </c>
    </row>
    <row r="454" spans="1:5" hidden="1" x14ac:dyDescent="0.35">
      <c r="B454" t="s">
        <v>1696</v>
      </c>
      <c r="C454" t="s">
        <v>933</v>
      </c>
      <c r="D454" t="s">
        <v>1622</v>
      </c>
      <c r="E454" t="s">
        <v>1182</v>
      </c>
    </row>
    <row r="455" spans="1:5" hidden="1" x14ac:dyDescent="0.35">
      <c r="B455" t="s">
        <v>1696</v>
      </c>
      <c r="C455" t="s">
        <v>934</v>
      </c>
      <c r="D455" t="s">
        <v>1623</v>
      </c>
      <c r="E455" t="s">
        <v>1182</v>
      </c>
    </row>
    <row r="456" spans="1:5" hidden="1" x14ac:dyDescent="0.35">
      <c r="B456" t="s">
        <v>1696</v>
      </c>
      <c r="C456" t="s">
        <v>935</v>
      </c>
      <c r="D456" t="s">
        <v>1617</v>
      </c>
      <c r="E456" t="s">
        <v>1182</v>
      </c>
    </row>
    <row r="457" spans="1:5" hidden="1" x14ac:dyDescent="0.35">
      <c r="B457" t="s">
        <v>1696</v>
      </c>
      <c r="C457" t="s">
        <v>936</v>
      </c>
      <c r="D457" t="s">
        <v>1185</v>
      </c>
      <c r="E457" t="s">
        <v>1182</v>
      </c>
    </row>
    <row r="458" spans="1:5" hidden="1" x14ac:dyDescent="0.35">
      <c r="B458" t="s">
        <v>1696</v>
      </c>
      <c r="C458" t="s">
        <v>937</v>
      </c>
      <c r="D458" t="s">
        <v>1621</v>
      </c>
      <c r="E458" t="s">
        <v>1182</v>
      </c>
    </row>
    <row r="459" spans="1:5" hidden="1" x14ac:dyDescent="0.35">
      <c r="B459" s="10" t="s">
        <v>1696</v>
      </c>
      <c r="C459" t="s">
        <v>938</v>
      </c>
      <c r="D459" t="s">
        <v>1587</v>
      </c>
      <c r="E459" t="s">
        <v>993</v>
      </c>
    </row>
    <row r="460" spans="1:5" hidden="1" x14ac:dyDescent="0.35">
      <c r="B460" t="s">
        <v>1648</v>
      </c>
      <c r="C460" t="s">
        <v>939</v>
      </c>
      <c r="D460" t="s">
        <v>1565</v>
      </c>
      <c r="E460" t="s">
        <v>1473</v>
      </c>
    </row>
    <row r="461" spans="1:5" hidden="1" x14ac:dyDescent="0.35">
      <c r="B461" t="s">
        <v>1648</v>
      </c>
      <c r="C461" t="s">
        <v>940</v>
      </c>
      <c r="D461" t="s">
        <v>1566</v>
      </c>
      <c r="E461" t="s">
        <v>1473</v>
      </c>
    </row>
    <row r="462" spans="1:5" hidden="1" x14ac:dyDescent="0.35">
      <c r="B462" t="s">
        <v>1648</v>
      </c>
      <c r="C462" t="s">
        <v>941</v>
      </c>
      <c r="D462" t="s">
        <v>1571</v>
      </c>
      <c r="E462" t="s">
        <v>1473</v>
      </c>
    </row>
    <row r="463" spans="1:5" hidden="1" x14ac:dyDescent="0.35">
      <c r="B463" t="s">
        <v>1648</v>
      </c>
      <c r="C463" t="s">
        <v>942</v>
      </c>
      <c r="D463" t="s">
        <v>1585</v>
      </c>
      <c r="E463" t="s">
        <v>993</v>
      </c>
    </row>
    <row r="464" spans="1:5" hidden="1" x14ac:dyDescent="0.35">
      <c r="B464" t="s">
        <v>1648</v>
      </c>
      <c r="C464" t="s">
        <v>943</v>
      </c>
      <c r="D464" t="s">
        <v>1568</v>
      </c>
      <c r="E464" t="s">
        <v>1473</v>
      </c>
    </row>
    <row r="465" spans="2:5" hidden="1" x14ac:dyDescent="0.35">
      <c r="B465" t="s">
        <v>1648</v>
      </c>
      <c r="C465" t="s">
        <v>944</v>
      </c>
      <c r="D465" t="s">
        <v>1567</v>
      </c>
      <c r="E465" t="s">
        <v>1473</v>
      </c>
    </row>
    <row r="466" spans="2:5" hidden="1" x14ac:dyDescent="0.35">
      <c r="B466" t="s">
        <v>1648</v>
      </c>
      <c r="C466" t="s">
        <v>945</v>
      </c>
      <c r="D466" t="s">
        <v>1576</v>
      </c>
      <c r="E466" t="s">
        <v>1473</v>
      </c>
    </row>
    <row r="467" spans="2:5" hidden="1" x14ac:dyDescent="0.35">
      <c r="B467" t="s">
        <v>1648</v>
      </c>
      <c r="C467" t="s">
        <v>946</v>
      </c>
      <c r="D467" t="s">
        <v>1575</v>
      </c>
      <c r="E467" t="s">
        <v>1473</v>
      </c>
    </row>
    <row r="468" spans="2:5" hidden="1" x14ac:dyDescent="0.35">
      <c r="B468" t="s">
        <v>1648</v>
      </c>
      <c r="C468" t="s">
        <v>947</v>
      </c>
      <c r="D468" t="s">
        <v>1574</v>
      </c>
      <c r="E468" t="s">
        <v>1473</v>
      </c>
    </row>
    <row r="469" spans="2:5" hidden="1" x14ac:dyDescent="0.35">
      <c r="B469" t="s">
        <v>1648</v>
      </c>
      <c r="C469" t="s">
        <v>948</v>
      </c>
      <c r="D469" t="s">
        <v>1569</v>
      </c>
      <c r="E469" t="s">
        <v>1473</v>
      </c>
    </row>
    <row r="470" spans="2:5" hidden="1" x14ac:dyDescent="0.35">
      <c r="B470" t="s">
        <v>1648</v>
      </c>
      <c r="C470" t="s">
        <v>949</v>
      </c>
      <c r="D470" t="s">
        <v>1573</v>
      </c>
      <c r="E470" t="s">
        <v>1473</v>
      </c>
    </row>
    <row r="471" spans="2:5" hidden="1" x14ac:dyDescent="0.35">
      <c r="B471" t="s">
        <v>1648</v>
      </c>
      <c r="C471" t="s">
        <v>950</v>
      </c>
      <c r="D471" t="s">
        <v>1572</v>
      </c>
      <c r="E471" t="s">
        <v>1473</v>
      </c>
    </row>
    <row r="472" spans="2:5" hidden="1" x14ac:dyDescent="0.35">
      <c r="B472" t="s">
        <v>1648</v>
      </c>
      <c r="C472" t="s">
        <v>951</v>
      </c>
      <c r="D472" t="s">
        <v>1472</v>
      </c>
      <c r="E472" t="s">
        <v>1473</v>
      </c>
    </row>
    <row r="473" spans="2:5" hidden="1" x14ac:dyDescent="0.35">
      <c r="B473" t="s">
        <v>1648</v>
      </c>
      <c r="C473" t="s">
        <v>952</v>
      </c>
      <c r="D473" t="s">
        <v>1577</v>
      </c>
      <c r="E473" t="s">
        <v>1473</v>
      </c>
    </row>
    <row r="474" spans="2:5" hidden="1" x14ac:dyDescent="0.35">
      <c r="B474" t="s">
        <v>1648</v>
      </c>
      <c r="C474" t="s">
        <v>953</v>
      </c>
      <c r="D474" t="s">
        <v>1570</v>
      </c>
      <c r="E474" t="s">
        <v>1473</v>
      </c>
    </row>
    <row r="475" spans="2:5" hidden="1" x14ac:dyDescent="0.35">
      <c r="B475" t="s">
        <v>1648</v>
      </c>
      <c r="C475" t="s">
        <v>954</v>
      </c>
      <c r="D475" t="s">
        <v>1474</v>
      </c>
      <c r="E475" t="s">
        <v>1473</v>
      </c>
    </row>
    <row r="476" spans="2:5" hidden="1" x14ac:dyDescent="0.35">
      <c r="B476" t="s">
        <v>1648</v>
      </c>
      <c r="C476" t="s">
        <v>955</v>
      </c>
      <c r="D476" t="s">
        <v>1480</v>
      </c>
      <c r="E476" t="s">
        <v>1473</v>
      </c>
    </row>
    <row r="477" spans="2:5" hidden="1" x14ac:dyDescent="0.35">
      <c r="B477" t="s">
        <v>1648</v>
      </c>
      <c r="C477" t="s">
        <v>956</v>
      </c>
      <c r="D477" t="s">
        <v>1479</v>
      </c>
      <c r="E477" t="s">
        <v>1473</v>
      </c>
    </row>
    <row r="478" spans="2:5" hidden="1" x14ac:dyDescent="0.35">
      <c r="B478" t="s">
        <v>1648</v>
      </c>
      <c r="C478" t="s">
        <v>957</v>
      </c>
      <c r="D478" t="s">
        <v>1482</v>
      </c>
      <c r="E478" t="s">
        <v>1473</v>
      </c>
    </row>
    <row r="479" spans="2:5" hidden="1" x14ac:dyDescent="0.35">
      <c r="B479" t="s">
        <v>1648</v>
      </c>
      <c r="C479" t="s">
        <v>958</v>
      </c>
      <c r="D479" t="s">
        <v>1481</v>
      </c>
      <c r="E479" t="s">
        <v>1473</v>
      </c>
    </row>
    <row r="480" spans="2:5" hidden="1" x14ac:dyDescent="0.35">
      <c r="B480" t="s">
        <v>1648</v>
      </c>
      <c r="C480" t="s">
        <v>959</v>
      </c>
      <c r="D480" t="s">
        <v>1478</v>
      </c>
      <c r="E480" t="s">
        <v>1473</v>
      </c>
    </row>
    <row r="481" spans="2:5" hidden="1" x14ac:dyDescent="0.35">
      <c r="B481" t="s">
        <v>1648</v>
      </c>
      <c r="C481" t="s">
        <v>960</v>
      </c>
      <c r="D481" t="s">
        <v>1476</v>
      </c>
      <c r="E481" t="s">
        <v>1473</v>
      </c>
    </row>
    <row r="482" spans="2:5" hidden="1" x14ac:dyDescent="0.35">
      <c r="B482" t="s">
        <v>1648</v>
      </c>
      <c r="C482" t="s">
        <v>961</v>
      </c>
      <c r="D482" t="s">
        <v>1475</v>
      </c>
      <c r="E482" t="s">
        <v>1473</v>
      </c>
    </row>
    <row r="483" spans="2:5" hidden="1" x14ac:dyDescent="0.35">
      <c r="B483" t="s">
        <v>1648</v>
      </c>
      <c r="C483" t="s">
        <v>962</v>
      </c>
      <c r="D483" t="s">
        <v>1486</v>
      </c>
      <c r="E483" t="s">
        <v>1473</v>
      </c>
    </row>
    <row r="484" spans="2:5" hidden="1" x14ac:dyDescent="0.35">
      <c r="B484" t="s">
        <v>1648</v>
      </c>
      <c r="C484" t="s">
        <v>963</v>
      </c>
      <c r="D484" t="s">
        <v>1485</v>
      </c>
      <c r="E484" t="s">
        <v>1473</v>
      </c>
    </row>
    <row r="485" spans="2:5" hidden="1" x14ac:dyDescent="0.35">
      <c r="B485" t="s">
        <v>1648</v>
      </c>
      <c r="C485" t="s">
        <v>964</v>
      </c>
      <c r="D485" t="s">
        <v>1484</v>
      </c>
      <c r="E485" t="s">
        <v>1473</v>
      </c>
    </row>
    <row r="486" spans="2:5" hidden="1" x14ac:dyDescent="0.35">
      <c r="B486" t="s">
        <v>1648</v>
      </c>
      <c r="C486" t="s">
        <v>965</v>
      </c>
      <c r="D486" t="s">
        <v>1488</v>
      </c>
      <c r="E486" t="s">
        <v>1473</v>
      </c>
    </row>
    <row r="487" spans="2:5" hidden="1" x14ac:dyDescent="0.35">
      <c r="B487" t="s">
        <v>1648</v>
      </c>
      <c r="C487" t="s">
        <v>966</v>
      </c>
      <c r="D487" t="s">
        <v>1487</v>
      </c>
      <c r="E487" t="s">
        <v>1473</v>
      </c>
    </row>
    <row r="488" spans="2:5" hidden="1" x14ac:dyDescent="0.35">
      <c r="B488" t="s">
        <v>1648</v>
      </c>
      <c r="C488" t="s">
        <v>967</v>
      </c>
      <c r="D488" t="s">
        <v>1489</v>
      </c>
      <c r="E488" t="s">
        <v>1473</v>
      </c>
    </row>
    <row r="489" spans="2:5" hidden="1" x14ac:dyDescent="0.35">
      <c r="B489" t="s">
        <v>1648</v>
      </c>
      <c r="C489" t="s">
        <v>968</v>
      </c>
      <c r="D489" t="s">
        <v>1483</v>
      </c>
      <c r="E489" t="s">
        <v>1473</v>
      </c>
    </row>
    <row r="490" spans="2:5" hidden="1" x14ac:dyDescent="0.35">
      <c r="B490" t="s">
        <v>1648</v>
      </c>
      <c r="C490" t="s">
        <v>969</v>
      </c>
      <c r="D490" t="s">
        <v>1641</v>
      </c>
      <c r="E490" t="s">
        <v>1473</v>
      </c>
    </row>
    <row r="491" spans="2:5" hidden="1" x14ac:dyDescent="0.35">
      <c r="B491" t="s">
        <v>1648</v>
      </c>
      <c r="C491" t="s">
        <v>970</v>
      </c>
      <c r="D491" t="s">
        <v>1640</v>
      </c>
      <c r="E491" t="s">
        <v>1473</v>
      </c>
    </row>
    <row r="492" spans="2:5" hidden="1" x14ac:dyDescent="0.35">
      <c r="B492" t="s">
        <v>1648</v>
      </c>
      <c r="C492" t="s">
        <v>971</v>
      </c>
      <c r="D492" t="s">
        <v>1561</v>
      </c>
      <c r="E492" t="s">
        <v>1473</v>
      </c>
    </row>
    <row r="493" spans="2:5" hidden="1" x14ac:dyDescent="0.35">
      <c r="B493" t="s">
        <v>1648</v>
      </c>
      <c r="C493" t="s">
        <v>972</v>
      </c>
      <c r="D493" t="s">
        <v>1477</v>
      </c>
      <c r="E493" t="s">
        <v>1473</v>
      </c>
    </row>
    <row r="494" spans="2:5" hidden="1" x14ac:dyDescent="0.35">
      <c r="B494" t="s">
        <v>1648</v>
      </c>
      <c r="C494" t="s">
        <v>973</v>
      </c>
      <c r="D494" t="s">
        <v>1493</v>
      </c>
      <c r="E494" t="s">
        <v>1473</v>
      </c>
    </row>
    <row r="495" spans="2:5" hidden="1" x14ac:dyDescent="0.35">
      <c r="B495" t="s">
        <v>1648</v>
      </c>
      <c r="C495" t="s">
        <v>974</v>
      </c>
      <c r="D495" t="s">
        <v>1492</v>
      </c>
      <c r="E495" t="s">
        <v>1473</v>
      </c>
    </row>
    <row r="496" spans="2:5" hidden="1" x14ac:dyDescent="0.35">
      <c r="B496" t="s">
        <v>1648</v>
      </c>
      <c r="C496" t="s">
        <v>975</v>
      </c>
      <c r="D496" t="s">
        <v>1562</v>
      </c>
      <c r="E496" t="s">
        <v>1473</v>
      </c>
    </row>
    <row r="497" spans="2:5" hidden="1" x14ac:dyDescent="0.35">
      <c r="B497" s="10" t="s">
        <v>1701</v>
      </c>
      <c r="C497" t="s">
        <v>976</v>
      </c>
      <c r="D497" t="s">
        <v>1490</v>
      </c>
      <c r="E497" t="s">
        <v>1473</v>
      </c>
    </row>
    <row r="498" spans="2:5" hidden="1" x14ac:dyDescent="0.35">
      <c r="B498" t="s">
        <v>1648</v>
      </c>
      <c r="C498" t="s">
        <v>977</v>
      </c>
      <c r="D498" t="s">
        <v>1559</v>
      </c>
      <c r="E498" t="s">
        <v>1473</v>
      </c>
    </row>
    <row r="499" spans="2:5" hidden="1" x14ac:dyDescent="0.35">
      <c r="B499" t="s">
        <v>1648</v>
      </c>
      <c r="C499" t="s">
        <v>978</v>
      </c>
      <c r="D499" t="s">
        <v>1597</v>
      </c>
      <c r="E499" t="s">
        <v>1473</v>
      </c>
    </row>
    <row r="500" spans="2:5" hidden="1" x14ac:dyDescent="0.35">
      <c r="B500" t="s">
        <v>1648</v>
      </c>
      <c r="C500" t="s">
        <v>979</v>
      </c>
      <c r="D500" t="s">
        <v>1557</v>
      </c>
      <c r="E500" t="s">
        <v>1473</v>
      </c>
    </row>
    <row r="501" spans="2:5" hidden="1" x14ac:dyDescent="0.35">
      <c r="B501" s="10" t="s">
        <v>1701</v>
      </c>
      <c r="C501" t="s">
        <v>980</v>
      </c>
      <c r="D501" t="s">
        <v>1627</v>
      </c>
      <c r="E501" t="s">
        <v>1473</v>
      </c>
    </row>
    <row r="502" spans="2:5" hidden="1" x14ac:dyDescent="0.35">
      <c r="B502" t="s">
        <v>1648</v>
      </c>
      <c r="C502" t="s">
        <v>981</v>
      </c>
      <c r="D502" t="s">
        <v>1598</v>
      </c>
      <c r="E502" t="s">
        <v>1473</v>
      </c>
    </row>
    <row r="503" spans="2:5" hidden="1" x14ac:dyDescent="0.35">
      <c r="B503" t="s">
        <v>1648</v>
      </c>
      <c r="C503" t="s">
        <v>982</v>
      </c>
      <c r="D503" t="s">
        <v>1609</v>
      </c>
      <c r="E503" t="s">
        <v>1473</v>
      </c>
    </row>
    <row r="504" spans="2:5" hidden="1" x14ac:dyDescent="0.35">
      <c r="B504" t="s">
        <v>1648</v>
      </c>
      <c r="C504" t="s">
        <v>983</v>
      </c>
      <c r="D504" t="s">
        <v>1491</v>
      </c>
      <c r="E504" t="s">
        <v>1473</v>
      </c>
    </row>
    <row r="505" spans="2:5" hidden="1" x14ac:dyDescent="0.35">
      <c r="B505" t="s">
        <v>1648</v>
      </c>
      <c r="C505" t="s">
        <v>984</v>
      </c>
      <c r="D505" t="s">
        <v>1580</v>
      </c>
      <c r="E505" t="s">
        <v>1473</v>
      </c>
    </row>
    <row r="506" spans="2:5" hidden="1" x14ac:dyDescent="0.35">
      <c r="B506" t="s">
        <v>1648</v>
      </c>
      <c r="C506" t="s">
        <v>985</v>
      </c>
      <c r="D506" t="s">
        <v>1581</v>
      </c>
      <c r="E506" t="s">
        <v>1473</v>
      </c>
    </row>
    <row r="507" spans="2:5" hidden="1" x14ac:dyDescent="0.35">
      <c r="B507" t="s">
        <v>1648</v>
      </c>
      <c r="C507" t="s">
        <v>986</v>
      </c>
      <c r="D507" t="s">
        <v>1582</v>
      </c>
      <c r="E507" t="s">
        <v>1473</v>
      </c>
    </row>
    <row r="508" spans="2:5" hidden="1" x14ac:dyDescent="0.35">
      <c r="B508" t="s">
        <v>1157</v>
      </c>
      <c r="C508" t="s">
        <v>448</v>
      </c>
      <c r="D508" t="s">
        <v>1584</v>
      </c>
      <c r="E508" t="s">
        <v>1157</v>
      </c>
    </row>
    <row r="509" spans="2:5" hidden="1" x14ac:dyDescent="0.35">
      <c r="B509" t="s">
        <v>1157</v>
      </c>
      <c r="C509" t="s">
        <v>449</v>
      </c>
      <c r="D509" t="s">
        <v>1456</v>
      </c>
      <c r="E509" t="s">
        <v>1157</v>
      </c>
    </row>
    <row r="510" spans="2:5" hidden="1" x14ac:dyDescent="0.35">
      <c r="B510" t="s">
        <v>1157</v>
      </c>
      <c r="C510" t="s">
        <v>568</v>
      </c>
      <c r="D510" t="s">
        <v>1457</v>
      </c>
      <c r="E510" t="s">
        <v>1157</v>
      </c>
    </row>
    <row r="511" spans="2:5" hidden="1" x14ac:dyDescent="0.35">
      <c r="B511" t="s">
        <v>1157</v>
      </c>
      <c r="C511" t="s">
        <v>433</v>
      </c>
      <c r="D511" t="s">
        <v>1629</v>
      </c>
      <c r="E511" t="s">
        <v>1157</v>
      </c>
    </row>
    <row r="512" spans="2:5" hidden="1" x14ac:dyDescent="0.35">
      <c r="B512" t="s">
        <v>1157</v>
      </c>
      <c r="C512" t="s">
        <v>810</v>
      </c>
      <c r="D512" t="s">
        <v>1189</v>
      </c>
      <c r="E512" t="s">
        <v>1157</v>
      </c>
    </row>
    <row r="513" spans="2:5" hidden="1" x14ac:dyDescent="0.35">
      <c r="B513" t="s">
        <v>1157</v>
      </c>
      <c r="C513" t="s">
        <v>822</v>
      </c>
      <c r="D513" t="s">
        <v>1191</v>
      </c>
      <c r="E513" t="s">
        <v>1157</v>
      </c>
    </row>
    <row r="514" spans="2:5" hidden="1" x14ac:dyDescent="0.35">
      <c r="B514" t="s">
        <v>1694</v>
      </c>
      <c r="C514" t="s">
        <v>708</v>
      </c>
      <c r="D514" t="s">
        <v>1383</v>
      </c>
      <c r="E514" t="s">
        <v>1157</v>
      </c>
    </row>
    <row r="515" spans="2:5" hidden="1" x14ac:dyDescent="0.35">
      <c r="B515" t="s">
        <v>1694</v>
      </c>
      <c r="C515" t="s">
        <v>710</v>
      </c>
      <c r="D515" t="s">
        <v>1409</v>
      </c>
      <c r="E515" t="s">
        <v>1157</v>
      </c>
    </row>
    <row r="516" spans="2:5" hidden="1" x14ac:dyDescent="0.35">
      <c r="B516" t="s">
        <v>1694</v>
      </c>
      <c r="C516" t="s">
        <v>707</v>
      </c>
      <c r="D516" t="s">
        <v>1382</v>
      </c>
      <c r="E516" t="s">
        <v>1157</v>
      </c>
    </row>
    <row r="517" spans="2:5" hidden="1" x14ac:dyDescent="0.35">
      <c r="B517" t="s">
        <v>1694</v>
      </c>
      <c r="C517" t="s">
        <v>706</v>
      </c>
      <c r="D517" t="s">
        <v>1411</v>
      </c>
      <c r="E517" t="s">
        <v>1157</v>
      </c>
    </row>
    <row r="518" spans="2:5" hidden="1" x14ac:dyDescent="0.35">
      <c r="B518" t="s">
        <v>1694</v>
      </c>
      <c r="C518" t="s">
        <v>709</v>
      </c>
      <c r="D518" t="s">
        <v>1410</v>
      </c>
      <c r="E518" t="s">
        <v>1157</v>
      </c>
    </row>
    <row r="519" spans="2:5" hidden="1" x14ac:dyDescent="0.35">
      <c r="B519" t="s">
        <v>1694</v>
      </c>
      <c r="C519" t="s">
        <v>705</v>
      </c>
      <c r="D519" t="s">
        <v>1412</v>
      </c>
      <c r="E519" t="s">
        <v>1157</v>
      </c>
    </row>
    <row r="520" spans="2:5" hidden="1" x14ac:dyDescent="0.35">
      <c r="B520" t="s">
        <v>1157</v>
      </c>
      <c r="C520" t="s">
        <v>566</v>
      </c>
      <c r="D520" t="s">
        <v>1403</v>
      </c>
      <c r="E520" t="s">
        <v>1157</v>
      </c>
    </row>
    <row r="521" spans="2:5" hidden="1" x14ac:dyDescent="0.35">
      <c r="B521" t="s">
        <v>1157</v>
      </c>
      <c r="C521" t="s">
        <v>567</v>
      </c>
      <c r="D521" t="s">
        <v>1646</v>
      </c>
      <c r="E521" t="s">
        <v>1157</v>
      </c>
    </row>
    <row r="522" spans="2:5" hidden="1" x14ac:dyDescent="0.35">
      <c r="B522" t="s">
        <v>1157</v>
      </c>
      <c r="C522" t="s">
        <v>704</v>
      </c>
      <c r="D522" t="s">
        <v>1190</v>
      </c>
      <c r="E522" t="s">
        <v>1157</v>
      </c>
    </row>
    <row r="523" spans="2:5" hidden="1" x14ac:dyDescent="0.35">
      <c r="B523" t="s">
        <v>1157</v>
      </c>
      <c r="C523" t="s">
        <v>823</v>
      </c>
      <c r="D523" t="s">
        <v>1156</v>
      </c>
      <c r="E523" t="s">
        <v>1157</v>
      </c>
    </row>
    <row r="524" spans="2:5" hidden="1" x14ac:dyDescent="0.35">
      <c r="B524" t="s">
        <v>1157</v>
      </c>
      <c r="C524" t="s">
        <v>560</v>
      </c>
      <c r="D524" t="s">
        <v>1610</v>
      </c>
      <c r="E524" t="s">
        <v>1157</v>
      </c>
    </row>
    <row r="525" spans="2:5" hidden="1" x14ac:dyDescent="0.35">
      <c r="B525" t="s">
        <v>1157</v>
      </c>
      <c r="C525" t="s">
        <v>559</v>
      </c>
      <c r="D525" t="s">
        <v>1563</v>
      </c>
      <c r="E525" t="s">
        <v>1157</v>
      </c>
    </row>
    <row r="526" spans="2:5" hidden="1" x14ac:dyDescent="0.35">
      <c r="B526" t="s">
        <v>1157</v>
      </c>
      <c r="C526" t="s">
        <v>363</v>
      </c>
      <c r="D526" t="s">
        <v>1455</v>
      </c>
      <c r="E526" t="s">
        <v>1157</v>
      </c>
    </row>
    <row r="527" spans="2:5" hidden="1" x14ac:dyDescent="0.35">
      <c r="B527" s="10" t="s">
        <v>1700</v>
      </c>
      <c r="C527" t="s">
        <v>405</v>
      </c>
      <c r="D527" t="s">
        <v>1261</v>
      </c>
      <c r="E527" t="s">
        <v>1247</v>
      </c>
    </row>
    <row r="528" spans="2:5" hidden="1" x14ac:dyDescent="0.35">
      <c r="B528" s="10" t="s">
        <v>1700</v>
      </c>
      <c r="C528" t="s">
        <v>393</v>
      </c>
      <c r="D528" t="s">
        <v>1253</v>
      </c>
      <c r="E528" t="s">
        <v>1247</v>
      </c>
    </row>
    <row r="529" spans="2:5" hidden="1" x14ac:dyDescent="0.35">
      <c r="B529" s="10" t="s">
        <v>1700</v>
      </c>
      <c r="C529" t="s">
        <v>364</v>
      </c>
      <c r="D529" t="s">
        <v>1246</v>
      </c>
      <c r="E529" t="s">
        <v>1247</v>
      </c>
    </row>
    <row r="530" spans="2:5" hidden="1" x14ac:dyDescent="0.35">
      <c r="B530" s="10" t="s">
        <v>1700</v>
      </c>
      <c r="C530" t="s">
        <v>404</v>
      </c>
      <c r="D530" t="s">
        <v>1260</v>
      </c>
      <c r="E530" t="s">
        <v>1247</v>
      </c>
    </row>
    <row r="531" spans="2:5" hidden="1" x14ac:dyDescent="0.35">
      <c r="B531" s="10" t="s">
        <v>1700</v>
      </c>
      <c r="C531" t="s">
        <v>443</v>
      </c>
      <c r="D531" t="s">
        <v>1293</v>
      </c>
      <c r="E531" t="s">
        <v>1247</v>
      </c>
    </row>
    <row r="532" spans="2:5" hidden="1" x14ac:dyDescent="0.35">
      <c r="B532" s="10" t="s">
        <v>1700</v>
      </c>
      <c r="C532" t="s">
        <v>420</v>
      </c>
      <c r="D532" t="s">
        <v>1291</v>
      </c>
      <c r="E532" t="s">
        <v>1247</v>
      </c>
    </row>
    <row r="533" spans="2:5" hidden="1" x14ac:dyDescent="0.35">
      <c r="B533" s="10" t="s">
        <v>1700</v>
      </c>
      <c r="C533" t="s">
        <v>428</v>
      </c>
      <c r="D533" t="s">
        <v>1518</v>
      </c>
      <c r="E533" t="s">
        <v>1247</v>
      </c>
    </row>
    <row r="534" spans="2:5" hidden="1" x14ac:dyDescent="0.35">
      <c r="B534" s="10" t="s">
        <v>1700</v>
      </c>
      <c r="C534" t="s">
        <v>400</v>
      </c>
      <c r="D534" t="s">
        <v>1258</v>
      </c>
      <c r="E534" t="s">
        <v>1247</v>
      </c>
    </row>
    <row r="535" spans="2:5" hidden="1" x14ac:dyDescent="0.35">
      <c r="B535" s="10" t="s">
        <v>1700</v>
      </c>
      <c r="C535" t="s">
        <v>411</v>
      </c>
      <c r="D535" t="s">
        <v>1264</v>
      </c>
      <c r="E535" t="s">
        <v>1247</v>
      </c>
    </row>
    <row r="536" spans="2:5" hidden="1" x14ac:dyDescent="0.35">
      <c r="B536" s="10" t="s">
        <v>1700</v>
      </c>
      <c r="C536" t="s">
        <v>434</v>
      </c>
      <c r="D536" t="s">
        <v>1292</v>
      </c>
      <c r="E536" t="s">
        <v>1247</v>
      </c>
    </row>
    <row r="537" spans="2:5" hidden="1" x14ac:dyDescent="0.35">
      <c r="B537" s="10" t="s">
        <v>1700</v>
      </c>
      <c r="C537" t="s">
        <v>369</v>
      </c>
      <c r="D537" t="s">
        <v>1248</v>
      </c>
      <c r="E537" t="s">
        <v>1247</v>
      </c>
    </row>
    <row r="538" spans="2:5" hidden="1" x14ac:dyDescent="0.35">
      <c r="B538" s="10" t="s">
        <v>1700</v>
      </c>
      <c r="C538" t="s">
        <v>397</v>
      </c>
      <c r="D538" t="s">
        <v>1256</v>
      </c>
      <c r="E538" t="s">
        <v>1247</v>
      </c>
    </row>
    <row r="539" spans="2:5" hidden="1" x14ac:dyDescent="0.35">
      <c r="B539" s="10" t="s">
        <v>1700</v>
      </c>
      <c r="C539" t="s">
        <v>412</v>
      </c>
      <c r="D539" t="s">
        <v>1265</v>
      </c>
      <c r="E539" t="s">
        <v>1247</v>
      </c>
    </row>
    <row r="540" spans="2:5" hidden="1" x14ac:dyDescent="0.35">
      <c r="B540" s="10" t="s">
        <v>1700</v>
      </c>
      <c r="C540" t="s">
        <v>398</v>
      </c>
      <c r="D540" t="s">
        <v>1257</v>
      </c>
      <c r="E540" t="s">
        <v>1247</v>
      </c>
    </row>
    <row r="541" spans="2:5" hidden="1" x14ac:dyDescent="0.35">
      <c r="B541" s="10" t="s">
        <v>1700</v>
      </c>
      <c r="C541" t="s">
        <v>377</v>
      </c>
      <c r="D541" t="s">
        <v>1250</v>
      </c>
      <c r="E541" t="s">
        <v>1247</v>
      </c>
    </row>
    <row r="542" spans="2:5" hidden="1" x14ac:dyDescent="0.35">
      <c r="B542" s="10" t="s">
        <v>1700</v>
      </c>
      <c r="C542" t="s">
        <v>441</v>
      </c>
      <c r="D542" t="s">
        <v>1525</v>
      </c>
      <c r="E542" t="s">
        <v>1247</v>
      </c>
    </row>
    <row r="543" spans="2:5" hidden="1" x14ac:dyDescent="0.35">
      <c r="B543" s="10" t="s">
        <v>1700</v>
      </c>
      <c r="C543" t="s">
        <v>438</v>
      </c>
      <c r="D543" t="s">
        <v>1524</v>
      </c>
      <c r="E543" t="s">
        <v>1247</v>
      </c>
    </row>
    <row r="544" spans="2:5" hidden="1" x14ac:dyDescent="0.35">
      <c r="B544" s="10" t="s">
        <v>1700</v>
      </c>
      <c r="C544" t="s">
        <v>430</v>
      </c>
      <c r="D544" t="s">
        <v>1519</v>
      </c>
      <c r="E544" t="s">
        <v>1247</v>
      </c>
    </row>
    <row r="545" spans="2:5" hidden="1" x14ac:dyDescent="0.35">
      <c r="B545" s="10" t="s">
        <v>1700</v>
      </c>
      <c r="C545" t="s">
        <v>436</v>
      </c>
      <c r="D545" t="s">
        <v>1522</v>
      </c>
      <c r="E545" t="s">
        <v>1247</v>
      </c>
    </row>
    <row r="546" spans="2:5" hidden="1" x14ac:dyDescent="0.35">
      <c r="B546" s="10" t="s">
        <v>1700</v>
      </c>
      <c r="C546" t="s">
        <v>426</v>
      </c>
      <c r="D546" t="s">
        <v>1517</v>
      </c>
      <c r="E546" t="s">
        <v>1247</v>
      </c>
    </row>
    <row r="547" spans="2:5" hidden="1" x14ac:dyDescent="0.35">
      <c r="B547" s="10" t="s">
        <v>1700</v>
      </c>
      <c r="C547" t="s">
        <v>432</v>
      </c>
      <c r="D547" t="s">
        <v>1520</v>
      </c>
      <c r="E547" t="s">
        <v>1247</v>
      </c>
    </row>
    <row r="548" spans="2:5" hidden="1" x14ac:dyDescent="0.35">
      <c r="B548" s="10" t="s">
        <v>1700</v>
      </c>
      <c r="C548" t="s">
        <v>402</v>
      </c>
      <c r="D548" t="s">
        <v>1259</v>
      </c>
      <c r="E548" t="s">
        <v>1247</v>
      </c>
    </row>
    <row r="549" spans="2:5" hidden="1" x14ac:dyDescent="0.35">
      <c r="B549" s="10" t="s">
        <v>1700</v>
      </c>
      <c r="C549" t="s">
        <v>396</v>
      </c>
      <c r="D549" t="s">
        <v>1255</v>
      </c>
      <c r="E549" t="s">
        <v>1247</v>
      </c>
    </row>
    <row r="550" spans="2:5" hidden="1" x14ac:dyDescent="0.35">
      <c r="B550" s="10" t="s">
        <v>1700</v>
      </c>
      <c r="C550" t="s">
        <v>423</v>
      </c>
      <c r="D550" t="s">
        <v>1384</v>
      </c>
      <c r="E550" t="s">
        <v>1247</v>
      </c>
    </row>
    <row r="551" spans="2:5" hidden="1" x14ac:dyDescent="0.35">
      <c r="B551" s="10" t="s">
        <v>1700</v>
      </c>
      <c r="C551" t="s">
        <v>391</v>
      </c>
      <c r="D551" t="s">
        <v>1252</v>
      </c>
      <c r="E551" t="s">
        <v>1247</v>
      </c>
    </row>
    <row r="552" spans="2:5" hidden="1" x14ac:dyDescent="0.35">
      <c r="B552" s="10" t="s">
        <v>1700</v>
      </c>
      <c r="C552" t="s">
        <v>372</v>
      </c>
      <c r="D552" t="s">
        <v>1249</v>
      </c>
      <c r="E552" t="s">
        <v>1247</v>
      </c>
    </row>
    <row r="553" spans="2:5" hidden="1" x14ac:dyDescent="0.35">
      <c r="B553" s="10" t="s">
        <v>1700</v>
      </c>
      <c r="C553" t="s">
        <v>416</v>
      </c>
      <c r="D553" t="s">
        <v>1267</v>
      </c>
      <c r="E553" t="s">
        <v>1247</v>
      </c>
    </row>
    <row r="554" spans="2:5" hidden="1" x14ac:dyDescent="0.35">
      <c r="B554" s="10" t="s">
        <v>1700</v>
      </c>
      <c r="C554" t="s">
        <v>447</v>
      </c>
      <c r="D554" t="s">
        <v>1296</v>
      </c>
      <c r="E554" t="s">
        <v>1247</v>
      </c>
    </row>
    <row r="555" spans="2:5" hidden="1" x14ac:dyDescent="0.35">
      <c r="B555" s="10" t="s">
        <v>1700</v>
      </c>
      <c r="C555" t="s">
        <v>417</v>
      </c>
      <c r="D555" t="s">
        <v>1268</v>
      </c>
      <c r="E555" t="s">
        <v>1247</v>
      </c>
    </row>
    <row r="556" spans="2:5" hidden="1" x14ac:dyDescent="0.35">
      <c r="B556" s="10" t="s">
        <v>1700</v>
      </c>
      <c r="C556" t="s">
        <v>445</v>
      </c>
      <c r="D556" t="s">
        <v>1294</v>
      </c>
      <c r="E556" t="s">
        <v>1247</v>
      </c>
    </row>
    <row r="557" spans="2:5" hidden="1" x14ac:dyDescent="0.35">
      <c r="B557" s="10" t="s">
        <v>1700</v>
      </c>
      <c r="C557" t="s">
        <v>379</v>
      </c>
      <c r="D557" t="s">
        <v>1347</v>
      </c>
      <c r="E557" t="s">
        <v>1247</v>
      </c>
    </row>
    <row r="558" spans="2:5" hidden="1" x14ac:dyDescent="0.35">
      <c r="B558" s="10" t="s">
        <v>1700</v>
      </c>
      <c r="C558" t="s">
        <v>387</v>
      </c>
      <c r="D558" t="s">
        <v>1251</v>
      </c>
      <c r="E558" t="s">
        <v>1247</v>
      </c>
    </row>
    <row r="559" spans="2:5" hidden="1" x14ac:dyDescent="0.35">
      <c r="B559" s="10" t="s">
        <v>1700</v>
      </c>
      <c r="C559" t="s">
        <v>431</v>
      </c>
      <c r="D559" t="s">
        <v>246</v>
      </c>
      <c r="E559" t="s">
        <v>1247</v>
      </c>
    </row>
    <row r="560" spans="2:5" hidden="1" x14ac:dyDescent="0.35">
      <c r="B560" s="10" t="s">
        <v>1700</v>
      </c>
      <c r="C560" t="s">
        <v>409</v>
      </c>
      <c r="D560" t="s">
        <v>1263</v>
      </c>
      <c r="E560" t="s">
        <v>1247</v>
      </c>
    </row>
    <row r="561" spans="2:5" hidden="1" x14ac:dyDescent="0.35">
      <c r="B561" s="10" t="s">
        <v>1700</v>
      </c>
      <c r="C561" t="s">
        <v>407</v>
      </c>
      <c r="D561" t="s">
        <v>1262</v>
      </c>
      <c r="E561" t="s">
        <v>1247</v>
      </c>
    </row>
    <row r="562" spans="2:5" hidden="1" x14ac:dyDescent="0.35">
      <c r="B562" s="10" t="s">
        <v>1700</v>
      </c>
      <c r="C562" t="s">
        <v>442</v>
      </c>
      <c r="D562" t="s">
        <v>1583</v>
      </c>
      <c r="E562" t="s">
        <v>1247</v>
      </c>
    </row>
    <row r="563" spans="2:5" hidden="1" x14ac:dyDescent="0.35">
      <c r="B563" s="10" t="s">
        <v>1700</v>
      </c>
      <c r="C563" t="s">
        <v>383</v>
      </c>
      <c r="D563" t="s">
        <v>1348</v>
      </c>
      <c r="E563" t="s">
        <v>1247</v>
      </c>
    </row>
    <row r="564" spans="2:5" hidden="1" x14ac:dyDescent="0.35">
      <c r="B564" s="10" t="s">
        <v>1699</v>
      </c>
      <c r="C564" t="s">
        <v>596</v>
      </c>
      <c r="D564" t="s">
        <v>1285</v>
      </c>
      <c r="E564" t="s">
        <v>1270</v>
      </c>
    </row>
    <row r="565" spans="2:5" hidden="1" x14ac:dyDescent="0.35">
      <c r="B565" s="10" t="s">
        <v>1699</v>
      </c>
      <c r="C565" t="s">
        <v>569</v>
      </c>
      <c r="D565" t="s">
        <v>1269</v>
      </c>
      <c r="E565" t="s">
        <v>1270</v>
      </c>
    </row>
    <row r="566" spans="2:5" hidden="1" x14ac:dyDescent="0.35">
      <c r="B566" s="10" t="s">
        <v>1699</v>
      </c>
      <c r="C566" t="s">
        <v>592</v>
      </c>
      <c r="D566" t="s">
        <v>1526</v>
      </c>
      <c r="E566" t="s">
        <v>1270</v>
      </c>
    </row>
    <row r="567" spans="2:5" hidden="1" x14ac:dyDescent="0.35">
      <c r="B567" s="10" t="s">
        <v>1699</v>
      </c>
      <c r="C567" t="s">
        <v>600</v>
      </c>
      <c r="D567" t="s">
        <v>1533</v>
      </c>
      <c r="E567" t="s">
        <v>1270</v>
      </c>
    </row>
    <row r="568" spans="2:5" hidden="1" x14ac:dyDescent="0.35">
      <c r="B568" s="10" t="s">
        <v>1699</v>
      </c>
      <c r="C568" t="s">
        <v>580</v>
      </c>
      <c r="D568" t="s">
        <v>1276</v>
      </c>
      <c r="E568" t="s">
        <v>1270</v>
      </c>
    </row>
    <row r="569" spans="2:5" hidden="1" x14ac:dyDescent="0.35">
      <c r="B569" s="10" t="s">
        <v>1699</v>
      </c>
      <c r="C569" t="s">
        <v>582</v>
      </c>
      <c r="D569" t="s">
        <v>1277</v>
      </c>
      <c r="E569" t="s">
        <v>1270</v>
      </c>
    </row>
    <row r="570" spans="2:5" hidden="1" x14ac:dyDescent="0.35">
      <c r="B570" s="10" t="s">
        <v>1699</v>
      </c>
      <c r="C570" t="s">
        <v>589</v>
      </c>
      <c r="D570" t="s">
        <v>1283</v>
      </c>
      <c r="E570" t="s">
        <v>1270</v>
      </c>
    </row>
    <row r="571" spans="2:5" hidden="1" x14ac:dyDescent="0.35">
      <c r="B571" s="10" t="s">
        <v>1699</v>
      </c>
      <c r="C571" t="s">
        <v>571</v>
      </c>
      <c r="D571" t="s">
        <v>1271</v>
      </c>
      <c r="E571" t="s">
        <v>1270</v>
      </c>
    </row>
    <row r="572" spans="2:5" hidden="1" x14ac:dyDescent="0.35">
      <c r="B572" s="10" t="s">
        <v>1699</v>
      </c>
      <c r="C572" t="s">
        <v>595</v>
      </c>
      <c r="D572" t="s">
        <v>1529</v>
      </c>
      <c r="E572" t="s">
        <v>1270</v>
      </c>
    </row>
    <row r="573" spans="2:5" hidden="1" x14ac:dyDescent="0.35">
      <c r="B573" s="10" t="s">
        <v>1699</v>
      </c>
      <c r="C573" t="s">
        <v>605</v>
      </c>
      <c r="D573" t="s">
        <v>1288</v>
      </c>
      <c r="E573" t="s">
        <v>1270</v>
      </c>
    </row>
    <row r="574" spans="2:5" hidden="1" x14ac:dyDescent="0.35">
      <c r="B574" s="10" t="s">
        <v>1699</v>
      </c>
      <c r="C574" t="s">
        <v>606</v>
      </c>
      <c r="D574" t="s">
        <v>1289</v>
      </c>
      <c r="E574" t="s">
        <v>1270</v>
      </c>
    </row>
    <row r="575" spans="2:5" hidden="1" x14ac:dyDescent="0.35">
      <c r="B575" s="10" t="s">
        <v>1699</v>
      </c>
      <c r="C575" t="s">
        <v>587</v>
      </c>
      <c r="D575" t="s">
        <v>1281</v>
      </c>
      <c r="E575" t="s">
        <v>1270</v>
      </c>
    </row>
    <row r="576" spans="2:5" hidden="1" x14ac:dyDescent="0.35">
      <c r="B576" s="10" t="s">
        <v>1699</v>
      </c>
      <c r="C576" t="s">
        <v>572</v>
      </c>
      <c r="D576" t="s">
        <v>1272</v>
      </c>
      <c r="E576" t="s">
        <v>1270</v>
      </c>
    </row>
    <row r="577" spans="2:5" hidden="1" x14ac:dyDescent="0.35">
      <c r="B577" s="10" t="s">
        <v>1699</v>
      </c>
      <c r="C577" t="s">
        <v>604</v>
      </c>
      <c r="D577" t="s">
        <v>1287</v>
      </c>
      <c r="E577" t="s">
        <v>1270</v>
      </c>
    </row>
    <row r="578" spans="2:5" hidden="1" x14ac:dyDescent="0.35">
      <c r="B578" s="10" t="s">
        <v>1699</v>
      </c>
      <c r="C578" t="s">
        <v>597</v>
      </c>
      <c r="D578" t="s">
        <v>1530</v>
      </c>
      <c r="E578" t="s">
        <v>1270</v>
      </c>
    </row>
    <row r="579" spans="2:5" hidden="1" x14ac:dyDescent="0.35">
      <c r="B579" s="10" t="s">
        <v>1699</v>
      </c>
      <c r="C579" t="s">
        <v>599</v>
      </c>
      <c r="D579" t="s">
        <v>1532</v>
      </c>
      <c r="E579" t="s">
        <v>1270</v>
      </c>
    </row>
    <row r="580" spans="2:5" hidden="1" x14ac:dyDescent="0.35">
      <c r="B580" s="10" t="s">
        <v>1699</v>
      </c>
      <c r="C580" t="s">
        <v>576</v>
      </c>
      <c r="D580" t="s">
        <v>1273</v>
      </c>
      <c r="E580" t="s">
        <v>1270</v>
      </c>
    </row>
    <row r="581" spans="2:5" hidden="1" x14ac:dyDescent="0.35">
      <c r="B581" s="10" t="s">
        <v>1699</v>
      </c>
      <c r="C581" t="s">
        <v>579</v>
      </c>
      <c r="D581" t="s">
        <v>1275</v>
      </c>
      <c r="E581" t="s">
        <v>1270</v>
      </c>
    </row>
    <row r="582" spans="2:5" hidden="1" x14ac:dyDescent="0.35">
      <c r="B582" s="10" t="s">
        <v>1699</v>
      </c>
      <c r="C582" t="s">
        <v>577</v>
      </c>
      <c r="D582" t="s">
        <v>1274</v>
      </c>
      <c r="E582" t="s">
        <v>1270</v>
      </c>
    </row>
    <row r="583" spans="2:5" hidden="1" x14ac:dyDescent="0.35">
      <c r="B583" s="10" t="s">
        <v>1699</v>
      </c>
      <c r="C583" t="s">
        <v>588</v>
      </c>
      <c r="D583" t="s">
        <v>1282</v>
      </c>
      <c r="E583" t="s">
        <v>1270</v>
      </c>
    </row>
    <row r="584" spans="2:5" hidden="1" x14ac:dyDescent="0.35">
      <c r="B584" s="10" t="s">
        <v>1699</v>
      </c>
      <c r="C584" t="s">
        <v>583</v>
      </c>
      <c r="D584" t="s">
        <v>1278</v>
      </c>
      <c r="E584" t="s">
        <v>1270</v>
      </c>
    </row>
    <row r="585" spans="2:5" hidden="1" x14ac:dyDescent="0.35">
      <c r="B585" s="10" t="s">
        <v>1699</v>
      </c>
      <c r="C585" t="s">
        <v>591</v>
      </c>
      <c r="D585" t="s">
        <v>1284</v>
      </c>
      <c r="E585" t="s">
        <v>1270</v>
      </c>
    </row>
    <row r="586" spans="2:5" hidden="1" x14ac:dyDescent="0.35">
      <c r="B586" s="10" t="s">
        <v>1699</v>
      </c>
      <c r="C586" t="s">
        <v>584</v>
      </c>
      <c r="D586" t="s">
        <v>1279</v>
      </c>
      <c r="E586" t="s">
        <v>1270</v>
      </c>
    </row>
    <row r="587" spans="2:5" hidden="1" x14ac:dyDescent="0.35">
      <c r="B587" s="10" t="s">
        <v>1700</v>
      </c>
      <c r="C587" t="s">
        <v>672</v>
      </c>
      <c r="D587" t="s">
        <v>1131</v>
      </c>
      <c r="E587" t="s">
        <v>1128</v>
      </c>
    </row>
    <row r="588" spans="2:5" hidden="1" x14ac:dyDescent="0.35">
      <c r="B588" s="10" t="s">
        <v>1700</v>
      </c>
      <c r="C588" t="s">
        <v>660</v>
      </c>
      <c r="D588" t="s">
        <v>1334</v>
      </c>
      <c r="E588" t="s">
        <v>1128</v>
      </c>
    </row>
    <row r="589" spans="2:5" hidden="1" x14ac:dyDescent="0.35">
      <c r="B589" s="10" t="s">
        <v>1700</v>
      </c>
      <c r="C589" t="s">
        <v>659</v>
      </c>
      <c r="D589" t="s">
        <v>1333</v>
      </c>
      <c r="E589" t="s">
        <v>1128</v>
      </c>
    </row>
    <row r="590" spans="2:5" hidden="1" x14ac:dyDescent="0.35">
      <c r="B590" s="10" t="s">
        <v>1700</v>
      </c>
      <c r="C590" t="s">
        <v>643</v>
      </c>
      <c r="D590" t="s">
        <v>1321</v>
      </c>
      <c r="E590" t="s">
        <v>1128</v>
      </c>
    </row>
    <row r="591" spans="2:5" hidden="1" x14ac:dyDescent="0.35">
      <c r="B591" s="10" t="s">
        <v>1700</v>
      </c>
      <c r="C591" t="s">
        <v>697</v>
      </c>
      <c r="D591" t="s">
        <v>1541</v>
      </c>
      <c r="E591" t="s">
        <v>1128</v>
      </c>
    </row>
    <row r="592" spans="2:5" hidden="1" x14ac:dyDescent="0.35">
      <c r="B592" s="10" t="s">
        <v>1700</v>
      </c>
      <c r="C592" t="s">
        <v>650</v>
      </c>
      <c r="D592" t="s">
        <v>1327</v>
      </c>
      <c r="E592" t="s">
        <v>1128</v>
      </c>
    </row>
    <row r="593" spans="2:5" hidden="1" x14ac:dyDescent="0.35">
      <c r="B593" s="10" t="s">
        <v>1700</v>
      </c>
      <c r="C593" t="s">
        <v>703</v>
      </c>
      <c r="D593" t="s">
        <v>1149</v>
      </c>
      <c r="E593" t="s">
        <v>1128</v>
      </c>
    </row>
    <row r="594" spans="2:5" hidden="1" x14ac:dyDescent="0.35">
      <c r="B594" s="10" t="s">
        <v>1700</v>
      </c>
      <c r="C594" t="s">
        <v>639</v>
      </c>
      <c r="D594" t="s">
        <v>1317</v>
      </c>
      <c r="E594" t="s">
        <v>1128</v>
      </c>
    </row>
    <row r="595" spans="2:5" hidden="1" x14ac:dyDescent="0.35">
      <c r="B595" s="10" t="s">
        <v>1700</v>
      </c>
      <c r="C595" t="s">
        <v>673</v>
      </c>
      <c r="D595" t="s">
        <v>1132</v>
      </c>
      <c r="E595" t="s">
        <v>1128</v>
      </c>
    </row>
    <row r="596" spans="2:5" hidden="1" x14ac:dyDescent="0.35">
      <c r="B596" s="10" t="s">
        <v>1700</v>
      </c>
      <c r="C596" t="s">
        <v>648</v>
      </c>
      <c r="D596" t="s">
        <v>1325</v>
      </c>
      <c r="E596" t="s">
        <v>1128</v>
      </c>
    </row>
    <row r="597" spans="2:5" hidden="1" x14ac:dyDescent="0.35">
      <c r="B597" s="10" t="s">
        <v>1700</v>
      </c>
      <c r="C597" t="s">
        <v>669</v>
      </c>
      <c r="D597" t="s">
        <v>1129</v>
      </c>
      <c r="E597" t="s">
        <v>1128</v>
      </c>
    </row>
    <row r="598" spans="2:5" hidden="1" x14ac:dyDescent="0.35">
      <c r="B598" s="10" t="s">
        <v>1700</v>
      </c>
      <c r="C598" t="s">
        <v>647</v>
      </c>
      <c r="D598" t="s">
        <v>1324</v>
      </c>
      <c r="E598" t="s">
        <v>1128</v>
      </c>
    </row>
    <row r="599" spans="2:5" hidden="1" x14ac:dyDescent="0.35">
      <c r="B599" s="10" t="s">
        <v>1700</v>
      </c>
      <c r="C599" t="s">
        <v>649</v>
      </c>
      <c r="D599" t="s">
        <v>1326</v>
      </c>
      <c r="E599" t="s">
        <v>1128</v>
      </c>
    </row>
    <row r="600" spans="2:5" hidden="1" x14ac:dyDescent="0.35">
      <c r="B600" s="10" t="s">
        <v>1700</v>
      </c>
      <c r="C600" t="s">
        <v>642</v>
      </c>
      <c r="D600" t="s">
        <v>1320</v>
      </c>
      <c r="E600" t="s">
        <v>1128</v>
      </c>
    </row>
    <row r="601" spans="2:5" hidden="1" x14ac:dyDescent="0.35">
      <c r="B601" s="10" t="s">
        <v>1700</v>
      </c>
      <c r="C601" t="s">
        <v>638</v>
      </c>
      <c r="D601" t="s">
        <v>1316</v>
      </c>
      <c r="E601" t="s">
        <v>1128</v>
      </c>
    </row>
    <row r="602" spans="2:5" hidden="1" x14ac:dyDescent="0.35">
      <c r="B602" s="10" t="s">
        <v>1700</v>
      </c>
      <c r="C602" t="s">
        <v>662</v>
      </c>
      <c r="D602" t="s">
        <v>1336</v>
      </c>
      <c r="E602" t="s">
        <v>1128</v>
      </c>
    </row>
    <row r="603" spans="2:5" hidden="1" x14ac:dyDescent="0.35">
      <c r="B603" s="10" t="s">
        <v>1700</v>
      </c>
      <c r="C603" t="s">
        <v>700</v>
      </c>
      <c r="D603" t="s">
        <v>1148</v>
      </c>
      <c r="E603" t="s">
        <v>1128</v>
      </c>
    </row>
    <row r="604" spans="2:5" hidden="1" x14ac:dyDescent="0.35">
      <c r="B604" s="10" t="s">
        <v>1700</v>
      </c>
      <c r="C604" t="s">
        <v>641</v>
      </c>
      <c r="D604" t="s">
        <v>1319</v>
      </c>
      <c r="E604" t="s">
        <v>1128</v>
      </c>
    </row>
    <row r="605" spans="2:5" hidden="1" x14ac:dyDescent="0.35">
      <c r="B605" s="10" t="s">
        <v>1700</v>
      </c>
      <c r="C605" t="s">
        <v>696</v>
      </c>
      <c r="D605" t="s">
        <v>1540</v>
      </c>
      <c r="E605" t="s">
        <v>1128</v>
      </c>
    </row>
    <row r="606" spans="2:5" hidden="1" x14ac:dyDescent="0.35">
      <c r="B606" s="10" t="s">
        <v>1700</v>
      </c>
      <c r="C606" t="s">
        <v>636</v>
      </c>
      <c r="D606" t="s">
        <v>1314</v>
      </c>
      <c r="E606" t="s">
        <v>1128</v>
      </c>
    </row>
    <row r="607" spans="2:5" hidden="1" x14ac:dyDescent="0.35">
      <c r="B607" s="10" t="s">
        <v>1700</v>
      </c>
      <c r="C607" t="s">
        <v>640</v>
      </c>
      <c r="D607" t="s">
        <v>1318</v>
      </c>
      <c r="E607" t="s">
        <v>1128</v>
      </c>
    </row>
    <row r="608" spans="2:5" hidden="1" x14ac:dyDescent="0.35">
      <c r="B608" s="10" t="s">
        <v>1700</v>
      </c>
      <c r="C608" t="s">
        <v>654</v>
      </c>
      <c r="D608" t="s">
        <v>1330</v>
      </c>
      <c r="E608" t="s">
        <v>1128</v>
      </c>
    </row>
    <row r="609" spans="2:5" hidden="1" x14ac:dyDescent="0.35">
      <c r="B609" s="10" t="s">
        <v>1700</v>
      </c>
      <c r="C609" t="s">
        <v>651</v>
      </c>
      <c r="D609" t="s">
        <v>1328</v>
      </c>
      <c r="E609" t="s">
        <v>1128</v>
      </c>
    </row>
    <row r="610" spans="2:5" hidden="1" x14ac:dyDescent="0.35">
      <c r="B610" s="10" t="s">
        <v>1700</v>
      </c>
      <c r="C610" t="s">
        <v>690</v>
      </c>
      <c r="D610" t="s">
        <v>1147</v>
      </c>
      <c r="E610" t="s">
        <v>1128</v>
      </c>
    </row>
    <row r="611" spans="2:5" hidden="1" x14ac:dyDescent="0.35">
      <c r="B611" s="10" t="s">
        <v>1700</v>
      </c>
      <c r="C611" t="s">
        <v>655</v>
      </c>
      <c r="D611" t="s">
        <v>1331</v>
      </c>
      <c r="E611" t="s">
        <v>1128</v>
      </c>
    </row>
    <row r="612" spans="2:5" hidden="1" x14ac:dyDescent="0.35">
      <c r="B612" s="10" t="s">
        <v>1700</v>
      </c>
      <c r="C612" t="s">
        <v>657</v>
      </c>
      <c r="D612" t="s">
        <v>1332</v>
      </c>
      <c r="E612" t="s">
        <v>1128</v>
      </c>
    </row>
    <row r="613" spans="2:5" hidden="1" x14ac:dyDescent="0.35">
      <c r="B613" s="10" t="s">
        <v>1700</v>
      </c>
      <c r="C613" t="s">
        <v>702</v>
      </c>
      <c r="D613" t="s">
        <v>1545</v>
      </c>
      <c r="E613" t="s">
        <v>1128</v>
      </c>
    </row>
    <row r="614" spans="2:5" hidden="1" x14ac:dyDescent="0.35">
      <c r="B614" s="10" t="s">
        <v>1700</v>
      </c>
      <c r="C614" t="s">
        <v>689</v>
      </c>
      <c r="D614" t="s">
        <v>1146</v>
      </c>
      <c r="E614" t="s">
        <v>1128</v>
      </c>
    </row>
    <row r="615" spans="2:5" hidden="1" x14ac:dyDescent="0.35">
      <c r="B615" s="10" t="s">
        <v>1700</v>
      </c>
      <c r="C615" t="s">
        <v>679</v>
      </c>
      <c r="D615" t="s">
        <v>1138</v>
      </c>
      <c r="E615" t="s">
        <v>1128</v>
      </c>
    </row>
    <row r="616" spans="2:5" hidden="1" x14ac:dyDescent="0.35">
      <c r="B616" s="10" t="s">
        <v>1700</v>
      </c>
      <c r="C616" t="s">
        <v>637</v>
      </c>
      <c r="D616" t="s">
        <v>1315</v>
      </c>
      <c r="E616" t="s">
        <v>1128</v>
      </c>
    </row>
    <row r="617" spans="2:5" hidden="1" x14ac:dyDescent="0.35">
      <c r="B617" s="10" t="s">
        <v>1700</v>
      </c>
      <c r="C617" t="s">
        <v>678</v>
      </c>
      <c r="D617" t="s">
        <v>1137</v>
      </c>
      <c r="E617" t="s">
        <v>1128</v>
      </c>
    </row>
    <row r="618" spans="2:5" hidden="1" x14ac:dyDescent="0.35">
      <c r="B618" s="10" t="s">
        <v>1700</v>
      </c>
      <c r="C618" t="s">
        <v>665</v>
      </c>
      <c r="D618" t="s">
        <v>1339</v>
      </c>
      <c r="E618" t="s">
        <v>1128</v>
      </c>
    </row>
    <row r="619" spans="2:5" hidden="1" x14ac:dyDescent="0.35">
      <c r="B619" s="10" t="s">
        <v>1700</v>
      </c>
      <c r="C619" t="s">
        <v>652</v>
      </c>
      <c r="D619" t="s">
        <v>1329</v>
      </c>
      <c r="E619" t="s">
        <v>1128</v>
      </c>
    </row>
    <row r="620" spans="2:5" hidden="1" x14ac:dyDescent="0.35">
      <c r="B620" s="10" t="s">
        <v>1700</v>
      </c>
      <c r="C620" t="s">
        <v>666</v>
      </c>
      <c r="D620" t="s">
        <v>1127</v>
      </c>
      <c r="E620" t="s">
        <v>1128</v>
      </c>
    </row>
    <row r="621" spans="2:5" hidden="1" x14ac:dyDescent="0.35">
      <c r="B621" s="10" t="s">
        <v>1700</v>
      </c>
      <c r="C621" t="s">
        <v>664</v>
      </c>
      <c r="D621" t="s">
        <v>1338</v>
      </c>
      <c r="E621" t="s">
        <v>1128</v>
      </c>
    </row>
    <row r="622" spans="2:5" hidden="1" x14ac:dyDescent="0.35">
      <c r="B622" s="10" t="s">
        <v>1700</v>
      </c>
      <c r="C622" t="s">
        <v>661</v>
      </c>
      <c r="D622" t="s">
        <v>1335</v>
      </c>
      <c r="E622" t="s">
        <v>1128</v>
      </c>
    </row>
    <row r="623" spans="2:5" hidden="1" x14ac:dyDescent="0.35">
      <c r="B623" s="10" t="s">
        <v>1700</v>
      </c>
      <c r="C623" t="s">
        <v>685</v>
      </c>
      <c r="D623" t="s">
        <v>1143</v>
      </c>
      <c r="E623" t="s">
        <v>1128</v>
      </c>
    </row>
    <row r="624" spans="2:5" hidden="1" x14ac:dyDescent="0.35">
      <c r="B624" s="10" t="s">
        <v>1700</v>
      </c>
      <c r="C624" t="s">
        <v>686</v>
      </c>
      <c r="D624" t="s">
        <v>1144</v>
      </c>
      <c r="E624" t="s">
        <v>1128</v>
      </c>
    </row>
    <row r="625" spans="2:5" hidden="1" x14ac:dyDescent="0.35">
      <c r="B625" s="10" t="s">
        <v>1700</v>
      </c>
      <c r="C625" t="s">
        <v>680</v>
      </c>
      <c r="D625" t="s">
        <v>1139</v>
      </c>
      <c r="E625" t="s">
        <v>1128</v>
      </c>
    </row>
    <row r="626" spans="2:5" hidden="1" x14ac:dyDescent="0.35">
      <c r="B626" s="10" t="s">
        <v>1700</v>
      </c>
      <c r="C626" t="s">
        <v>644</v>
      </c>
      <c r="D626" t="s">
        <v>1322</v>
      </c>
      <c r="E626" t="s">
        <v>1128</v>
      </c>
    </row>
    <row r="627" spans="2:5" hidden="1" x14ac:dyDescent="0.35">
      <c r="B627" s="10" t="s">
        <v>1700</v>
      </c>
      <c r="C627" t="s">
        <v>688</v>
      </c>
      <c r="D627" t="s">
        <v>1534</v>
      </c>
      <c r="E627" t="s">
        <v>1128</v>
      </c>
    </row>
    <row r="628" spans="2:5" hidden="1" x14ac:dyDescent="0.35">
      <c r="B628" s="10" t="s">
        <v>1700</v>
      </c>
      <c r="C628" t="s">
        <v>645</v>
      </c>
      <c r="D628" t="s">
        <v>1323</v>
      </c>
      <c r="E628" t="s">
        <v>1128</v>
      </c>
    </row>
    <row r="629" spans="2:5" hidden="1" x14ac:dyDescent="0.35">
      <c r="B629" s="10" t="s">
        <v>1700</v>
      </c>
      <c r="C629" t="s">
        <v>687</v>
      </c>
      <c r="D629" t="s">
        <v>1145</v>
      </c>
      <c r="E629" t="s">
        <v>1128</v>
      </c>
    </row>
    <row r="630" spans="2:5" hidden="1" x14ac:dyDescent="0.35">
      <c r="B630" s="10" t="s">
        <v>1700</v>
      </c>
      <c r="C630" t="s">
        <v>667</v>
      </c>
      <c r="D630" t="s">
        <v>1346</v>
      </c>
      <c r="E630" t="s">
        <v>1128</v>
      </c>
    </row>
    <row r="631" spans="2:5" hidden="1" x14ac:dyDescent="0.35">
      <c r="B631" s="10" t="s">
        <v>1700</v>
      </c>
      <c r="C631" t="s">
        <v>676</v>
      </c>
      <c r="D631" t="s">
        <v>1135</v>
      </c>
      <c r="E631" t="s">
        <v>1128</v>
      </c>
    </row>
    <row r="632" spans="2:5" hidden="1" x14ac:dyDescent="0.35">
      <c r="B632" s="10" t="s">
        <v>1700</v>
      </c>
      <c r="C632" t="s">
        <v>698</v>
      </c>
      <c r="D632" t="s">
        <v>1542</v>
      </c>
      <c r="E632" t="s">
        <v>1128</v>
      </c>
    </row>
    <row r="633" spans="2:5" hidden="1" x14ac:dyDescent="0.35">
      <c r="B633" s="10" t="s">
        <v>1700</v>
      </c>
      <c r="C633" t="s">
        <v>699</v>
      </c>
      <c r="D633" t="s">
        <v>1543</v>
      </c>
      <c r="E633" t="s">
        <v>1128</v>
      </c>
    </row>
    <row r="634" spans="2:5" hidden="1" x14ac:dyDescent="0.35">
      <c r="B634" s="10" t="s">
        <v>1700</v>
      </c>
      <c r="C634" t="s">
        <v>701</v>
      </c>
      <c r="D634" t="s">
        <v>1544</v>
      </c>
      <c r="E634" t="s">
        <v>1128</v>
      </c>
    </row>
    <row r="635" spans="2:5" hidden="1" x14ac:dyDescent="0.35">
      <c r="B635" s="10" t="s">
        <v>1700</v>
      </c>
      <c r="C635" t="s">
        <v>683</v>
      </c>
      <c r="D635" t="s">
        <v>1141</v>
      </c>
      <c r="E635" t="s">
        <v>1128</v>
      </c>
    </row>
    <row r="636" spans="2:5" hidden="1" x14ac:dyDescent="0.35">
      <c r="B636" s="10" t="s">
        <v>1700</v>
      </c>
      <c r="C636" t="s">
        <v>677</v>
      </c>
      <c r="D636" t="s">
        <v>1136</v>
      </c>
      <c r="E636" t="s">
        <v>1128</v>
      </c>
    </row>
    <row r="637" spans="2:5" hidden="1" x14ac:dyDescent="0.35">
      <c r="B637" s="10" t="s">
        <v>1700</v>
      </c>
      <c r="C637" t="s">
        <v>674</v>
      </c>
      <c r="D637" t="s">
        <v>1133</v>
      </c>
      <c r="E637" t="s">
        <v>1128</v>
      </c>
    </row>
    <row r="638" spans="2:5" hidden="1" x14ac:dyDescent="0.35">
      <c r="B638" s="10" t="s">
        <v>1700</v>
      </c>
      <c r="C638" t="s">
        <v>682</v>
      </c>
      <c r="D638" t="s">
        <v>1140</v>
      </c>
      <c r="E638" t="s">
        <v>1128</v>
      </c>
    </row>
    <row r="639" spans="2:5" hidden="1" x14ac:dyDescent="0.35">
      <c r="B639" s="10" t="s">
        <v>1700</v>
      </c>
      <c r="C639" t="s">
        <v>684</v>
      </c>
      <c r="D639" t="s">
        <v>1142</v>
      </c>
      <c r="E639" t="s">
        <v>1128</v>
      </c>
    </row>
    <row r="640" spans="2:5" hidden="1" x14ac:dyDescent="0.35">
      <c r="B640" s="10" t="s">
        <v>1700</v>
      </c>
      <c r="C640" t="s">
        <v>675</v>
      </c>
      <c r="D640" t="s">
        <v>1134</v>
      </c>
      <c r="E640" t="s">
        <v>1128</v>
      </c>
    </row>
  </sheetData>
  <autoFilter ref="B2:E640" xr:uid="{CBE2FE8A-E053-41AA-8D92-7A1CF29839A4}">
    <filterColumn colId="3">
      <filters>
        <filter val="Partitions"/>
      </filters>
    </filterColumn>
  </autoFilter>
  <conditionalFormatting sqref="C1:C1048576">
    <cfRule type="duplicateValues" dxfId="0" priority="245"/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FA3DB-CF7E-4103-99EB-E30F5C81B61D}">
  <sheetPr>
    <tabColor rgb="FFFFFF00"/>
  </sheetPr>
  <dimension ref="A2:F71"/>
  <sheetViews>
    <sheetView showGridLines="0" tabSelected="1" zoomScale="90" zoomScaleNormal="90" workbookViewId="0">
      <selection activeCell="C19" sqref="C19"/>
    </sheetView>
  </sheetViews>
  <sheetFormatPr defaultRowHeight="14.5" x14ac:dyDescent="0.35"/>
  <cols>
    <col min="1" max="1" width="40.7265625" bestFit="1" customWidth="1"/>
    <col min="2" max="2" width="11.7265625" customWidth="1"/>
    <col min="3" max="3" width="11.08984375" bestFit="1" customWidth="1"/>
    <col min="4" max="5" width="13.1796875" customWidth="1"/>
    <col min="6" max="6" width="15.81640625" bestFit="1" customWidth="1"/>
    <col min="7" max="8" width="19.54296875" bestFit="1" customWidth="1"/>
  </cols>
  <sheetData>
    <row r="2" spans="1:6" x14ac:dyDescent="0.35">
      <c r="A2" s="19" t="s">
        <v>1705</v>
      </c>
      <c r="B2" t="s">
        <v>1651</v>
      </c>
    </row>
    <row r="4" spans="1:6" ht="41.15" customHeight="1" x14ac:dyDescent="0.35">
      <c r="A4" s="28" t="s">
        <v>1707</v>
      </c>
      <c r="B4" s="29" t="s">
        <v>1706</v>
      </c>
      <c r="C4" s="30" t="s">
        <v>1718</v>
      </c>
    </row>
    <row r="5" spans="1:6" x14ac:dyDescent="0.35">
      <c r="A5" s="3" t="s">
        <v>1247</v>
      </c>
      <c r="B5" s="20">
        <v>156.07240000000002</v>
      </c>
      <c r="C5" s="31">
        <v>32347.379831999999</v>
      </c>
    </row>
    <row r="6" spans="1:6" x14ac:dyDescent="0.35">
      <c r="A6" s="3" t="s">
        <v>1699</v>
      </c>
      <c r="B6" s="20">
        <v>24923.186288300003</v>
      </c>
      <c r="C6" s="31">
        <v>90730.497150266296</v>
      </c>
    </row>
    <row r="7" spans="1:6" x14ac:dyDescent="0.35">
      <c r="A7" s="3" t="s">
        <v>1700</v>
      </c>
      <c r="B7" s="20">
        <v>14009.024170843997</v>
      </c>
      <c r="C7" s="31">
        <v>619323.47651762492</v>
      </c>
    </row>
    <row r="8" spans="1:6" x14ac:dyDescent="0.35">
      <c r="A8" s="3" t="s">
        <v>1650</v>
      </c>
      <c r="B8" s="20">
        <v>2249</v>
      </c>
      <c r="C8" s="31">
        <v>935.88</v>
      </c>
    </row>
    <row r="9" spans="1:6" x14ac:dyDescent="0.35">
      <c r="A9" s="26" t="s">
        <v>1696</v>
      </c>
      <c r="B9" s="27">
        <v>88296</v>
      </c>
      <c r="C9" s="32">
        <v>114383.47500000001</v>
      </c>
      <c r="F9" s="16"/>
    </row>
    <row r="10" spans="1:6" x14ac:dyDescent="0.35">
      <c r="A10" s="3" t="s">
        <v>1157</v>
      </c>
      <c r="B10" s="20">
        <v>35394</v>
      </c>
      <c r="C10" s="31">
        <v>81759.39</v>
      </c>
    </row>
    <row r="11" spans="1:6" x14ac:dyDescent="0.35">
      <c r="A11" s="3" t="s">
        <v>1709</v>
      </c>
      <c r="B11" s="20">
        <v>678</v>
      </c>
      <c r="C11" s="31">
        <v>1156.83</v>
      </c>
    </row>
    <row r="12" spans="1:6" x14ac:dyDescent="0.35">
      <c r="A12" s="3" t="s">
        <v>1710</v>
      </c>
      <c r="B12" s="20">
        <v>3630</v>
      </c>
      <c r="C12" s="31">
        <v>3481.3</v>
      </c>
    </row>
    <row r="13" spans="1:6" x14ac:dyDescent="0.35">
      <c r="A13" s="3" t="s">
        <v>1711</v>
      </c>
      <c r="B13" s="20">
        <v>7125</v>
      </c>
      <c r="C13" s="31">
        <v>14815.220000000003</v>
      </c>
    </row>
    <row r="14" spans="1:6" x14ac:dyDescent="0.35">
      <c r="A14" s="3" t="s">
        <v>1712</v>
      </c>
      <c r="B14" s="20">
        <v>36</v>
      </c>
      <c r="C14" s="31">
        <v>2101</v>
      </c>
    </row>
    <row r="15" spans="1:6" x14ac:dyDescent="0.35">
      <c r="A15" s="3" t="s">
        <v>1657</v>
      </c>
      <c r="B15" s="20">
        <v>176496.282859144</v>
      </c>
      <c r="C15" s="31">
        <v>961034.44849989121</v>
      </c>
    </row>
    <row r="17" spans="1:3" x14ac:dyDescent="0.35">
      <c r="A17" s="33" t="s">
        <v>1848</v>
      </c>
      <c r="B17" t="s">
        <v>1849</v>
      </c>
      <c r="C17" s="77">
        <v>77959.560107555866</v>
      </c>
    </row>
    <row r="19" spans="1:3" ht="15" thickBot="1" x14ac:dyDescent="0.4">
      <c r="A19" s="78" t="s">
        <v>1850</v>
      </c>
      <c r="B19" s="78"/>
      <c r="C19" s="79">
        <f>C17+C15</f>
        <v>1038994.008607447</v>
      </c>
    </row>
    <row r="20" spans="1:3" ht="15" thickTop="1" x14ac:dyDescent="0.35"/>
    <row r="71" spans="1:1" x14ac:dyDescent="0.35">
      <c r="A71" s="21"/>
    </row>
  </sheetData>
  <pageMargins left="0.7" right="0.7" top="0.75" bottom="0.75" header="0.3" footer="0.3"/>
  <pageSetup orientation="portrait" horizontalDpi="360" verticalDpi="360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A2A97-6436-4662-97AB-D1EC00BE93DB}">
  <sheetPr>
    <tabColor rgb="FFFFFF00"/>
    <pageSetUpPr fitToPage="1"/>
  </sheetPr>
  <dimension ref="A1:K433"/>
  <sheetViews>
    <sheetView zoomScale="90" zoomScaleNormal="90" workbookViewId="0">
      <pane ySplit="2" topLeftCell="A423" activePane="bottomLeft" state="frozen"/>
      <selection pane="bottomLeft" activeCell="A434" sqref="A434:XFD461"/>
    </sheetView>
  </sheetViews>
  <sheetFormatPr defaultRowHeight="14.5" x14ac:dyDescent="0.35"/>
  <cols>
    <col min="1" max="1" width="19.26953125" customWidth="1"/>
    <col min="2" max="2" width="40.7265625" customWidth="1"/>
    <col min="3" max="3" width="13.81640625" style="2" customWidth="1"/>
    <col min="4" max="4" width="66.1796875" style="3" customWidth="1"/>
    <col min="5" max="5" width="23.7265625" style="3" customWidth="1"/>
    <col min="6" max="6" width="32.81640625" customWidth="1"/>
    <col min="7" max="8" width="16.453125" bestFit="1" customWidth="1"/>
    <col min="9" max="9" width="16.1796875" style="1" customWidth="1"/>
    <col min="10" max="10" width="22.453125" bestFit="1" customWidth="1"/>
    <col min="11" max="11" width="14.26953125" bestFit="1" customWidth="1"/>
  </cols>
  <sheetData>
    <row r="1" spans="1:11" x14ac:dyDescent="0.35">
      <c r="C1" s="15"/>
      <c r="D1" s="15"/>
      <c r="E1" s="15"/>
      <c r="H1" s="16"/>
      <c r="I1" s="14">
        <f>SUBTOTAL(9,I3:I433)</f>
        <v>176496.28285914415</v>
      </c>
      <c r="K1" s="13">
        <f>SUBTOTAL(9,K3:K433)</f>
        <v>961034.44849989179</v>
      </c>
    </row>
    <row r="2" spans="1:11" x14ac:dyDescent="0.35">
      <c r="A2" s="17" t="s">
        <v>1705</v>
      </c>
      <c r="B2" s="17" t="s">
        <v>1693</v>
      </c>
      <c r="C2" s="4" t="s">
        <v>0</v>
      </c>
      <c r="D2" s="4" t="s">
        <v>1647</v>
      </c>
      <c r="E2" s="4" t="s">
        <v>987</v>
      </c>
      <c r="F2" s="4" t="s">
        <v>1</v>
      </c>
      <c r="G2" s="4" t="s">
        <v>2</v>
      </c>
      <c r="H2" s="4" t="s">
        <v>3</v>
      </c>
      <c r="I2" s="4" t="s">
        <v>4</v>
      </c>
      <c r="J2" s="12" t="s">
        <v>1715</v>
      </c>
      <c r="K2" s="12" t="s">
        <v>1717</v>
      </c>
    </row>
    <row r="3" spans="1:11" x14ac:dyDescent="0.35">
      <c r="A3" s="34" t="s">
        <v>1651</v>
      </c>
      <c r="B3" t="str">
        <f>INDEX(Category!B:B,MATCH(Consolidated!C3,Category!C:C,0))</f>
        <v>Secondary Packaging</v>
      </c>
      <c r="C3" s="5" t="s">
        <v>820</v>
      </c>
      <c r="D3" s="6" t="s">
        <v>1552</v>
      </c>
      <c r="E3" s="6" t="s">
        <v>1197</v>
      </c>
      <c r="F3" s="7" t="s">
        <v>138</v>
      </c>
      <c r="G3" s="7" t="s">
        <v>139</v>
      </c>
      <c r="H3" s="7" t="s">
        <v>8</v>
      </c>
      <c r="I3" s="8">
        <v>675</v>
      </c>
      <c r="J3" s="13">
        <v>0.36</v>
      </c>
      <c r="K3" s="13">
        <f>J3*I3</f>
        <v>243</v>
      </c>
    </row>
    <row r="4" spans="1:11" x14ac:dyDescent="0.35">
      <c r="A4" s="34" t="s">
        <v>1651</v>
      </c>
      <c r="B4" t="str">
        <f>INDEX(Category!B:B,MATCH(Consolidated!C4,Category!C:C,0))</f>
        <v>Secondary Packaging</v>
      </c>
      <c r="C4" s="5" t="s">
        <v>820</v>
      </c>
      <c r="D4" s="6" t="s">
        <v>1552</v>
      </c>
      <c r="E4" s="6" t="s">
        <v>1197</v>
      </c>
      <c r="F4" s="7" t="s">
        <v>53</v>
      </c>
      <c r="G4" s="7" t="s">
        <v>54</v>
      </c>
      <c r="H4" s="7" t="s">
        <v>8</v>
      </c>
      <c r="I4" s="8">
        <v>675</v>
      </c>
      <c r="J4" s="13">
        <v>0.36</v>
      </c>
      <c r="K4" s="13">
        <f>J4*I4</f>
        <v>243</v>
      </c>
    </row>
    <row r="5" spans="1:11" x14ac:dyDescent="0.35">
      <c r="A5" s="35" t="s">
        <v>1651</v>
      </c>
      <c r="B5" t="str">
        <f>INDEX(Category!B:B,MATCH(Consolidated!C5,Category!C:C,0))</f>
        <v>Shipping</v>
      </c>
      <c r="C5" s="5" t="s">
        <v>111</v>
      </c>
      <c r="D5" s="6" t="s">
        <v>1225</v>
      </c>
      <c r="E5" s="6" t="s">
        <v>1197</v>
      </c>
      <c r="F5" s="7" t="s">
        <v>112</v>
      </c>
      <c r="G5" s="7" t="s">
        <v>113</v>
      </c>
      <c r="H5" s="7" t="s">
        <v>8</v>
      </c>
      <c r="I5" s="8">
        <v>150</v>
      </c>
      <c r="J5" s="13">
        <v>1.66</v>
      </c>
      <c r="K5" s="13">
        <f>J5*I5</f>
        <v>249</v>
      </c>
    </row>
    <row r="6" spans="1:11" x14ac:dyDescent="0.35">
      <c r="A6" s="35" t="s">
        <v>1651</v>
      </c>
      <c r="B6" t="str">
        <f>INDEX(Category!B:B,MATCH(Consolidated!C6,Category!C:C,0))</f>
        <v>Shipping</v>
      </c>
      <c r="C6" s="5" t="s">
        <v>815</v>
      </c>
      <c r="D6" s="6" t="s">
        <v>1415</v>
      </c>
      <c r="E6" s="6" t="s">
        <v>1197</v>
      </c>
      <c r="F6" s="7" t="s">
        <v>99</v>
      </c>
      <c r="G6" s="7" t="s">
        <v>100</v>
      </c>
      <c r="H6" s="7" t="s">
        <v>8</v>
      </c>
      <c r="I6" s="8">
        <v>487</v>
      </c>
      <c r="J6" s="13">
        <v>0.64</v>
      </c>
      <c r="K6" s="13">
        <f>J6*I6</f>
        <v>311.68</v>
      </c>
    </row>
    <row r="7" spans="1:11" x14ac:dyDescent="0.35">
      <c r="A7" s="35" t="s">
        <v>1651</v>
      </c>
      <c r="B7" t="str">
        <f>INDEX(Category!B:B,MATCH(Consolidated!C7,Category!C:C,0))</f>
        <v>Shipping</v>
      </c>
      <c r="C7" s="5" t="s">
        <v>98</v>
      </c>
      <c r="D7" s="6" t="s">
        <v>1222</v>
      </c>
      <c r="E7" s="6" t="s">
        <v>1197</v>
      </c>
      <c r="F7" s="7" t="s">
        <v>55</v>
      </c>
      <c r="G7" s="7" t="s">
        <v>56</v>
      </c>
      <c r="H7" s="7" t="s">
        <v>8</v>
      </c>
      <c r="I7" s="8">
        <v>44</v>
      </c>
      <c r="J7" s="13">
        <v>1.23</v>
      </c>
      <c r="K7" s="13">
        <f>J7*I7</f>
        <v>54.12</v>
      </c>
    </row>
    <row r="8" spans="1:11" x14ac:dyDescent="0.35">
      <c r="A8" s="35" t="s">
        <v>1651</v>
      </c>
      <c r="B8" t="str">
        <f>INDEX(Category!B:B,MATCH(Consolidated!C8,Category!C:C,0))</f>
        <v>Shipping</v>
      </c>
      <c r="C8" s="5" t="s">
        <v>5</v>
      </c>
      <c r="D8" s="6" t="s">
        <v>1365</v>
      </c>
      <c r="E8" s="6" t="s">
        <v>1197</v>
      </c>
      <c r="F8" s="7" t="s">
        <v>6</v>
      </c>
      <c r="G8" s="7" t="s">
        <v>7</v>
      </c>
      <c r="H8" s="7" t="s">
        <v>8</v>
      </c>
      <c r="I8" s="8">
        <v>250</v>
      </c>
      <c r="J8" s="13">
        <v>1.32</v>
      </c>
      <c r="K8" s="13">
        <f>J8*I8</f>
        <v>330</v>
      </c>
    </row>
    <row r="9" spans="1:11" x14ac:dyDescent="0.35">
      <c r="A9" s="35" t="s">
        <v>1651</v>
      </c>
      <c r="B9" t="str">
        <f>INDEX(Category!B:B,MATCH(Consolidated!C9,Category!C:C,0))</f>
        <v>Shipping</v>
      </c>
      <c r="C9" s="5" t="s">
        <v>51</v>
      </c>
      <c r="D9" s="6" t="s">
        <v>1367</v>
      </c>
      <c r="E9" s="6" t="s">
        <v>1197</v>
      </c>
      <c r="F9" s="7" t="s">
        <v>57</v>
      </c>
      <c r="G9" s="7" t="s">
        <v>58</v>
      </c>
      <c r="H9" s="7" t="s">
        <v>8</v>
      </c>
      <c r="I9" s="8">
        <v>47</v>
      </c>
      <c r="J9" s="13">
        <v>1.05</v>
      </c>
      <c r="K9" s="13">
        <f>J9*I9</f>
        <v>49.35</v>
      </c>
    </row>
    <row r="10" spans="1:11" x14ac:dyDescent="0.35">
      <c r="A10" s="35" t="s">
        <v>1651</v>
      </c>
      <c r="B10" t="str">
        <f>INDEX(Category!B:B,MATCH(Consolidated!C10,Category!C:C,0))</f>
        <v>Shipping</v>
      </c>
      <c r="C10" s="5" t="s">
        <v>187</v>
      </c>
      <c r="D10" s="6" t="s">
        <v>1233</v>
      </c>
      <c r="E10" s="6" t="s">
        <v>1197</v>
      </c>
      <c r="F10" s="7" t="s">
        <v>90</v>
      </c>
      <c r="G10" s="7" t="s">
        <v>91</v>
      </c>
      <c r="H10" s="7" t="s">
        <v>8</v>
      </c>
      <c r="I10" s="8">
        <v>90</v>
      </c>
      <c r="J10" s="13">
        <v>0.81</v>
      </c>
      <c r="K10" s="13">
        <f>J10*I10</f>
        <v>72.900000000000006</v>
      </c>
    </row>
    <row r="11" spans="1:11" x14ac:dyDescent="0.35">
      <c r="A11" s="36" t="s">
        <v>1651</v>
      </c>
      <c r="B11" t="str">
        <f>INDEX(Category!B:B,MATCH(Consolidated!C11,Category!C:C,0))</f>
        <v>Secondary Packaging - Master Pack Shippers</v>
      </c>
      <c r="C11" s="5" t="s">
        <v>835</v>
      </c>
      <c r="D11" s="6" t="s">
        <v>1376</v>
      </c>
      <c r="E11" s="6" t="s">
        <v>1197</v>
      </c>
      <c r="F11" s="7" t="s">
        <v>150</v>
      </c>
      <c r="G11" s="7" t="s">
        <v>151</v>
      </c>
      <c r="H11" s="7" t="s">
        <v>8</v>
      </c>
      <c r="I11" s="8">
        <v>237</v>
      </c>
      <c r="J11" s="13">
        <v>1.41</v>
      </c>
      <c r="K11" s="13">
        <f>J11*I11</f>
        <v>334.16999999999996</v>
      </c>
    </row>
    <row r="12" spans="1:11" x14ac:dyDescent="0.35">
      <c r="A12" s="35" t="s">
        <v>1651</v>
      </c>
      <c r="B12" t="str">
        <f>INDEX(Category!B:B,MATCH(Consolidated!C12,Category!C:C,0))</f>
        <v>Shipping</v>
      </c>
      <c r="C12" s="5" t="s">
        <v>130</v>
      </c>
      <c r="D12" s="6" t="s">
        <v>1227</v>
      </c>
      <c r="E12" s="6" t="s">
        <v>1197</v>
      </c>
      <c r="F12" s="7" t="s">
        <v>9</v>
      </c>
      <c r="G12" s="7" t="s">
        <v>10</v>
      </c>
      <c r="H12" s="7" t="s">
        <v>8</v>
      </c>
      <c r="I12" s="8">
        <v>123</v>
      </c>
      <c r="J12" s="13">
        <v>1.28</v>
      </c>
      <c r="K12" s="13">
        <f>J12*I12</f>
        <v>157.44</v>
      </c>
    </row>
    <row r="13" spans="1:11" x14ac:dyDescent="0.35">
      <c r="A13" s="35" t="s">
        <v>1651</v>
      </c>
      <c r="B13" t="str">
        <f>INDEX(Category!B:B,MATCH(Consolidated!C13,Category!C:C,0))</f>
        <v>Shipping</v>
      </c>
      <c r="C13" s="5" t="s">
        <v>175</v>
      </c>
      <c r="D13" s="6" t="s">
        <v>1231</v>
      </c>
      <c r="E13" s="6" t="s">
        <v>1197</v>
      </c>
      <c r="F13" s="7" t="s">
        <v>37</v>
      </c>
      <c r="G13" s="7" t="s">
        <v>38</v>
      </c>
      <c r="H13" s="7" t="s">
        <v>8</v>
      </c>
      <c r="I13" s="8">
        <v>232</v>
      </c>
      <c r="J13" s="13">
        <v>0.85</v>
      </c>
      <c r="K13" s="13">
        <f>J13*I13</f>
        <v>197.2</v>
      </c>
    </row>
    <row r="14" spans="1:11" x14ac:dyDescent="0.35">
      <c r="A14" s="35" t="s">
        <v>1651</v>
      </c>
      <c r="B14" t="str">
        <f>INDEX(Category!B:B,MATCH(Consolidated!C14,Category!C:C,0))</f>
        <v>Shipping</v>
      </c>
      <c r="C14" s="5" t="s">
        <v>51</v>
      </c>
      <c r="D14" s="6" t="s">
        <v>1367</v>
      </c>
      <c r="E14" s="6" t="s">
        <v>1197</v>
      </c>
      <c r="F14" s="7" t="s">
        <v>59</v>
      </c>
      <c r="G14" s="7" t="s">
        <v>60</v>
      </c>
      <c r="H14" s="7" t="s">
        <v>8</v>
      </c>
      <c r="I14" s="8">
        <v>375</v>
      </c>
      <c r="J14" s="13">
        <v>1.05</v>
      </c>
      <c r="K14" s="13">
        <f>J14*I14</f>
        <v>393.75</v>
      </c>
    </row>
    <row r="15" spans="1:11" x14ac:dyDescent="0.35">
      <c r="A15" s="35" t="s">
        <v>1651</v>
      </c>
      <c r="B15" t="str">
        <f>INDEX(Category!B:B,MATCH(Consolidated!C15,Category!C:C,0))</f>
        <v>Shipping</v>
      </c>
      <c r="C15" s="5" t="s">
        <v>51</v>
      </c>
      <c r="D15" s="6" t="s">
        <v>1367</v>
      </c>
      <c r="E15" s="6" t="s">
        <v>1197</v>
      </c>
      <c r="F15" s="7" t="s">
        <v>61</v>
      </c>
      <c r="G15" s="7" t="s">
        <v>62</v>
      </c>
      <c r="H15" s="7" t="s">
        <v>8</v>
      </c>
      <c r="I15" s="8">
        <v>375</v>
      </c>
      <c r="J15" s="13">
        <v>1.05</v>
      </c>
      <c r="K15" s="13">
        <f>J15*I15</f>
        <v>393.75</v>
      </c>
    </row>
    <row r="16" spans="1:11" x14ac:dyDescent="0.35">
      <c r="A16" s="35" t="s">
        <v>1651</v>
      </c>
      <c r="B16" t="str">
        <f>INDEX(Category!B:B,MATCH(Consolidated!C16,Category!C:C,0))</f>
        <v>Shipping</v>
      </c>
      <c r="C16" s="5" t="s">
        <v>817</v>
      </c>
      <c r="D16" s="6" t="s">
        <v>1417</v>
      </c>
      <c r="E16" s="6" t="s">
        <v>1197</v>
      </c>
      <c r="F16" s="7" t="s">
        <v>472</v>
      </c>
      <c r="G16" s="7" t="s">
        <v>473</v>
      </c>
      <c r="H16" s="7" t="s">
        <v>8</v>
      </c>
      <c r="I16" s="8">
        <v>646</v>
      </c>
      <c r="J16" s="13">
        <v>0.56999999999999995</v>
      </c>
      <c r="K16" s="13">
        <f>J16*I16</f>
        <v>368.21999999999997</v>
      </c>
    </row>
    <row r="17" spans="1:11" x14ac:dyDescent="0.35">
      <c r="A17" s="35" t="s">
        <v>1651</v>
      </c>
      <c r="B17" t="str">
        <f>INDEX(Category!B:B,MATCH(Consolidated!C17,Category!C:C,0))</f>
        <v>Shipping</v>
      </c>
      <c r="C17" s="5" t="s">
        <v>35</v>
      </c>
      <c r="D17" s="6" t="s">
        <v>1366</v>
      </c>
      <c r="E17" s="6" t="s">
        <v>1197</v>
      </c>
      <c r="F17" s="7" t="s">
        <v>39</v>
      </c>
      <c r="G17" s="7" t="s">
        <v>40</v>
      </c>
      <c r="H17" s="7" t="s">
        <v>8</v>
      </c>
      <c r="I17" s="8">
        <v>471</v>
      </c>
      <c r="J17" s="13">
        <v>1.03</v>
      </c>
      <c r="K17" s="13">
        <f>J17*I17</f>
        <v>485.13</v>
      </c>
    </row>
    <row r="18" spans="1:11" x14ac:dyDescent="0.35">
      <c r="A18" s="35" t="s">
        <v>1651</v>
      </c>
      <c r="B18" t="str">
        <f>INDEX(Category!B:B,MATCH(Consolidated!C18,Category!C:C,0))</f>
        <v>Shipping</v>
      </c>
      <c r="C18" s="5" t="s">
        <v>811</v>
      </c>
      <c r="D18" s="6" t="s">
        <v>1413</v>
      </c>
      <c r="E18" s="6" t="s">
        <v>1197</v>
      </c>
      <c r="F18" s="7" t="s">
        <v>63</v>
      </c>
      <c r="G18" s="7" t="s">
        <v>64</v>
      </c>
      <c r="H18" s="7" t="s">
        <v>8</v>
      </c>
      <c r="I18" s="8">
        <v>796</v>
      </c>
      <c r="J18" s="13">
        <v>0.48</v>
      </c>
      <c r="K18" s="13">
        <f>J18*I18</f>
        <v>382.08</v>
      </c>
    </row>
    <row r="19" spans="1:11" x14ac:dyDescent="0.35">
      <c r="A19" s="35" t="s">
        <v>1651</v>
      </c>
      <c r="B19" t="str">
        <f>INDEX(Category!B:B,MATCH(Consolidated!C19,Category!C:C,0))</f>
        <v>Shipping</v>
      </c>
      <c r="C19" s="5" t="s">
        <v>817</v>
      </c>
      <c r="D19" s="6" t="s">
        <v>1417</v>
      </c>
      <c r="E19" s="6" t="s">
        <v>1197</v>
      </c>
      <c r="F19" s="7" t="s">
        <v>260</v>
      </c>
      <c r="G19" s="7" t="s">
        <v>261</v>
      </c>
      <c r="H19" s="7" t="s">
        <v>8</v>
      </c>
      <c r="I19" s="8">
        <v>750</v>
      </c>
      <c r="J19" s="13">
        <v>0.56999999999999995</v>
      </c>
      <c r="K19" s="13">
        <f>J19*I19</f>
        <v>427.49999999999994</v>
      </c>
    </row>
    <row r="20" spans="1:11" x14ac:dyDescent="0.35">
      <c r="A20" s="35" t="s">
        <v>1651</v>
      </c>
      <c r="B20" t="str">
        <f>INDEX(Category!B:B,MATCH(Consolidated!C20,Category!C:C,0))</f>
        <v>Shipping</v>
      </c>
      <c r="C20" s="5" t="s">
        <v>98</v>
      </c>
      <c r="D20" s="6" t="s">
        <v>1222</v>
      </c>
      <c r="E20" s="6" t="s">
        <v>1197</v>
      </c>
      <c r="F20" s="7" t="s">
        <v>101</v>
      </c>
      <c r="G20" s="7" t="s">
        <v>102</v>
      </c>
      <c r="H20" s="7" t="s">
        <v>8</v>
      </c>
      <c r="I20" s="8">
        <v>300</v>
      </c>
      <c r="J20" s="13">
        <v>1.23</v>
      </c>
      <c r="K20" s="13">
        <f>J20*I20</f>
        <v>369</v>
      </c>
    </row>
    <row r="21" spans="1:11" x14ac:dyDescent="0.35">
      <c r="A21" s="35" t="s">
        <v>1651</v>
      </c>
      <c r="B21" t="str">
        <f>INDEX(Category!B:B,MATCH(Consolidated!C21,Category!C:C,0))</f>
        <v>Shipping</v>
      </c>
      <c r="C21" s="5" t="s">
        <v>818</v>
      </c>
      <c r="D21" s="6" t="s">
        <v>1418</v>
      </c>
      <c r="E21" s="6" t="s">
        <v>1197</v>
      </c>
      <c r="F21" s="7" t="s">
        <v>535</v>
      </c>
      <c r="G21" s="7" t="s">
        <v>536</v>
      </c>
      <c r="H21" s="7" t="s">
        <v>8</v>
      </c>
      <c r="I21" s="8">
        <v>350</v>
      </c>
      <c r="J21" s="13">
        <v>0.37</v>
      </c>
      <c r="K21" s="13">
        <f>J21*I21</f>
        <v>129.5</v>
      </c>
    </row>
    <row r="22" spans="1:11" x14ac:dyDescent="0.35">
      <c r="A22" s="35" t="s">
        <v>1651</v>
      </c>
      <c r="B22" t="str">
        <f>INDEX(Category!B:B,MATCH(Consolidated!C22,Category!C:C,0))</f>
        <v>Shipping</v>
      </c>
      <c r="C22" s="5" t="s">
        <v>198</v>
      </c>
      <c r="D22" s="6" t="s">
        <v>1236</v>
      </c>
      <c r="E22" s="6" t="s">
        <v>1197</v>
      </c>
      <c r="F22" s="7" t="s">
        <v>170</v>
      </c>
      <c r="G22" s="7" t="s">
        <v>171</v>
      </c>
      <c r="H22" s="7" t="s">
        <v>8</v>
      </c>
      <c r="I22" s="8">
        <v>295</v>
      </c>
      <c r="J22" s="13">
        <v>0.9</v>
      </c>
      <c r="K22" s="13">
        <f>J22*I22</f>
        <v>265.5</v>
      </c>
    </row>
    <row r="23" spans="1:11" x14ac:dyDescent="0.35">
      <c r="A23" s="35" t="s">
        <v>1651</v>
      </c>
      <c r="B23" t="str">
        <f>INDEX(Category!B:B,MATCH(Consolidated!C23,Category!C:C,0))</f>
        <v>Shipping</v>
      </c>
      <c r="C23" s="5" t="s">
        <v>130</v>
      </c>
      <c r="D23" s="6" t="s">
        <v>1227</v>
      </c>
      <c r="E23" s="6" t="s">
        <v>1197</v>
      </c>
      <c r="F23" s="7" t="s">
        <v>103</v>
      </c>
      <c r="G23" s="7" t="s">
        <v>104</v>
      </c>
      <c r="H23" s="7" t="s">
        <v>8</v>
      </c>
      <c r="I23" s="8">
        <v>300</v>
      </c>
      <c r="J23" s="13">
        <v>1.28</v>
      </c>
      <c r="K23" s="13">
        <f>J23*I23</f>
        <v>384</v>
      </c>
    </row>
    <row r="24" spans="1:11" x14ac:dyDescent="0.35">
      <c r="A24" s="35" t="s">
        <v>1651</v>
      </c>
      <c r="B24" t="str">
        <f>INDEX(Category!B:B,MATCH(Consolidated!C24,Category!C:C,0))</f>
        <v>Shipping</v>
      </c>
      <c r="C24" s="5" t="s">
        <v>111</v>
      </c>
      <c r="D24" s="6" t="s">
        <v>1225</v>
      </c>
      <c r="E24" s="6" t="s">
        <v>1197</v>
      </c>
      <c r="F24" s="7" t="s">
        <v>116</v>
      </c>
      <c r="G24" s="7" t="s">
        <v>117</v>
      </c>
      <c r="H24" s="7" t="s">
        <v>8</v>
      </c>
      <c r="I24" s="8">
        <v>150</v>
      </c>
      <c r="J24" s="13">
        <v>1.66</v>
      </c>
      <c r="K24" s="13">
        <f>J24*I24</f>
        <v>249</v>
      </c>
    </row>
    <row r="25" spans="1:11" x14ac:dyDescent="0.35">
      <c r="A25" s="35" t="s">
        <v>1651</v>
      </c>
      <c r="B25" t="str">
        <f>INDEX(Category!B:B,MATCH(Consolidated!C25,Category!C:C,0))</f>
        <v>Shipping</v>
      </c>
      <c r="C25" s="5" t="s">
        <v>816</v>
      </c>
      <c r="D25" s="6" t="s">
        <v>1416</v>
      </c>
      <c r="E25" s="6" t="s">
        <v>1197</v>
      </c>
      <c r="F25" s="7" t="s">
        <v>285</v>
      </c>
      <c r="G25" s="7" t="s">
        <v>286</v>
      </c>
      <c r="H25" s="7" t="s">
        <v>8</v>
      </c>
      <c r="I25" s="8">
        <v>1000</v>
      </c>
      <c r="J25" s="13">
        <v>0.35</v>
      </c>
      <c r="K25" s="13">
        <f>J25*I25</f>
        <v>350</v>
      </c>
    </row>
    <row r="26" spans="1:11" x14ac:dyDescent="0.35">
      <c r="A26" s="35" t="s">
        <v>1651</v>
      </c>
      <c r="B26" t="str">
        <f>INDEX(Category!B:B,MATCH(Consolidated!C26,Category!C:C,0))</f>
        <v>Shipping</v>
      </c>
      <c r="C26" s="5" t="s">
        <v>816</v>
      </c>
      <c r="D26" s="6" t="s">
        <v>1416</v>
      </c>
      <c r="E26" s="6" t="s">
        <v>1197</v>
      </c>
      <c r="F26" s="7" t="s">
        <v>812</v>
      </c>
      <c r="G26" s="7" t="s">
        <v>813</v>
      </c>
      <c r="H26" s="7" t="s">
        <v>8</v>
      </c>
      <c r="I26" s="8">
        <v>1140</v>
      </c>
      <c r="J26" s="13">
        <v>0.35</v>
      </c>
      <c r="K26" s="13">
        <f>J26*I26</f>
        <v>399</v>
      </c>
    </row>
    <row r="27" spans="1:11" x14ac:dyDescent="0.35">
      <c r="A27" s="35" t="s">
        <v>1651</v>
      </c>
      <c r="B27" t="str">
        <f>INDEX(Category!B:B,MATCH(Consolidated!C27,Category!C:C,0))</f>
        <v>Shipping</v>
      </c>
      <c r="C27" s="5" t="s">
        <v>224</v>
      </c>
      <c r="D27" s="6" t="s">
        <v>1241</v>
      </c>
      <c r="E27" s="6" t="s">
        <v>1197</v>
      </c>
      <c r="F27" s="7" t="s">
        <v>225</v>
      </c>
      <c r="G27" s="7" t="s">
        <v>226</v>
      </c>
      <c r="H27" s="7" t="s">
        <v>8</v>
      </c>
      <c r="I27" s="8">
        <v>224</v>
      </c>
      <c r="J27" s="13">
        <v>0.76</v>
      </c>
      <c r="K27" s="13">
        <f>J27*I27</f>
        <v>170.24</v>
      </c>
    </row>
    <row r="28" spans="1:11" x14ac:dyDescent="0.35">
      <c r="A28" s="35" t="s">
        <v>1651</v>
      </c>
      <c r="B28" t="str">
        <f>INDEX(Category!B:B,MATCH(Consolidated!C28,Category!C:C,0))</f>
        <v>Shipping</v>
      </c>
      <c r="C28" s="5" t="s">
        <v>817</v>
      </c>
      <c r="D28" s="6" t="s">
        <v>1417</v>
      </c>
      <c r="E28" s="6" t="s">
        <v>1197</v>
      </c>
      <c r="F28" s="7" t="s">
        <v>41</v>
      </c>
      <c r="G28" s="7" t="s">
        <v>42</v>
      </c>
      <c r="H28" s="7" t="s">
        <v>8</v>
      </c>
      <c r="I28" s="8">
        <v>711</v>
      </c>
      <c r="J28" s="13">
        <v>0.56999999999999995</v>
      </c>
      <c r="K28" s="13">
        <f>J28*I28</f>
        <v>405.27</v>
      </c>
    </row>
    <row r="29" spans="1:11" x14ac:dyDescent="0.35">
      <c r="A29" s="35" t="s">
        <v>1651</v>
      </c>
      <c r="B29" t="str">
        <f>INDEX(Category!B:B,MATCH(Consolidated!C29,Category!C:C,0))</f>
        <v>Shipping</v>
      </c>
      <c r="C29" s="5" t="s">
        <v>148</v>
      </c>
      <c r="D29" s="6" t="s">
        <v>1229</v>
      </c>
      <c r="E29" s="6" t="s">
        <v>1197</v>
      </c>
      <c r="F29" s="7" t="s">
        <v>152</v>
      </c>
      <c r="G29" s="7" t="s">
        <v>153</v>
      </c>
      <c r="H29" s="7" t="s">
        <v>8</v>
      </c>
      <c r="I29" s="8">
        <v>199</v>
      </c>
      <c r="J29" s="13">
        <v>1.41</v>
      </c>
      <c r="K29" s="13">
        <f>J29*I29</f>
        <v>280.58999999999997</v>
      </c>
    </row>
    <row r="30" spans="1:11" x14ac:dyDescent="0.35">
      <c r="A30" s="35" t="s">
        <v>1651</v>
      </c>
      <c r="B30" t="str">
        <f>INDEX(Category!B:B,MATCH(Consolidated!C30,Category!C:C,0))</f>
        <v>Shipping</v>
      </c>
      <c r="C30" s="5" t="s">
        <v>51</v>
      </c>
      <c r="D30" s="6" t="s">
        <v>1367</v>
      </c>
      <c r="E30" s="6" t="s">
        <v>1197</v>
      </c>
      <c r="F30" s="7" t="s">
        <v>43</v>
      </c>
      <c r="G30" s="7" t="s">
        <v>44</v>
      </c>
      <c r="H30" s="7" t="s">
        <v>8</v>
      </c>
      <c r="I30" s="8">
        <v>375</v>
      </c>
      <c r="J30" s="13">
        <v>1.05</v>
      </c>
      <c r="K30" s="13">
        <f>J30*I30</f>
        <v>393.75</v>
      </c>
    </row>
    <row r="31" spans="1:11" x14ac:dyDescent="0.35">
      <c r="A31" s="36" t="s">
        <v>1651</v>
      </c>
      <c r="B31" t="str">
        <f>INDEX(Category!B:B,MATCH(Consolidated!C31,Category!C:C,0))</f>
        <v>Secondary Packaging - Master Pack Shippers</v>
      </c>
      <c r="C31" s="5" t="s">
        <v>838</v>
      </c>
      <c r="D31" s="6" t="s">
        <v>1447</v>
      </c>
      <c r="E31" s="6" t="s">
        <v>1197</v>
      </c>
      <c r="F31" s="7" t="s">
        <v>65</v>
      </c>
      <c r="G31" s="7" t="s">
        <v>66</v>
      </c>
      <c r="H31" s="7" t="s">
        <v>8</v>
      </c>
      <c r="I31" s="8">
        <v>37</v>
      </c>
      <c r="J31" s="13">
        <v>1.43</v>
      </c>
      <c r="K31" s="13">
        <f>J31*I31</f>
        <v>52.91</v>
      </c>
    </row>
    <row r="32" spans="1:11" x14ac:dyDescent="0.35">
      <c r="A32" s="35" t="s">
        <v>1651</v>
      </c>
      <c r="B32" t="str">
        <f>INDEX(Category!B:B,MATCH(Consolidated!C32,Category!C:C,0))</f>
        <v>Shipping</v>
      </c>
      <c r="C32" s="5" t="s">
        <v>198</v>
      </c>
      <c r="D32" s="6" t="s">
        <v>1236</v>
      </c>
      <c r="E32" s="6" t="s">
        <v>1197</v>
      </c>
      <c r="F32" s="7" t="s">
        <v>201</v>
      </c>
      <c r="G32" s="7" t="s">
        <v>202</v>
      </c>
      <c r="H32" s="7" t="s">
        <v>8</v>
      </c>
      <c r="I32" s="8">
        <v>500</v>
      </c>
      <c r="J32" s="13">
        <v>0.9</v>
      </c>
      <c r="K32" s="13">
        <f>J32*I32</f>
        <v>450</v>
      </c>
    </row>
    <row r="33" spans="1:11" x14ac:dyDescent="0.35">
      <c r="A33" s="35" t="s">
        <v>1651</v>
      </c>
      <c r="B33" t="str">
        <f>INDEX(Category!B:B,MATCH(Consolidated!C33,Category!C:C,0))</f>
        <v>Shipping</v>
      </c>
      <c r="C33" s="5" t="s">
        <v>220</v>
      </c>
      <c r="D33" s="6" t="s">
        <v>1240</v>
      </c>
      <c r="E33" s="6" t="s">
        <v>1197</v>
      </c>
      <c r="F33" s="7" t="s">
        <v>77</v>
      </c>
      <c r="G33" s="7" t="s">
        <v>78</v>
      </c>
      <c r="H33" s="7" t="s">
        <v>8</v>
      </c>
      <c r="I33" s="8">
        <v>375</v>
      </c>
      <c r="J33" s="13">
        <v>0.91</v>
      </c>
      <c r="K33" s="13">
        <f>J33*I33</f>
        <v>341.25</v>
      </c>
    </row>
    <row r="34" spans="1:11" x14ac:dyDescent="0.35">
      <c r="A34" s="36" t="s">
        <v>1651</v>
      </c>
      <c r="B34" t="str">
        <f>INDEX(Category!B:B,MATCH(Consolidated!C34,Category!C:C,0))</f>
        <v>Secondary Packaging</v>
      </c>
      <c r="C34" s="5" t="s">
        <v>839</v>
      </c>
      <c r="D34" s="6" t="s">
        <v>1359</v>
      </c>
      <c r="E34" s="6" t="s">
        <v>1197</v>
      </c>
      <c r="F34" s="7" t="s">
        <v>303</v>
      </c>
      <c r="G34" s="7" t="s">
        <v>304</v>
      </c>
      <c r="H34" s="7" t="s">
        <v>8</v>
      </c>
      <c r="I34" s="8">
        <v>36</v>
      </c>
      <c r="J34" s="13">
        <v>1.33</v>
      </c>
      <c r="K34" s="13">
        <f>J34*I34</f>
        <v>47.88</v>
      </c>
    </row>
    <row r="35" spans="1:11" x14ac:dyDescent="0.35">
      <c r="A35" s="36" t="s">
        <v>1651</v>
      </c>
      <c r="B35" t="str">
        <f>INDEX(Category!B:B,MATCH(Consolidated!C35,Category!C:C,0))</f>
        <v>Secondary Packaging - Master Pack Shippers</v>
      </c>
      <c r="C35" s="5" t="s">
        <v>834</v>
      </c>
      <c r="D35" s="6" t="s">
        <v>1453</v>
      </c>
      <c r="E35" s="6" t="s">
        <v>1197</v>
      </c>
      <c r="F35" s="7" t="s">
        <v>266</v>
      </c>
      <c r="G35" s="7" t="s">
        <v>267</v>
      </c>
      <c r="H35" s="7" t="s">
        <v>8</v>
      </c>
      <c r="I35" s="8">
        <v>83</v>
      </c>
      <c r="J35" s="13">
        <v>2.09</v>
      </c>
      <c r="K35" s="13">
        <f>J35*I35</f>
        <v>173.47</v>
      </c>
    </row>
    <row r="36" spans="1:11" x14ac:dyDescent="0.35">
      <c r="A36" s="36" t="s">
        <v>1651</v>
      </c>
      <c r="B36" t="str">
        <f>INDEX(Category!B:B,MATCH(Consolidated!C36,Category!C:C,0))</f>
        <v>Secondary Packaging - Master Pack Shippers</v>
      </c>
      <c r="C36" s="5" t="s">
        <v>829</v>
      </c>
      <c r="D36" s="6" t="s">
        <v>1446</v>
      </c>
      <c r="E36" s="6" t="s">
        <v>1197</v>
      </c>
      <c r="F36" s="7" t="s">
        <v>309</v>
      </c>
      <c r="G36" s="7" t="s">
        <v>310</v>
      </c>
      <c r="H36" s="7" t="s">
        <v>8</v>
      </c>
      <c r="I36" s="8">
        <v>74</v>
      </c>
      <c r="J36" s="13">
        <v>2.81</v>
      </c>
      <c r="K36" s="13">
        <f>J36*I36</f>
        <v>207.94</v>
      </c>
    </row>
    <row r="37" spans="1:11" x14ac:dyDescent="0.35">
      <c r="A37" s="34" t="s">
        <v>1651</v>
      </c>
      <c r="B37" t="str">
        <f>INDEX(Category!B:B,MATCH(Consolidated!C37,Category!C:C,0))</f>
        <v>Secondary Packaging</v>
      </c>
      <c r="C37" s="5" t="s">
        <v>820</v>
      </c>
      <c r="D37" s="6" t="s">
        <v>1552</v>
      </c>
      <c r="E37" s="6" t="s">
        <v>1197</v>
      </c>
      <c r="F37" s="7" t="s">
        <v>338</v>
      </c>
      <c r="G37" s="7" t="s">
        <v>339</v>
      </c>
      <c r="H37" s="7" t="s">
        <v>8</v>
      </c>
      <c r="I37" s="8">
        <v>751</v>
      </c>
      <c r="J37" s="13">
        <v>0.36</v>
      </c>
      <c r="K37" s="13">
        <f>J37*I37</f>
        <v>270.36</v>
      </c>
    </row>
    <row r="38" spans="1:11" x14ac:dyDescent="0.35">
      <c r="A38" s="36" t="s">
        <v>1651</v>
      </c>
      <c r="B38" t="str">
        <f>INDEX(Category!B:B,MATCH(Consolidated!C38,Category!C:C,0))</f>
        <v>Secondary Packaging</v>
      </c>
      <c r="C38" s="5" t="s">
        <v>831</v>
      </c>
      <c r="D38" s="6" t="s">
        <v>1356</v>
      </c>
      <c r="E38" s="6" t="s">
        <v>1197</v>
      </c>
      <c r="F38" s="7" t="s">
        <v>832</v>
      </c>
      <c r="G38" s="7" t="s">
        <v>833</v>
      </c>
      <c r="H38" s="7" t="s">
        <v>8</v>
      </c>
      <c r="I38" s="8">
        <v>20</v>
      </c>
      <c r="J38" s="13">
        <v>1.2</v>
      </c>
      <c r="K38" s="13">
        <f>J38*I38</f>
        <v>24</v>
      </c>
    </row>
    <row r="39" spans="1:11" x14ac:dyDescent="0.35">
      <c r="A39" s="35" t="s">
        <v>1651</v>
      </c>
      <c r="B39" t="str">
        <f>INDEX(Category!B:B,MATCH(Consolidated!C39,Category!C:C,0))</f>
        <v>Shipping</v>
      </c>
      <c r="C39" s="5" t="s">
        <v>220</v>
      </c>
      <c r="D39" s="6" t="s">
        <v>1240</v>
      </c>
      <c r="E39" s="6" t="s">
        <v>1197</v>
      </c>
      <c r="F39" s="7" t="s">
        <v>22</v>
      </c>
      <c r="G39" s="7" t="s">
        <v>23</v>
      </c>
      <c r="H39" s="7" t="s">
        <v>8</v>
      </c>
      <c r="I39" s="8">
        <v>375</v>
      </c>
      <c r="J39" s="13">
        <v>0.91</v>
      </c>
      <c r="K39" s="13">
        <f>J39*I39</f>
        <v>341.25</v>
      </c>
    </row>
    <row r="40" spans="1:11" x14ac:dyDescent="0.35">
      <c r="A40" s="35" t="s">
        <v>1651</v>
      </c>
      <c r="B40" t="str">
        <f>INDEX(Category!B:B,MATCH(Consolidated!C40,Category!C:C,0))</f>
        <v>Shipping</v>
      </c>
      <c r="C40" s="5" t="s">
        <v>5</v>
      </c>
      <c r="D40" s="6" t="s">
        <v>1365</v>
      </c>
      <c r="E40" s="6" t="s">
        <v>1197</v>
      </c>
      <c r="F40" s="7" t="s">
        <v>24</v>
      </c>
      <c r="G40" s="7" t="s">
        <v>25</v>
      </c>
      <c r="H40" s="7" t="s">
        <v>8</v>
      </c>
      <c r="I40" s="8">
        <v>79</v>
      </c>
      <c r="J40" s="13">
        <v>1.32</v>
      </c>
      <c r="K40" s="13">
        <f>J40*I40</f>
        <v>104.28</v>
      </c>
    </row>
    <row r="41" spans="1:11" x14ac:dyDescent="0.35">
      <c r="A41" s="35" t="s">
        <v>1651</v>
      </c>
      <c r="B41" t="str">
        <f>INDEX(Category!B:B,MATCH(Consolidated!C41,Category!C:C,0))</f>
        <v>Shipping</v>
      </c>
      <c r="C41" s="5" t="s">
        <v>214</v>
      </c>
      <c r="D41" s="6" t="s">
        <v>1238</v>
      </c>
      <c r="E41" s="6" t="s">
        <v>1197</v>
      </c>
      <c r="F41" s="7" t="s">
        <v>165</v>
      </c>
      <c r="G41" s="7" t="s">
        <v>166</v>
      </c>
      <c r="H41" s="7" t="s">
        <v>8</v>
      </c>
      <c r="I41" s="8">
        <v>250</v>
      </c>
      <c r="J41" s="13">
        <v>0.7</v>
      </c>
      <c r="K41" s="13">
        <f>J41*I41</f>
        <v>175</v>
      </c>
    </row>
    <row r="42" spans="1:11" x14ac:dyDescent="0.35">
      <c r="A42" s="35" t="s">
        <v>1651</v>
      </c>
      <c r="B42" t="str">
        <f>INDEX(Category!B:B,MATCH(Consolidated!C42,Category!C:C,0))</f>
        <v>Shipping</v>
      </c>
      <c r="C42" s="5" t="s">
        <v>198</v>
      </c>
      <c r="D42" s="6" t="s">
        <v>1236</v>
      </c>
      <c r="E42" s="6" t="s">
        <v>1197</v>
      </c>
      <c r="F42" s="7" t="s">
        <v>208</v>
      </c>
      <c r="G42" s="7" t="s">
        <v>209</v>
      </c>
      <c r="H42" s="7" t="s">
        <v>8</v>
      </c>
      <c r="I42" s="8">
        <v>720</v>
      </c>
      <c r="J42" s="13">
        <v>0.9</v>
      </c>
      <c r="K42" s="13">
        <f>J42*I42</f>
        <v>648</v>
      </c>
    </row>
    <row r="43" spans="1:11" x14ac:dyDescent="0.35">
      <c r="A43" s="37" t="s">
        <v>1651</v>
      </c>
      <c r="B43" t="str">
        <f>INDEX(Category!B:B,MATCH(Consolidated!C43,Category!C:C,0))</f>
        <v>Shipping</v>
      </c>
      <c r="C43" s="5" t="s">
        <v>826</v>
      </c>
      <c r="D43" s="6" t="s">
        <v>1353</v>
      </c>
      <c r="E43" s="6" t="s">
        <v>1197</v>
      </c>
      <c r="F43" s="7" t="s">
        <v>87</v>
      </c>
      <c r="G43" s="7" t="s">
        <v>88</v>
      </c>
      <c r="H43" s="7" t="s">
        <v>8</v>
      </c>
      <c r="I43" s="8">
        <v>400</v>
      </c>
      <c r="J43" s="13">
        <v>1.42</v>
      </c>
      <c r="K43" s="13">
        <f>J43*I43</f>
        <v>568</v>
      </c>
    </row>
    <row r="44" spans="1:11" x14ac:dyDescent="0.35">
      <c r="A44" s="36" t="s">
        <v>1651</v>
      </c>
      <c r="B44" t="str">
        <f>INDEX(Category!B:B,MATCH(Consolidated!C44,Category!C:C,0))</f>
        <v>Secondary Packaging - Master Pack Shippers</v>
      </c>
      <c r="C44" s="5" t="s">
        <v>840</v>
      </c>
      <c r="D44" s="6" t="s">
        <v>1196</v>
      </c>
      <c r="E44" s="6" t="s">
        <v>1197</v>
      </c>
      <c r="F44" s="7" t="s">
        <v>312</v>
      </c>
      <c r="G44" s="7" t="s">
        <v>313</v>
      </c>
      <c r="H44" s="7" t="s">
        <v>8</v>
      </c>
      <c r="I44" s="8">
        <v>48</v>
      </c>
      <c r="J44" s="13">
        <v>1.54</v>
      </c>
      <c r="K44" s="13">
        <f>J44*I44</f>
        <v>73.92</v>
      </c>
    </row>
    <row r="45" spans="1:11" x14ac:dyDescent="0.35">
      <c r="A45" s="36" t="s">
        <v>1651</v>
      </c>
      <c r="B45" t="str">
        <f>INDEX(Category!B:B,MATCH(Consolidated!C45,Category!C:C,0))</f>
        <v>Secondary Packaging</v>
      </c>
      <c r="C45" s="5" t="s">
        <v>827</v>
      </c>
      <c r="D45" s="6" t="s">
        <v>1354</v>
      </c>
      <c r="E45" s="6" t="s">
        <v>1197</v>
      </c>
      <c r="F45" s="7" t="s">
        <v>305</v>
      </c>
      <c r="G45" s="7" t="s">
        <v>306</v>
      </c>
      <c r="H45" s="7" t="s">
        <v>8</v>
      </c>
      <c r="I45" s="8">
        <v>92</v>
      </c>
      <c r="J45" s="13">
        <v>1.17</v>
      </c>
      <c r="K45" s="13">
        <f>J45*I45</f>
        <v>107.63999999999999</v>
      </c>
    </row>
    <row r="46" spans="1:11" x14ac:dyDescent="0.35">
      <c r="A46" s="35" t="s">
        <v>1651</v>
      </c>
      <c r="B46" t="str">
        <f>INDEX(Category!B:B,MATCH(Consolidated!C46,Category!C:C,0))</f>
        <v>Shipping</v>
      </c>
      <c r="C46" s="5" t="s">
        <v>220</v>
      </c>
      <c r="D46" s="6" t="s">
        <v>1240</v>
      </c>
      <c r="E46" s="6" t="s">
        <v>1197</v>
      </c>
      <c r="F46" s="7" t="s">
        <v>222</v>
      </c>
      <c r="G46" s="7" t="s">
        <v>223</v>
      </c>
      <c r="H46" s="7" t="s">
        <v>8</v>
      </c>
      <c r="I46" s="8">
        <v>80</v>
      </c>
      <c r="J46" s="13">
        <v>0.91</v>
      </c>
      <c r="K46" s="13">
        <f>J46*I46</f>
        <v>72.8</v>
      </c>
    </row>
    <row r="47" spans="1:11" x14ac:dyDescent="0.35">
      <c r="A47" s="35" t="s">
        <v>1651</v>
      </c>
      <c r="B47" t="str">
        <f>INDEX(Category!B:B,MATCH(Consolidated!C47,Category!C:C,0))</f>
        <v>Shipping</v>
      </c>
      <c r="C47" s="5" t="s">
        <v>51</v>
      </c>
      <c r="D47" s="6" t="s">
        <v>1367</v>
      </c>
      <c r="E47" s="6" t="s">
        <v>1197</v>
      </c>
      <c r="F47" s="7" t="s">
        <v>68</v>
      </c>
      <c r="G47" s="7" t="s">
        <v>69</v>
      </c>
      <c r="H47" s="7" t="s">
        <v>8</v>
      </c>
      <c r="I47" s="8">
        <v>341</v>
      </c>
      <c r="J47" s="13">
        <v>1.05</v>
      </c>
      <c r="K47" s="13">
        <f>J47*I47</f>
        <v>358.05</v>
      </c>
    </row>
    <row r="48" spans="1:11" x14ac:dyDescent="0.35">
      <c r="A48" s="35" t="s">
        <v>1651</v>
      </c>
      <c r="B48" t="str">
        <f>INDEX(Category!B:B,MATCH(Consolidated!C48,Category!C:C,0))</f>
        <v>Shipping</v>
      </c>
      <c r="C48" s="5" t="s">
        <v>5</v>
      </c>
      <c r="D48" s="6" t="s">
        <v>1365</v>
      </c>
      <c r="E48" s="6" t="s">
        <v>1197</v>
      </c>
      <c r="F48" s="7" t="s">
        <v>28</v>
      </c>
      <c r="G48" s="7" t="s">
        <v>29</v>
      </c>
      <c r="H48" s="7" t="s">
        <v>8</v>
      </c>
      <c r="I48" s="8">
        <v>250</v>
      </c>
      <c r="J48" s="13">
        <v>1.32</v>
      </c>
      <c r="K48" s="13">
        <f>J48*I48</f>
        <v>330</v>
      </c>
    </row>
    <row r="49" spans="1:11" x14ac:dyDescent="0.35">
      <c r="A49" s="35" t="s">
        <v>1651</v>
      </c>
      <c r="B49" t="str">
        <f>INDEX(Category!B:B,MATCH(Consolidated!C49,Category!C:C,0))</f>
        <v>Shipping</v>
      </c>
      <c r="C49" s="5" t="s">
        <v>111</v>
      </c>
      <c r="D49" s="6" t="s">
        <v>1225</v>
      </c>
      <c r="E49" s="6" t="s">
        <v>1197</v>
      </c>
      <c r="F49" s="7" t="s">
        <v>31</v>
      </c>
      <c r="G49" s="7" t="s">
        <v>32</v>
      </c>
      <c r="H49" s="7" t="s">
        <v>8</v>
      </c>
      <c r="I49" s="8">
        <v>81</v>
      </c>
      <c r="J49" s="13">
        <v>1.66</v>
      </c>
      <c r="K49" s="13">
        <f>J49*I49</f>
        <v>134.45999999999998</v>
      </c>
    </row>
    <row r="50" spans="1:11" x14ac:dyDescent="0.35">
      <c r="A50" s="37" t="s">
        <v>1651</v>
      </c>
      <c r="B50" t="str">
        <f>INDEX(Category!B:B,MATCH(Consolidated!C50,Category!C:C,0))</f>
        <v>Shipping</v>
      </c>
      <c r="C50" s="5" t="s">
        <v>826</v>
      </c>
      <c r="D50" s="6" t="s">
        <v>1353</v>
      </c>
      <c r="E50" s="6" t="s">
        <v>1197</v>
      </c>
      <c r="F50" s="7" t="s">
        <v>79</v>
      </c>
      <c r="G50" s="7" t="s">
        <v>80</v>
      </c>
      <c r="H50" s="7" t="s">
        <v>81</v>
      </c>
      <c r="I50" s="8">
        <v>147</v>
      </c>
      <c r="J50" s="13">
        <v>1.42</v>
      </c>
      <c r="K50" s="13">
        <f>J50*I50</f>
        <v>208.73999999999998</v>
      </c>
    </row>
    <row r="51" spans="1:11" x14ac:dyDescent="0.35">
      <c r="A51" s="35" t="s">
        <v>1651</v>
      </c>
      <c r="B51" t="str">
        <f>INDEX(Category!B:B,MATCH(Consolidated!C51,Category!C:C,0))</f>
        <v>Shipping</v>
      </c>
      <c r="C51" s="5" t="s">
        <v>220</v>
      </c>
      <c r="D51" s="6" t="s">
        <v>1240</v>
      </c>
      <c r="E51" s="6" t="s">
        <v>1197</v>
      </c>
      <c r="F51" s="7" t="s">
        <v>221</v>
      </c>
      <c r="G51" s="7" t="s">
        <v>221</v>
      </c>
      <c r="H51" s="7" t="s">
        <v>11</v>
      </c>
      <c r="I51" s="8">
        <v>375</v>
      </c>
      <c r="J51" s="13">
        <v>0.91</v>
      </c>
      <c r="K51" s="13">
        <f>J51*I51</f>
        <v>341.25</v>
      </c>
    </row>
    <row r="52" spans="1:11" x14ac:dyDescent="0.35">
      <c r="A52" s="35" t="s">
        <v>1651</v>
      </c>
      <c r="B52" t="str">
        <f>INDEX(Category!B:B,MATCH(Consolidated!C52,Category!C:C,0))</f>
        <v>Shipping</v>
      </c>
      <c r="C52" s="5" t="s">
        <v>35</v>
      </c>
      <c r="D52" s="6" t="s">
        <v>1366</v>
      </c>
      <c r="E52" s="6" t="s">
        <v>1197</v>
      </c>
      <c r="F52" s="7" t="s">
        <v>36</v>
      </c>
      <c r="G52" s="7" t="s">
        <v>36</v>
      </c>
      <c r="H52" s="7" t="s">
        <v>11</v>
      </c>
      <c r="I52" s="8">
        <v>512</v>
      </c>
      <c r="J52" s="13">
        <v>1.03</v>
      </c>
      <c r="K52" s="13">
        <f>J52*I52</f>
        <v>527.36</v>
      </c>
    </row>
    <row r="53" spans="1:11" x14ac:dyDescent="0.35">
      <c r="A53" s="35" t="s">
        <v>1651</v>
      </c>
      <c r="B53" t="str">
        <f>INDEX(Category!B:B,MATCH(Consolidated!C53,Category!C:C,0))</f>
        <v>Shipping</v>
      </c>
      <c r="C53" s="5" t="s">
        <v>148</v>
      </c>
      <c r="D53" s="6" t="s">
        <v>1229</v>
      </c>
      <c r="E53" s="6" t="s">
        <v>1197</v>
      </c>
      <c r="F53" s="7" t="s">
        <v>149</v>
      </c>
      <c r="G53" s="7" t="s">
        <v>149</v>
      </c>
      <c r="H53" s="7" t="s">
        <v>11</v>
      </c>
      <c r="I53" s="8">
        <v>300</v>
      </c>
      <c r="J53" s="13">
        <v>1.41</v>
      </c>
      <c r="K53" s="13">
        <f>J53*I53</f>
        <v>423</v>
      </c>
    </row>
    <row r="54" spans="1:11" x14ac:dyDescent="0.35">
      <c r="A54" s="35" t="s">
        <v>1651</v>
      </c>
      <c r="B54" t="str">
        <f>INDEX(Category!B:B,MATCH(Consolidated!C54,Category!C:C,0))</f>
        <v>Shipping</v>
      </c>
      <c r="C54" s="5" t="s">
        <v>130</v>
      </c>
      <c r="D54" s="6" t="s">
        <v>1227</v>
      </c>
      <c r="E54" s="6" t="s">
        <v>1197</v>
      </c>
      <c r="F54" s="7" t="s">
        <v>131</v>
      </c>
      <c r="G54" s="7" t="s">
        <v>131</v>
      </c>
      <c r="H54" s="7" t="s">
        <v>11</v>
      </c>
      <c r="I54" s="8">
        <v>255</v>
      </c>
      <c r="J54" s="13">
        <v>1.28</v>
      </c>
      <c r="K54" s="13">
        <f>J54*I54</f>
        <v>326.40000000000003</v>
      </c>
    </row>
    <row r="55" spans="1:11" x14ac:dyDescent="0.35">
      <c r="A55" s="35" t="s">
        <v>1651</v>
      </c>
      <c r="B55" t="str">
        <f>INDEX(Category!B:B,MATCH(Consolidated!C55,Category!C:C,0))</f>
        <v>Shipping</v>
      </c>
      <c r="C55" s="5" t="s">
        <v>130</v>
      </c>
      <c r="D55" s="6" t="s">
        <v>1227</v>
      </c>
      <c r="E55" s="6" t="s">
        <v>1197</v>
      </c>
      <c r="F55" s="7" t="s">
        <v>132</v>
      </c>
      <c r="G55" s="7" t="s">
        <v>132</v>
      </c>
      <c r="H55" s="7" t="s">
        <v>11</v>
      </c>
      <c r="I55" s="8">
        <v>332</v>
      </c>
      <c r="J55" s="13">
        <v>1.28</v>
      </c>
      <c r="K55" s="13">
        <f>J55*I55</f>
        <v>424.96000000000004</v>
      </c>
    </row>
    <row r="56" spans="1:11" x14ac:dyDescent="0.35">
      <c r="A56" s="35" t="s">
        <v>1651</v>
      </c>
      <c r="B56" t="str">
        <f>INDEX(Category!B:B,MATCH(Consolidated!C56,Category!C:C,0))</f>
        <v>Shipping</v>
      </c>
      <c r="C56" s="5" t="s">
        <v>130</v>
      </c>
      <c r="D56" s="6" t="s">
        <v>1227</v>
      </c>
      <c r="E56" s="6" t="s">
        <v>1197</v>
      </c>
      <c r="F56" s="7" t="s">
        <v>133</v>
      </c>
      <c r="G56" s="7" t="s">
        <v>133</v>
      </c>
      <c r="H56" s="7" t="s">
        <v>11</v>
      </c>
      <c r="I56" s="8">
        <v>300</v>
      </c>
      <c r="J56" s="13">
        <v>1.28</v>
      </c>
      <c r="K56" s="13">
        <f>J56*I56</f>
        <v>384</v>
      </c>
    </row>
    <row r="57" spans="1:11" x14ac:dyDescent="0.35">
      <c r="A57" s="35" t="s">
        <v>1651</v>
      </c>
      <c r="B57" t="str">
        <f>INDEX(Category!B:B,MATCH(Consolidated!C57,Category!C:C,0))</f>
        <v>Shipping</v>
      </c>
      <c r="C57" s="5" t="s">
        <v>130</v>
      </c>
      <c r="D57" s="6" t="s">
        <v>1227</v>
      </c>
      <c r="E57" s="6" t="s">
        <v>1197</v>
      </c>
      <c r="F57" s="7" t="s">
        <v>134</v>
      </c>
      <c r="G57" s="7" t="s">
        <v>134</v>
      </c>
      <c r="H57" s="7" t="s">
        <v>11</v>
      </c>
      <c r="I57" s="8">
        <v>300</v>
      </c>
      <c r="J57" s="13">
        <v>1.28</v>
      </c>
      <c r="K57" s="13">
        <f>J57*I57</f>
        <v>384</v>
      </c>
    </row>
    <row r="58" spans="1:11" x14ac:dyDescent="0.35">
      <c r="A58" s="35" t="s">
        <v>1651</v>
      </c>
      <c r="B58" t="str">
        <f>INDEX(Category!B:B,MATCH(Consolidated!C58,Category!C:C,0))</f>
        <v>Shipping</v>
      </c>
      <c r="C58" s="5" t="s">
        <v>130</v>
      </c>
      <c r="D58" s="6" t="s">
        <v>1227</v>
      </c>
      <c r="E58" s="6" t="s">
        <v>1197</v>
      </c>
      <c r="F58" s="7" t="s">
        <v>135</v>
      </c>
      <c r="G58" s="7" t="s">
        <v>135</v>
      </c>
      <c r="H58" s="7" t="s">
        <v>11</v>
      </c>
      <c r="I58" s="8">
        <v>300</v>
      </c>
      <c r="J58" s="13">
        <v>1.28</v>
      </c>
      <c r="K58" s="13">
        <f>J58*I58</f>
        <v>384</v>
      </c>
    </row>
    <row r="59" spans="1:11" x14ac:dyDescent="0.35">
      <c r="A59" s="35" t="s">
        <v>1651</v>
      </c>
      <c r="B59" t="str">
        <f>INDEX(Category!B:B,MATCH(Consolidated!C59,Category!C:C,0))</f>
        <v>Shipping</v>
      </c>
      <c r="C59" s="5" t="s">
        <v>130</v>
      </c>
      <c r="D59" s="6" t="s">
        <v>1227</v>
      </c>
      <c r="E59" s="6" t="s">
        <v>1197</v>
      </c>
      <c r="F59" s="7" t="s">
        <v>136</v>
      </c>
      <c r="G59" s="7" t="s">
        <v>136</v>
      </c>
      <c r="H59" s="7" t="s">
        <v>11</v>
      </c>
      <c r="I59" s="8">
        <v>300</v>
      </c>
      <c r="J59" s="13">
        <v>1.28</v>
      </c>
      <c r="K59" s="13">
        <f>J59*I59</f>
        <v>384</v>
      </c>
    </row>
    <row r="60" spans="1:11" x14ac:dyDescent="0.35">
      <c r="A60" s="35" t="s">
        <v>1651</v>
      </c>
      <c r="B60" t="str">
        <f>INDEX(Category!B:B,MATCH(Consolidated!C60,Category!C:C,0))</f>
        <v>Shipping</v>
      </c>
      <c r="C60" s="5" t="s">
        <v>130</v>
      </c>
      <c r="D60" s="6" t="s">
        <v>1227</v>
      </c>
      <c r="E60" s="6" t="s">
        <v>1197</v>
      </c>
      <c r="F60" s="7" t="s">
        <v>137</v>
      </c>
      <c r="G60" s="7" t="s">
        <v>137</v>
      </c>
      <c r="H60" s="7" t="s">
        <v>11</v>
      </c>
      <c r="I60" s="8">
        <v>300</v>
      </c>
      <c r="J60" s="13">
        <v>1.28</v>
      </c>
      <c r="K60" s="13">
        <f>J60*I60</f>
        <v>384</v>
      </c>
    </row>
    <row r="61" spans="1:11" x14ac:dyDescent="0.35">
      <c r="A61" s="35" t="s">
        <v>1651</v>
      </c>
      <c r="B61" t="str">
        <f>INDEX(Category!B:B,MATCH(Consolidated!C61,Category!C:C,0))</f>
        <v>Shipping</v>
      </c>
      <c r="C61" s="5" t="s">
        <v>214</v>
      </c>
      <c r="D61" s="6" t="s">
        <v>1238</v>
      </c>
      <c r="E61" s="6" t="s">
        <v>1197</v>
      </c>
      <c r="F61" s="7" t="s">
        <v>215</v>
      </c>
      <c r="G61" s="7" t="s">
        <v>215</v>
      </c>
      <c r="H61" s="7" t="s">
        <v>11</v>
      </c>
      <c r="I61" s="8">
        <v>600</v>
      </c>
      <c r="J61" s="13">
        <v>0.7</v>
      </c>
      <c r="K61" s="13">
        <f>J61*I61</f>
        <v>420</v>
      </c>
    </row>
    <row r="62" spans="1:11" x14ac:dyDescent="0.35">
      <c r="A62" s="35" t="s">
        <v>1651</v>
      </c>
      <c r="B62" t="str">
        <f>INDEX(Category!B:B,MATCH(Consolidated!C62,Category!C:C,0))</f>
        <v>Shipping</v>
      </c>
      <c r="C62" s="5" t="s">
        <v>214</v>
      </c>
      <c r="D62" s="6" t="s">
        <v>1238</v>
      </c>
      <c r="E62" s="6" t="s">
        <v>1197</v>
      </c>
      <c r="F62" s="7" t="s">
        <v>216</v>
      </c>
      <c r="G62" s="7" t="s">
        <v>216</v>
      </c>
      <c r="H62" s="7" t="s">
        <v>11</v>
      </c>
      <c r="I62" s="8">
        <v>600</v>
      </c>
      <c r="J62" s="13">
        <v>0.7</v>
      </c>
      <c r="K62" s="13">
        <f>J62*I62</f>
        <v>420</v>
      </c>
    </row>
    <row r="63" spans="1:11" x14ac:dyDescent="0.35">
      <c r="A63" s="35" t="s">
        <v>1651</v>
      </c>
      <c r="B63" t="str">
        <f>INDEX(Category!B:B,MATCH(Consolidated!C63,Category!C:C,0))</f>
        <v>Shipping</v>
      </c>
      <c r="C63" s="5" t="s">
        <v>148</v>
      </c>
      <c r="D63" s="6" t="s">
        <v>1229</v>
      </c>
      <c r="E63" s="6" t="s">
        <v>1197</v>
      </c>
      <c r="F63" s="7" t="s">
        <v>154</v>
      </c>
      <c r="G63" s="7" t="s">
        <v>154</v>
      </c>
      <c r="H63" s="7" t="s">
        <v>11</v>
      </c>
      <c r="I63" s="8">
        <v>300</v>
      </c>
      <c r="J63" s="13">
        <v>1.41</v>
      </c>
      <c r="K63" s="13">
        <f>J63*I63</f>
        <v>423</v>
      </c>
    </row>
    <row r="64" spans="1:11" x14ac:dyDescent="0.35">
      <c r="A64" s="35" t="s">
        <v>1651</v>
      </c>
      <c r="B64" t="str">
        <f>INDEX(Category!B:B,MATCH(Consolidated!C64,Category!C:C,0))</f>
        <v>Shipping</v>
      </c>
      <c r="C64" s="5" t="s">
        <v>148</v>
      </c>
      <c r="D64" s="6" t="s">
        <v>1229</v>
      </c>
      <c r="E64" s="6" t="s">
        <v>1197</v>
      </c>
      <c r="F64" s="7" t="s">
        <v>155</v>
      </c>
      <c r="G64" s="7" t="s">
        <v>155</v>
      </c>
      <c r="H64" s="7" t="s">
        <v>11</v>
      </c>
      <c r="I64" s="8">
        <v>300</v>
      </c>
      <c r="J64" s="13">
        <v>1.41</v>
      </c>
      <c r="K64" s="13">
        <f>J64*I64</f>
        <v>423</v>
      </c>
    </row>
    <row r="65" spans="1:11" x14ac:dyDescent="0.35">
      <c r="A65" s="35" t="s">
        <v>1651</v>
      </c>
      <c r="B65" t="str">
        <f>INDEX(Category!B:B,MATCH(Consolidated!C65,Category!C:C,0))</f>
        <v>Shipping</v>
      </c>
      <c r="C65" s="5" t="s">
        <v>148</v>
      </c>
      <c r="D65" s="6" t="s">
        <v>1229</v>
      </c>
      <c r="E65" s="6" t="s">
        <v>1197</v>
      </c>
      <c r="F65" s="7" t="s">
        <v>156</v>
      </c>
      <c r="G65" s="7" t="s">
        <v>156</v>
      </c>
      <c r="H65" s="7" t="s">
        <v>11</v>
      </c>
      <c r="I65" s="8">
        <v>300</v>
      </c>
      <c r="J65" s="13">
        <v>1.41</v>
      </c>
      <c r="K65" s="13">
        <f>J65*I65</f>
        <v>423</v>
      </c>
    </row>
    <row r="66" spans="1:11" x14ac:dyDescent="0.35">
      <c r="A66" s="35" t="s">
        <v>1651</v>
      </c>
      <c r="B66" t="str">
        <f>INDEX(Category!B:B,MATCH(Consolidated!C66,Category!C:C,0))</f>
        <v>Shipping</v>
      </c>
      <c r="C66" s="5" t="s">
        <v>148</v>
      </c>
      <c r="D66" s="6" t="s">
        <v>1229</v>
      </c>
      <c r="E66" s="6" t="s">
        <v>1197</v>
      </c>
      <c r="F66" s="7" t="s">
        <v>157</v>
      </c>
      <c r="G66" s="7" t="s">
        <v>157</v>
      </c>
      <c r="H66" s="7" t="s">
        <v>11</v>
      </c>
      <c r="I66" s="8">
        <v>300</v>
      </c>
      <c r="J66" s="13">
        <v>1.41</v>
      </c>
      <c r="K66" s="13">
        <f>J66*I66</f>
        <v>423</v>
      </c>
    </row>
    <row r="67" spans="1:11" x14ac:dyDescent="0.35">
      <c r="A67" s="35" t="s">
        <v>1651</v>
      </c>
      <c r="B67" t="str">
        <f>INDEX(Category!B:B,MATCH(Consolidated!C67,Category!C:C,0))</f>
        <v>Shipping</v>
      </c>
      <c r="C67" s="5" t="s">
        <v>148</v>
      </c>
      <c r="D67" s="6" t="s">
        <v>1229</v>
      </c>
      <c r="E67" s="6" t="s">
        <v>1197</v>
      </c>
      <c r="F67" s="7" t="s">
        <v>159</v>
      </c>
      <c r="G67" s="7" t="s">
        <v>159</v>
      </c>
      <c r="H67" s="7" t="s">
        <v>11</v>
      </c>
      <c r="I67" s="8">
        <v>300</v>
      </c>
      <c r="J67" s="13">
        <v>1.41</v>
      </c>
      <c r="K67" s="13">
        <f>J67*I67</f>
        <v>423</v>
      </c>
    </row>
    <row r="68" spans="1:11" x14ac:dyDescent="0.35">
      <c r="A68" s="35" t="s">
        <v>1651</v>
      </c>
      <c r="B68" t="str">
        <f>INDEX(Category!B:B,MATCH(Consolidated!C68,Category!C:C,0))</f>
        <v>Shipping</v>
      </c>
      <c r="C68" s="5" t="s">
        <v>148</v>
      </c>
      <c r="D68" s="6" t="s">
        <v>1229</v>
      </c>
      <c r="E68" s="6" t="s">
        <v>1197</v>
      </c>
      <c r="F68" s="7" t="s">
        <v>160</v>
      </c>
      <c r="G68" s="7" t="s">
        <v>160</v>
      </c>
      <c r="H68" s="7" t="s">
        <v>11</v>
      </c>
      <c r="I68" s="8">
        <v>300</v>
      </c>
      <c r="J68" s="13">
        <v>1.41</v>
      </c>
      <c r="K68" s="13">
        <f>J68*I68</f>
        <v>423</v>
      </c>
    </row>
    <row r="69" spans="1:11" x14ac:dyDescent="0.35">
      <c r="A69" s="35" t="s">
        <v>1651</v>
      </c>
      <c r="B69" t="str">
        <f>INDEX(Category!B:B,MATCH(Consolidated!C69,Category!C:C,0))</f>
        <v>Shipping</v>
      </c>
      <c r="C69" s="5" t="s">
        <v>148</v>
      </c>
      <c r="D69" s="6" t="s">
        <v>1229</v>
      </c>
      <c r="E69" s="6" t="s">
        <v>1197</v>
      </c>
      <c r="F69" s="7" t="s">
        <v>161</v>
      </c>
      <c r="G69" s="7" t="s">
        <v>161</v>
      </c>
      <c r="H69" s="7" t="s">
        <v>11</v>
      </c>
      <c r="I69" s="8">
        <v>300</v>
      </c>
      <c r="J69" s="13">
        <v>1.41</v>
      </c>
      <c r="K69" s="13">
        <f>J69*I69</f>
        <v>423</v>
      </c>
    </row>
    <row r="70" spans="1:11" x14ac:dyDescent="0.35">
      <c r="A70" s="35" t="s">
        <v>1651</v>
      </c>
      <c r="B70" t="str">
        <f>INDEX(Category!B:B,MATCH(Consolidated!C70,Category!C:C,0))</f>
        <v>Shipping</v>
      </c>
      <c r="C70" s="5" t="s">
        <v>148</v>
      </c>
      <c r="D70" s="6" t="s">
        <v>1229</v>
      </c>
      <c r="E70" s="6" t="s">
        <v>1197</v>
      </c>
      <c r="F70" s="7" t="s">
        <v>162</v>
      </c>
      <c r="G70" s="7" t="s">
        <v>162</v>
      </c>
      <c r="H70" s="7" t="s">
        <v>11</v>
      </c>
      <c r="I70" s="8">
        <v>300</v>
      </c>
      <c r="J70" s="13">
        <v>1.41</v>
      </c>
      <c r="K70" s="13">
        <f>J70*I70</f>
        <v>423</v>
      </c>
    </row>
    <row r="71" spans="1:11" x14ac:dyDescent="0.35">
      <c r="A71" s="35" t="s">
        <v>1651</v>
      </c>
      <c r="B71" t="str">
        <f>INDEX(Category!B:B,MATCH(Consolidated!C71,Category!C:C,0))</f>
        <v>Shipping</v>
      </c>
      <c r="C71" s="5" t="s">
        <v>187</v>
      </c>
      <c r="D71" s="6" t="s">
        <v>1233</v>
      </c>
      <c r="E71" s="6" t="s">
        <v>1197</v>
      </c>
      <c r="F71" s="7" t="s">
        <v>188</v>
      </c>
      <c r="G71" s="7" t="s">
        <v>188</v>
      </c>
      <c r="H71" s="7" t="s">
        <v>11</v>
      </c>
      <c r="I71" s="8">
        <v>450</v>
      </c>
      <c r="J71" s="13">
        <v>0.81</v>
      </c>
      <c r="K71" s="13">
        <f>J71*I71</f>
        <v>364.5</v>
      </c>
    </row>
    <row r="72" spans="1:11" x14ac:dyDescent="0.35">
      <c r="A72" s="35" t="s">
        <v>1651</v>
      </c>
      <c r="B72" t="str">
        <f>INDEX(Category!B:B,MATCH(Consolidated!C72,Category!C:C,0))</f>
        <v>Shipping</v>
      </c>
      <c r="C72" s="5" t="s">
        <v>192</v>
      </c>
      <c r="D72" s="6" t="s">
        <v>1234</v>
      </c>
      <c r="E72" s="6" t="s">
        <v>1197</v>
      </c>
      <c r="F72" s="7" t="s">
        <v>193</v>
      </c>
      <c r="G72" s="7" t="s">
        <v>193</v>
      </c>
      <c r="H72" s="7" t="s">
        <v>11</v>
      </c>
      <c r="I72" s="8">
        <v>160</v>
      </c>
      <c r="J72" s="13">
        <v>0.71</v>
      </c>
      <c r="K72" s="13">
        <f>J72*I72</f>
        <v>113.6</v>
      </c>
    </row>
    <row r="73" spans="1:11" x14ac:dyDescent="0.35">
      <c r="A73" s="35" t="s">
        <v>1651</v>
      </c>
      <c r="B73" t="str">
        <f>INDEX(Category!B:B,MATCH(Consolidated!C73,Category!C:C,0))</f>
        <v>Shipping</v>
      </c>
      <c r="C73" s="5" t="s">
        <v>5</v>
      </c>
      <c r="D73" s="6" t="s">
        <v>1365</v>
      </c>
      <c r="E73" s="6" t="s">
        <v>1197</v>
      </c>
      <c r="F73" s="7" t="s">
        <v>13</v>
      </c>
      <c r="G73" s="7" t="s">
        <v>13</v>
      </c>
      <c r="H73" s="7" t="s">
        <v>11</v>
      </c>
      <c r="I73" s="8">
        <v>250</v>
      </c>
      <c r="J73" s="13">
        <v>1.32</v>
      </c>
      <c r="K73" s="13">
        <f>J73*I73</f>
        <v>330</v>
      </c>
    </row>
    <row r="74" spans="1:11" x14ac:dyDescent="0.35">
      <c r="A74" s="35" t="s">
        <v>1651</v>
      </c>
      <c r="B74" t="str">
        <f>INDEX(Category!B:B,MATCH(Consolidated!C74,Category!C:C,0))</f>
        <v>Shipping</v>
      </c>
      <c r="C74" s="5" t="s">
        <v>198</v>
      </c>
      <c r="D74" s="6" t="s">
        <v>1236</v>
      </c>
      <c r="E74" s="6" t="s">
        <v>1197</v>
      </c>
      <c r="F74" s="7" t="s">
        <v>203</v>
      </c>
      <c r="G74" s="7" t="s">
        <v>203</v>
      </c>
      <c r="H74" s="7" t="s">
        <v>11</v>
      </c>
      <c r="I74" s="8">
        <v>720</v>
      </c>
      <c r="J74" s="13">
        <v>0.9</v>
      </c>
      <c r="K74" s="13">
        <f>J74*I74</f>
        <v>648</v>
      </c>
    </row>
    <row r="75" spans="1:11" x14ac:dyDescent="0.35">
      <c r="A75" s="35" t="s">
        <v>1651</v>
      </c>
      <c r="B75" t="str">
        <f>INDEX(Category!B:B,MATCH(Consolidated!C75,Category!C:C,0))</f>
        <v>Shipping</v>
      </c>
      <c r="C75" s="5" t="s">
        <v>198</v>
      </c>
      <c r="D75" s="6" t="s">
        <v>1236</v>
      </c>
      <c r="E75" s="6" t="s">
        <v>1197</v>
      </c>
      <c r="F75" s="7" t="s">
        <v>204</v>
      </c>
      <c r="G75" s="7" t="s">
        <v>204</v>
      </c>
      <c r="H75" s="7" t="s">
        <v>11</v>
      </c>
      <c r="I75" s="8">
        <v>720</v>
      </c>
      <c r="J75" s="13">
        <v>0.9</v>
      </c>
      <c r="K75" s="13">
        <f>J75*I75</f>
        <v>648</v>
      </c>
    </row>
    <row r="76" spans="1:11" x14ac:dyDescent="0.35">
      <c r="A76" s="35" t="s">
        <v>1651</v>
      </c>
      <c r="B76" t="str">
        <f>INDEX(Category!B:B,MATCH(Consolidated!C76,Category!C:C,0))</f>
        <v>Shipping</v>
      </c>
      <c r="C76" s="5" t="s">
        <v>198</v>
      </c>
      <c r="D76" s="6" t="s">
        <v>1236</v>
      </c>
      <c r="E76" s="6" t="s">
        <v>1197</v>
      </c>
      <c r="F76" s="7" t="s">
        <v>205</v>
      </c>
      <c r="G76" s="7" t="s">
        <v>205</v>
      </c>
      <c r="H76" s="7" t="s">
        <v>11</v>
      </c>
      <c r="I76" s="8">
        <v>720</v>
      </c>
      <c r="J76" s="13">
        <v>0.9</v>
      </c>
      <c r="K76" s="13">
        <f>J76*I76</f>
        <v>648</v>
      </c>
    </row>
    <row r="77" spans="1:11" x14ac:dyDescent="0.35">
      <c r="A77" s="35" t="s">
        <v>1651</v>
      </c>
      <c r="B77" t="str">
        <f>INDEX(Category!B:B,MATCH(Consolidated!C77,Category!C:C,0))</f>
        <v>Shipping</v>
      </c>
      <c r="C77" s="5" t="s">
        <v>5</v>
      </c>
      <c r="D77" s="6" t="s">
        <v>1365</v>
      </c>
      <c r="E77" s="6" t="s">
        <v>1197</v>
      </c>
      <c r="F77" s="7" t="s">
        <v>14</v>
      </c>
      <c r="G77" s="7" t="s">
        <v>14</v>
      </c>
      <c r="H77" s="7" t="s">
        <v>11</v>
      </c>
      <c r="I77" s="8">
        <v>250</v>
      </c>
      <c r="J77" s="13">
        <v>1.32</v>
      </c>
      <c r="K77" s="13">
        <f>J77*I77</f>
        <v>330</v>
      </c>
    </row>
    <row r="78" spans="1:11" x14ac:dyDescent="0.35">
      <c r="A78" s="35" t="s">
        <v>1651</v>
      </c>
      <c r="B78" t="str">
        <f>INDEX(Category!B:B,MATCH(Consolidated!C78,Category!C:C,0))</f>
        <v>Shipping</v>
      </c>
      <c r="C78" s="5" t="s">
        <v>198</v>
      </c>
      <c r="D78" s="6" t="s">
        <v>1236</v>
      </c>
      <c r="E78" s="6" t="s">
        <v>1197</v>
      </c>
      <c r="F78" s="7" t="s">
        <v>206</v>
      </c>
      <c r="G78" s="7" t="s">
        <v>206</v>
      </c>
      <c r="H78" s="7" t="s">
        <v>11</v>
      </c>
      <c r="I78" s="8">
        <v>910</v>
      </c>
      <c r="J78" s="13">
        <v>0.9</v>
      </c>
      <c r="K78" s="13">
        <f>J78*I78</f>
        <v>819</v>
      </c>
    </row>
    <row r="79" spans="1:11" x14ac:dyDescent="0.35">
      <c r="A79" s="35" t="s">
        <v>1651</v>
      </c>
      <c r="B79" t="str">
        <f>INDEX(Category!B:B,MATCH(Consolidated!C79,Category!C:C,0))</f>
        <v>Shipping</v>
      </c>
      <c r="C79" s="5" t="s">
        <v>198</v>
      </c>
      <c r="D79" s="6" t="s">
        <v>1236</v>
      </c>
      <c r="E79" s="6" t="s">
        <v>1197</v>
      </c>
      <c r="F79" s="7" t="s">
        <v>207</v>
      </c>
      <c r="G79" s="7" t="s">
        <v>207</v>
      </c>
      <c r="H79" s="7" t="s">
        <v>11</v>
      </c>
      <c r="I79" s="8">
        <v>720</v>
      </c>
      <c r="J79" s="13">
        <v>0.9</v>
      </c>
      <c r="K79" s="13">
        <f>J79*I79</f>
        <v>648</v>
      </c>
    </row>
    <row r="80" spans="1:11" x14ac:dyDescent="0.35">
      <c r="A80" s="35" t="s">
        <v>1651</v>
      </c>
      <c r="B80" t="str">
        <f>INDEX(Category!B:B,MATCH(Consolidated!C80,Category!C:C,0))</f>
        <v>Shipping</v>
      </c>
      <c r="C80" s="5" t="s">
        <v>148</v>
      </c>
      <c r="D80" s="6" t="s">
        <v>1229</v>
      </c>
      <c r="E80" s="6" t="s">
        <v>1197</v>
      </c>
      <c r="F80" s="7" t="s">
        <v>163</v>
      </c>
      <c r="G80" s="7" t="s">
        <v>163</v>
      </c>
      <c r="H80" s="7" t="s">
        <v>11</v>
      </c>
      <c r="I80" s="8">
        <v>300</v>
      </c>
      <c r="J80" s="13">
        <v>1.41</v>
      </c>
      <c r="K80" s="13">
        <f>J80*I80</f>
        <v>423</v>
      </c>
    </row>
    <row r="81" spans="1:11" x14ac:dyDescent="0.35">
      <c r="A81" s="35" t="s">
        <v>1651</v>
      </c>
      <c r="B81" t="str">
        <f>INDEX(Category!B:B,MATCH(Consolidated!C81,Category!C:C,0))</f>
        <v>Shipping</v>
      </c>
      <c r="C81" s="5" t="s">
        <v>175</v>
      </c>
      <c r="D81" s="6" t="s">
        <v>1231</v>
      </c>
      <c r="E81" s="6" t="s">
        <v>1197</v>
      </c>
      <c r="F81" s="7" t="s">
        <v>176</v>
      </c>
      <c r="G81" s="7" t="s">
        <v>176</v>
      </c>
      <c r="H81" s="7" t="s">
        <v>11</v>
      </c>
      <c r="I81" s="8">
        <v>360</v>
      </c>
      <c r="J81" s="13">
        <v>0.85</v>
      </c>
      <c r="K81" s="13">
        <f>J81*I81</f>
        <v>306</v>
      </c>
    </row>
    <row r="82" spans="1:11" x14ac:dyDescent="0.35">
      <c r="A82" s="35" t="s">
        <v>1651</v>
      </c>
      <c r="B82" t="str">
        <f>INDEX(Category!B:B,MATCH(Consolidated!C82,Category!C:C,0))</f>
        <v>Shipping</v>
      </c>
      <c r="C82" s="5" t="s">
        <v>175</v>
      </c>
      <c r="D82" s="6" t="s">
        <v>1231</v>
      </c>
      <c r="E82" s="6" t="s">
        <v>1197</v>
      </c>
      <c r="F82" s="7" t="s">
        <v>177</v>
      </c>
      <c r="G82" s="7" t="s">
        <v>177</v>
      </c>
      <c r="H82" s="7" t="s">
        <v>11</v>
      </c>
      <c r="I82" s="8">
        <v>365</v>
      </c>
      <c r="J82" s="13">
        <v>0.85</v>
      </c>
      <c r="K82" s="13">
        <f>J82*I82</f>
        <v>310.25</v>
      </c>
    </row>
    <row r="83" spans="1:11" x14ac:dyDescent="0.35">
      <c r="A83" s="35" t="s">
        <v>1651</v>
      </c>
      <c r="B83" t="str">
        <f>INDEX(Category!B:B,MATCH(Consolidated!C83,Category!C:C,0))</f>
        <v>Shipping</v>
      </c>
      <c r="C83" s="5" t="s">
        <v>5</v>
      </c>
      <c r="D83" s="6" t="s">
        <v>1365</v>
      </c>
      <c r="E83" s="6" t="s">
        <v>1197</v>
      </c>
      <c r="F83" s="7" t="s">
        <v>16</v>
      </c>
      <c r="G83" s="7" t="s">
        <v>16</v>
      </c>
      <c r="H83" s="7" t="s">
        <v>11</v>
      </c>
      <c r="I83" s="8">
        <v>250</v>
      </c>
      <c r="J83" s="13">
        <v>1.32</v>
      </c>
      <c r="K83" s="13">
        <f>J83*I83</f>
        <v>330</v>
      </c>
    </row>
    <row r="84" spans="1:11" x14ac:dyDescent="0.35">
      <c r="A84" s="35" t="s">
        <v>1651</v>
      </c>
      <c r="B84" t="str">
        <f>INDEX(Category!B:B,MATCH(Consolidated!C84,Category!C:C,0))</f>
        <v>Shipping</v>
      </c>
      <c r="C84" s="5" t="s">
        <v>175</v>
      </c>
      <c r="D84" s="6" t="s">
        <v>1231</v>
      </c>
      <c r="E84" s="6" t="s">
        <v>1197</v>
      </c>
      <c r="F84" s="7" t="s">
        <v>178</v>
      </c>
      <c r="G84" s="7" t="s">
        <v>178</v>
      </c>
      <c r="H84" s="7" t="s">
        <v>11</v>
      </c>
      <c r="I84" s="8">
        <v>360</v>
      </c>
      <c r="J84" s="13">
        <v>0.85</v>
      </c>
      <c r="K84" s="13">
        <f>J84*I84</f>
        <v>306</v>
      </c>
    </row>
    <row r="85" spans="1:11" x14ac:dyDescent="0.35">
      <c r="A85" s="35" t="s">
        <v>1651</v>
      </c>
      <c r="B85" t="str">
        <f>INDEX(Category!B:B,MATCH(Consolidated!C85,Category!C:C,0))</f>
        <v>Shipping</v>
      </c>
      <c r="C85" s="5" t="s">
        <v>175</v>
      </c>
      <c r="D85" s="6" t="s">
        <v>1231</v>
      </c>
      <c r="E85" s="6" t="s">
        <v>1197</v>
      </c>
      <c r="F85" s="7" t="s">
        <v>179</v>
      </c>
      <c r="G85" s="7" t="s">
        <v>179</v>
      </c>
      <c r="H85" s="7" t="s">
        <v>11</v>
      </c>
      <c r="I85" s="8">
        <v>360</v>
      </c>
      <c r="J85" s="13">
        <v>0.85</v>
      </c>
      <c r="K85" s="13">
        <f>J85*I85</f>
        <v>306</v>
      </c>
    </row>
    <row r="86" spans="1:11" x14ac:dyDescent="0.35">
      <c r="A86" s="35" t="s">
        <v>1651</v>
      </c>
      <c r="B86" t="str">
        <f>INDEX(Category!B:B,MATCH(Consolidated!C86,Category!C:C,0))</f>
        <v>Shipping</v>
      </c>
      <c r="C86" s="5" t="s">
        <v>5</v>
      </c>
      <c r="D86" s="6" t="s">
        <v>1365</v>
      </c>
      <c r="E86" s="6" t="s">
        <v>1197</v>
      </c>
      <c r="F86" s="7" t="s">
        <v>17</v>
      </c>
      <c r="G86" s="7" t="s">
        <v>17</v>
      </c>
      <c r="H86" s="7" t="s">
        <v>11</v>
      </c>
      <c r="I86" s="8">
        <v>250</v>
      </c>
      <c r="J86" s="13">
        <v>1.32</v>
      </c>
      <c r="K86" s="13">
        <f>J86*I86</f>
        <v>330</v>
      </c>
    </row>
    <row r="87" spans="1:11" x14ac:dyDescent="0.35">
      <c r="A87" s="35" t="s">
        <v>1651</v>
      </c>
      <c r="B87" t="str">
        <f>INDEX(Category!B:B,MATCH(Consolidated!C87,Category!C:C,0))</f>
        <v>Shipping</v>
      </c>
      <c r="C87" s="5" t="s">
        <v>5</v>
      </c>
      <c r="D87" s="6" t="s">
        <v>1365</v>
      </c>
      <c r="E87" s="6" t="s">
        <v>1197</v>
      </c>
      <c r="F87" s="7" t="s">
        <v>18</v>
      </c>
      <c r="G87" s="7" t="s">
        <v>18</v>
      </c>
      <c r="H87" s="7" t="s">
        <v>11</v>
      </c>
      <c r="I87" s="8">
        <v>250</v>
      </c>
      <c r="J87" s="13">
        <v>1.32</v>
      </c>
      <c r="K87" s="13">
        <f>J87*I87</f>
        <v>330</v>
      </c>
    </row>
    <row r="88" spans="1:11" x14ac:dyDescent="0.35">
      <c r="A88" s="35" t="s">
        <v>1651</v>
      </c>
      <c r="B88" t="str">
        <f>INDEX(Category!B:B,MATCH(Consolidated!C88,Category!C:C,0))</f>
        <v>Shipping</v>
      </c>
      <c r="C88" s="5" t="s">
        <v>5</v>
      </c>
      <c r="D88" s="6" t="s">
        <v>1365</v>
      </c>
      <c r="E88" s="6" t="s">
        <v>1197</v>
      </c>
      <c r="F88" s="7" t="s">
        <v>19</v>
      </c>
      <c r="G88" s="7" t="s">
        <v>19</v>
      </c>
      <c r="H88" s="7" t="s">
        <v>11</v>
      </c>
      <c r="I88" s="8">
        <v>250</v>
      </c>
      <c r="J88" s="13">
        <v>1.32</v>
      </c>
      <c r="K88" s="13">
        <f>J88*I88</f>
        <v>330</v>
      </c>
    </row>
    <row r="89" spans="1:11" x14ac:dyDescent="0.35">
      <c r="A89" s="35" t="s">
        <v>1651</v>
      </c>
      <c r="B89" t="str">
        <f>INDEX(Category!B:B,MATCH(Consolidated!C89,Category!C:C,0))</f>
        <v>Shipping</v>
      </c>
      <c r="C89" s="5" t="s">
        <v>175</v>
      </c>
      <c r="D89" s="6" t="s">
        <v>1231</v>
      </c>
      <c r="E89" s="6" t="s">
        <v>1197</v>
      </c>
      <c r="F89" s="7" t="s">
        <v>180</v>
      </c>
      <c r="G89" s="7" t="s">
        <v>180</v>
      </c>
      <c r="H89" s="7" t="s">
        <v>11</v>
      </c>
      <c r="I89" s="8">
        <v>360</v>
      </c>
      <c r="J89" s="13">
        <v>0.85</v>
      </c>
      <c r="K89" s="13">
        <f>J89*I89</f>
        <v>306</v>
      </c>
    </row>
    <row r="90" spans="1:11" x14ac:dyDescent="0.35">
      <c r="A90" s="35" t="s">
        <v>1651</v>
      </c>
      <c r="B90" t="str">
        <f>INDEX(Category!B:B,MATCH(Consolidated!C90,Category!C:C,0))</f>
        <v>Shipping</v>
      </c>
      <c r="C90" s="5" t="s">
        <v>175</v>
      </c>
      <c r="D90" s="6" t="s">
        <v>1231</v>
      </c>
      <c r="E90" s="6" t="s">
        <v>1197</v>
      </c>
      <c r="F90" s="7" t="s">
        <v>181</v>
      </c>
      <c r="G90" s="7" t="s">
        <v>181</v>
      </c>
      <c r="H90" s="7" t="s">
        <v>11</v>
      </c>
      <c r="I90" s="8">
        <v>312</v>
      </c>
      <c r="J90" s="13">
        <v>0.85</v>
      </c>
      <c r="K90" s="13">
        <f>J90*I90</f>
        <v>265.2</v>
      </c>
    </row>
    <row r="91" spans="1:11" x14ac:dyDescent="0.35">
      <c r="A91" s="35" t="s">
        <v>1651</v>
      </c>
      <c r="B91" t="str">
        <f>INDEX(Category!B:B,MATCH(Consolidated!C91,Category!C:C,0))</f>
        <v>Shipping</v>
      </c>
      <c r="C91" s="5" t="s">
        <v>5</v>
      </c>
      <c r="D91" s="6" t="s">
        <v>1365</v>
      </c>
      <c r="E91" s="6" t="s">
        <v>1197</v>
      </c>
      <c r="F91" s="7" t="s">
        <v>20</v>
      </c>
      <c r="G91" s="7" t="s">
        <v>20</v>
      </c>
      <c r="H91" s="7" t="s">
        <v>11</v>
      </c>
      <c r="I91" s="8">
        <v>250</v>
      </c>
      <c r="J91" s="13">
        <v>1.32</v>
      </c>
      <c r="K91" s="13">
        <f>J91*I91</f>
        <v>330</v>
      </c>
    </row>
    <row r="92" spans="1:11" x14ac:dyDescent="0.35">
      <c r="A92" s="35" t="s">
        <v>1651</v>
      </c>
      <c r="B92" t="str">
        <f>INDEX(Category!B:B,MATCH(Consolidated!C92,Category!C:C,0))</f>
        <v>Shipping</v>
      </c>
      <c r="C92" s="5" t="s">
        <v>818</v>
      </c>
      <c r="D92" s="6" t="s">
        <v>1418</v>
      </c>
      <c r="E92" s="6" t="s">
        <v>1197</v>
      </c>
      <c r="F92" s="7" t="s">
        <v>106</v>
      </c>
      <c r="G92" s="7" t="s">
        <v>106</v>
      </c>
      <c r="H92" s="7" t="s">
        <v>11</v>
      </c>
      <c r="I92" s="8">
        <v>1000</v>
      </c>
      <c r="J92" s="13">
        <v>0.37</v>
      </c>
      <c r="K92" s="13">
        <f>J92*I92</f>
        <v>370</v>
      </c>
    </row>
    <row r="93" spans="1:11" x14ac:dyDescent="0.35">
      <c r="A93" s="36" t="s">
        <v>1651</v>
      </c>
      <c r="B93" t="str">
        <f>INDEX(Category!B:B,MATCH(Consolidated!C93,Category!C:C,0))</f>
        <v>Secondary Packaging - Master Pack Shippers</v>
      </c>
      <c r="C93" s="5" t="s">
        <v>830</v>
      </c>
      <c r="D93" s="6" t="s">
        <v>1465</v>
      </c>
      <c r="E93" s="6" t="s">
        <v>1197</v>
      </c>
      <c r="F93" s="7" t="s">
        <v>45</v>
      </c>
      <c r="G93" s="7" t="s">
        <v>45</v>
      </c>
      <c r="H93" s="7" t="s">
        <v>11</v>
      </c>
      <c r="I93" s="8">
        <v>199</v>
      </c>
      <c r="J93" s="13">
        <v>1.58</v>
      </c>
      <c r="K93" s="13">
        <f>J93*I93</f>
        <v>314.42</v>
      </c>
    </row>
    <row r="94" spans="1:11" x14ac:dyDescent="0.35">
      <c r="A94" s="35" t="s">
        <v>1651</v>
      </c>
      <c r="B94" t="str">
        <f>INDEX(Category!B:B,MATCH(Consolidated!C94,Category!C:C,0))</f>
        <v>Shipping</v>
      </c>
      <c r="C94" s="5" t="s">
        <v>818</v>
      </c>
      <c r="D94" s="6" t="s">
        <v>1418</v>
      </c>
      <c r="E94" s="6" t="s">
        <v>1197</v>
      </c>
      <c r="F94" s="7" t="s">
        <v>302</v>
      </c>
      <c r="G94" s="7" t="s">
        <v>302</v>
      </c>
      <c r="H94" s="7" t="s">
        <v>11</v>
      </c>
      <c r="I94" s="8">
        <v>1000</v>
      </c>
      <c r="J94" s="13">
        <v>0.37</v>
      </c>
      <c r="K94" s="13">
        <f>J94*I94</f>
        <v>370</v>
      </c>
    </row>
    <row r="95" spans="1:11" x14ac:dyDescent="0.35">
      <c r="A95" s="35" t="s">
        <v>1651</v>
      </c>
      <c r="B95" t="str">
        <f>INDEX(Category!B:B,MATCH(Consolidated!C95,Category!C:C,0))</f>
        <v>Shipping</v>
      </c>
      <c r="C95" s="5" t="s">
        <v>819</v>
      </c>
      <c r="D95" s="6" t="s">
        <v>1420</v>
      </c>
      <c r="E95" s="6" t="s">
        <v>1197</v>
      </c>
      <c r="F95" s="7" t="s">
        <v>107</v>
      </c>
      <c r="G95" s="7" t="s">
        <v>107</v>
      </c>
      <c r="H95" s="7" t="s">
        <v>11</v>
      </c>
      <c r="I95" s="8">
        <v>750</v>
      </c>
      <c r="J95" s="13">
        <v>0.66</v>
      </c>
      <c r="K95" s="13">
        <f>J95*I95</f>
        <v>495</v>
      </c>
    </row>
    <row r="96" spans="1:11" x14ac:dyDescent="0.35">
      <c r="A96" s="35" t="s">
        <v>1651</v>
      </c>
      <c r="B96" t="str">
        <f>INDEX(Category!B:B,MATCH(Consolidated!C96,Category!C:C,0))</f>
        <v>Shipping</v>
      </c>
      <c r="C96" s="5" t="s">
        <v>35</v>
      </c>
      <c r="D96" s="6" t="s">
        <v>1366</v>
      </c>
      <c r="E96" s="6" t="s">
        <v>1197</v>
      </c>
      <c r="F96" s="7" t="s">
        <v>46</v>
      </c>
      <c r="G96" s="7" t="s">
        <v>46</v>
      </c>
      <c r="H96" s="7" t="s">
        <v>11</v>
      </c>
      <c r="I96" s="8">
        <v>500</v>
      </c>
      <c r="J96" s="13">
        <v>1.03</v>
      </c>
      <c r="K96" s="13">
        <f>J96*I96</f>
        <v>515</v>
      </c>
    </row>
    <row r="97" spans="1:11" x14ac:dyDescent="0.35">
      <c r="A97" s="35" t="s">
        <v>1651</v>
      </c>
      <c r="B97" t="str">
        <f>INDEX(Category!B:B,MATCH(Consolidated!C97,Category!C:C,0))</f>
        <v>Shipping</v>
      </c>
      <c r="C97" s="5" t="s">
        <v>224</v>
      </c>
      <c r="D97" s="6" t="s">
        <v>1241</v>
      </c>
      <c r="E97" s="6" t="s">
        <v>1197</v>
      </c>
      <c r="F97" s="7" t="s">
        <v>227</v>
      </c>
      <c r="G97" s="7" t="s">
        <v>227</v>
      </c>
      <c r="H97" s="7" t="s">
        <v>11</v>
      </c>
      <c r="I97" s="8">
        <v>286</v>
      </c>
      <c r="J97" s="13">
        <v>0.76</v>
      </c>
      <c r="K97" s="13">
        <f>J97*I97</f>
        <v>217.36</v>
      </c>
    </row>
    <row r="98" spans="1:11" x14ac:dyDescent="0.35">
      <c r="A98" s="35" t="s">
        <v>1651</v>
      </c>
      <c r="B98" t="str">
        <f>INDEX(Category!B:B,MATCH(Consolidated!C98,Category!C:C,0))</f>
        <v>Shipping</v>
      </c>
      <c r="C98" s="5" t="s">
        <v>224</v>
      </c>
      <c r="D98" s="6" t="s">
        <v>1241</v>
      </c>
      <c r="E98" s="6" t="s">
        <v>1197</v>
      </c>
      <c r="F98" s="7" t="s">
        <v>228</v>
      </c>
      <c r="G98" s="7" t="s">
        <v>228</v>
      </c>
      <c r="H98" s="7" t="s">
        <v>11</v>
      </c>
      <c r="I98" s="8">
        <v>450</v>
      </c>
      <c r="J98" s="13">
        <v>0.76</v>
      </c>
      <c r="K98" s="13">
        <f>J98*I98</f>
        <v>342</v>
      </c>
    </row>
    <row r="99" spans="1:11" x14ac:dyDescent="0.35">
      <c r="A99" s="35" t="s">
        <v>1651</v>
      </c>
      <c r="B99" t="str">
        <f>INDEX(Category!B:B,MATCH(Consolidated!C99,Category!C:C,0))</f>
        <v>Shipping</v>
      </c>
      <c r="C99" s="5" t="s">
        <v>35</v>
      </c>
      <c r="D99" s="6" t="s">
        <v>1366</v>
      </c>
      <c r="E99" s="6" t="s">
        <v>1197</v>
      </c>
      <c r="F99" s="7" t="s">
        <v>47</v>
      </c>
      <c r="G99" s="7" t="s">
        <v>47</v>
      </c>
      <c r="H99" s="7" t="s">
        <v>11</v>
      </c>
      <c r="I99" s="8">
        <v>500</v>
      </c>
      <c r="J99" s="13">
        <v>1.03</v>
      </c>
      <c r="K99" s="13">
        <f>J99*I99</f>
        <v>515</v>
      </c>
    </row>
    <row r="100" spans="1:11" x14ac:dyDescent="0.35">
      <c r="A100" s="35" t="s">
        <v>1651</v>
      </c>
      <c r="B100" t="str">
        <f>INDEX(Category!B:B,MATCH(Consolidated!C100,Category!C:C,0))</f>
        <v>Shipping</v>
      </c>
      <c r="C100" s="5" t="s">
        <v>220</v>
      </c>
      <c r="D100" s="6" t="s">
        <v>1240</v>
      </c>
      <c r="E100" s="6" t="s">
        <v>1197</v>
      </c>
      <c r="F100" s="7" t="s">
        <v>108</v>
      </c>
      <c r="G100" s="7" t="s">
        <v>108</v>
      </c>
      <c r="H100" s="7" t="s">
        <v>11</v>
      </c>
      <c r="I100" s="8">
        <v>375</v>
      </c>
      <c r="J100" s="13">
        <v>0.91</v>
      </c>
      <c r="K100" s="13">
        <f>J100*I100</f>
        <v>341.25</v>
      </c>
    </row>
    <row r="101" spans="1:11" x14ac:dyDescent="0.35">
      <c r="A101" s="35" t="s">
        <v>1651</v>
      </c>
      <c r="B101" t="str">
        <f>INDEX(Category!B:B,MATCH(Consolidated!C101,Category!C:C,0))</f>
        <v>Shipping</v>
      </c>
      <c r="C101" s="5" t="s">
        <v>224</v>
      </c>
      <c r="D101" s="6" t="s">
        <v>1241</v>
      </c>
      <c r="E101" s="6" t="s">
        <v>1197</v>
      </c>
      <c r="F101" s="7" t="s">
        <v>229</v>
      </c>
      <c r="G101" s="7" t="s">
        <v>229</v>
      </c>
      <c r="H101" s="7" t="s">
        <v>11</v>
      </c>
      <c r="I101" s="8">
        <v>450</v>
      </c>
      <c r="J101" s="13">
        <v>0.76</v>
      </c>
      <c r="K101" s="13">
        <f>J101*I101</f>
        <v>342</v>
      </c>
    </row>
    <row r="102" spans="1:11" x14ac:dyDescent="0.35">
      <c r="A102" s="35" t="s">
        <v>1651</v>
      </c>
      <c r="B102" t="str">
        <f>INDEX(Category!B:B,MATCH(Consolidated!C102,Category!C:C,0))</f>
        <v>Shipping</v>
      </c>
      <c r="C102" s="5" t="s">
        <v>224</v>
      </c>
      <c r="D102" s="6" t="s">
        <v>1241</v>
      </c>
      <c r="E102" s="6" t="s">
        <v>1197</v>
      </c>
      <c r="F102" s="7" t="s">
        <v>230</v>
      </c>
      <c r="G102" s="7" t="s">
        <v>230</v>
      </c>
      <c r="H102" s="7" t="s">
        <v>11</v>
      </c>
      <c r="I102" s="8">
        <v>450</v>
      </c>
      <c r="J102" s="13">
        <v>0.76</v>
      </c>
      <c r="K102" s="13">
        <f>J102*I102</f>
        <v>342</v>
      </c>
    </row>
    <row r="103" spans="1:11" x14ac:dyDescent="0.35">
      <c r="A103" s="35" t="s">
        <v>1651</v>
      </c>
      <c r="B103" t="str">
        <f>INDEX(Category!B:B,MATCH(Consolidated!C103,Category!C:C,0))</f>
        <v>Shipping</v>
      </c>
      <c r="C103" s="5" t="s">
        <v>187</v>
      </c>
      <c r="D103" s="6" t="s">
        <v>1233</v>
      </c>
      <c r="E103" s="6" t="s">
        <v>1197</v>
      </c>
      <c r="F103" s="7" t="s">
        <v>189</v>
      </c>
      <c r="G103" s="7" t="s">
        <v>189</v>
      </c>
      <c r="H103" s="7" t="s">
        <v>11</v>
      </c>
      <c r="I103" s="8">
        <v>450</v>
      </c>
      <c r="J103" s="13">
        <v>0.81</v>
      </c>
      <c r="K103" s="13">
        <f>J103*I103</f>
        <v>364.5</v>
      </c>
    </row>
    <row r="104" spans="1:11" x14ac:dyDescent="0.35">
      <c r="A104" s="35" t="s">
        <v>1651</v>
      </c>
      <c r="B104" t="str">
        <f>INDEX(Category!B:B,MATCH(Consolidated!C104,Category!C:C,0))</f>
        <v>Shipping</v>
      </c>
      <c r="C104" s="5" t="s">
        <v>148</v>
      </c>
      <c r="D104" s="6" t="s">
        <v>1229</v>
      </c>
      <c r="E104" s="6" t="s">
        <v>1197</v>
      </c>
      <c r="F104" s="7" t="s">
        <v>164</v>
      </c>
      <c r="G104" s="7" t="s">
        <v>164</v>
      </c>
      <c r="H104" s="7" t="s">
        <v>11</v>
      </c>
      <c r="I104" s="8">
        <v>251</v>
      </c>
      <c r="J104" s="13">
        <v>1.41</v>
      </c>
      <c r="K104" s="13">
        <f>J104*I104</f>
        <v>353.90999999999997</v>
      </c>
    </row>
    <row r="105" spans="1:11" x14ac:dyDescent="0.35">
      <c r="A105" s="35" t="s">
        <v>1651</v>
      </c>
      <c r="B105" t="str">
        <f>INDEX(Category!B:B,MATCH(Consolidated!C105,Category!C:C,0))</f>
        <v>Shipping</v>
      </c>
      <c r="C105" s="5" t="s">
        <v>224</v>
      </c>
      <c r="D105" s="6" t="s">
        <v>1241</v>
      </c>
      <c r="E105" s="6" t="s">
        <v>1197</v>
      </c>
      <c r="F105" s="7" t="s">
        <v>231</v>
      </c>
      <c r="G105" s="7" t="s">
        <v>231</v>
      </c>
      <c r="H105" s="7" t="s">
        <v>11</v>
      </c>
      <c r="I105" s="8">
        <v>450</v>
      </c>
      <c r="J105" s="13">
        <v>0.76</v>
      </c>
      <c r="K105" s="13">
        <f>J105*I105</f>
        <v>342</v>
      </c>
    </row>
    <row r="106" spans="1:11" x14ac:dyDescent="0.35">
      <c r="A106" s="35" t="s">
        <v>1651</v>
      </c>
      <c r="B106" t="str">
        <f>INDEX(Category!B:B,MATCH(Consolidated!C106,Category!C:C,0))</f>
        <v>Shipping</v>
      </c>
      <c r="C106" s="5" t="s">
        <v>224</v>
      </c>
      <c r="D106" s="6" t="s">
        <v>1241</v>
      </c>
      <c r="E106" s="6" t="s">
        <v>1197</v>
      </c>
      <c r="F106" s="7" t="s">
        <v>232</v>
      </c>
      <c r="G106" s="7" t="s">
        <v>232</v>
      </c>
      <c r="H106" s="7" t="s">
        <v>11</v>
      </c>
      <c r="I106" s="8">
        <v>193</v>
      </c>
      <c r="J106" s="13">
        <v>0.76</v>
      </c>
      <c r="K106" s="13">
        <f>J106*I106</f>
        <v>146.68</v>
      </c>
    </row>
    <row r="107" spans="1:11" x14ac:dyDescent="0.35">
      <c r="A107" s="35" t="s">
        <v>1651</v>
      </c>
      <c r="B107" t="str">
        <f>INDEX(Category!B:B,MATCH(Consolidated!C107,Category!C:C,0))</f>
        <v>Shipping</v>
      </c>
      <c r="C107" s="5" t="s">
        <v>187</v>
      </c>
      <c r="D107" s="6" t="s">
        <v>1233</v>
      </c>
      <c r="E107" s="6" t="s">
        <v>1197</v>
      </c>
      <c r="F107" s="7" t="s">
        <v>190</v>
      </c>
      <c r="G107" s="7" t="s">
        <v>190</v>
      </c>
      <c r="H107" s="7" t="s">
        <v>11</v>
      </c>
      <c r="I107" s="8">
        <v>450</v>
      </c>
      <c r="J107" s="13">
        <v>0.81</v>
      </c>
      <c r="K107" s="13">
        <f>J107*I107</f>
        <v>364.5</v>
      </c>
    </row>
    <row r="108" spans="1:11" x14ac:dyDescent="0.35">
      <c r="A108" s="35" t="s">
        <v>1651</v>
      </c>
      <c r="B108" t="str">
        <f>INDEX(Category!B:B,MATCH(Consolidated!C108,Category!C:C,0))</f>
        <v>Shipping</v>
      </c>
      <c r="C108" s="5" t="s">
        <v>818</v>
      </c>
      <c r="D108" s="6" t="s">
        <v>1418</v>
      </c>
      <c r="E108" s="6" t="s">
        <v>1197</v>
      </c>
      <c r="F108" s="7" t="s">
        <v>365</v>
      </c>
      <c r="G108" s="7" t="s">
        <v>365</v>
      </c>
      <c r="H108" s="7" t="s">
        <v>11</v>
      </c>
      <c r="I108" s="8">
        <v>1000</v>
      </c>
      <c r="J108" s="13">
        <v>0.37</v>
      </c>
      <c r="K108" s="13">
        <f>J108*I108</f>
        <v>370</v>
      </c>
    </row>
    <row r="109" spans="1:11" x14ac:dyDescent="0.35">
      <c r="A109" s="35" t="s">
        <v>1651</v>
      </c>
      <c r="B109" t="str">
        <f>INDEX(Category!B:B,MATCH(Consolidated!C109,Category!C:C,0))</f>
        <v>Shipping</v>
      </c>
      <c r="C109" s="5" t="s">
        <v>224</v>
      </c>
      <c r="D109" s="6" t="s">
        <v>1241</v>
      </c>
      <c r="E109" s="6" t="s">
        <v>1197</v>
      </c>
      <c r="F109" s="7" t="s">
        <v>233</v>
      </c>
      <c r="G109" s="7" t="s">
        <v>233</v>
      </c>
      <c r="H109" s="7" t="s">
        <v>11</v>
      </c>
      <c r="I109" s="8">
        <v>450</v>
      </c>
      <c r="J109" s="13">
        <v>0.76</v>
      </c>
      <c r="K109" s="13">
        <f>J109*I109</f>
        <v>342</v>
      </c>
    </row>
    <row r="110" spans="1:11" x14ac:dyDescent="0.35">
      <c r="A110" s="35" t="s">
        <v>1651</v>
      </c>
      <c r="B110" t="str">
        <f>INDEX(Category!B:B,MATCH(Consolidated!C110,Category!C:C,0))</f>
        <v>Shipping</v>
      </c>
      <c r="C110" s="5" t="s">
        <v>224</v>
      </c>
      <c r="D110" s="6" t="s">
        <v>1241</v>
      </c>
      <c r="E110" s="6" t="s">
        <v>1197</v>
      </c>
      <c r="F110" s="7" t="s">
        <v>234</v>
      </c>
      <c r="G110" s="7" t="s">
        <v>234</v>
      </c>
      <c r="H110" s="7" t="s">
        <v>11</v>
      </c>
      <c r="I110" s="8">
        <v>450</v>
      </c>
      <c r="J110" s="13">
        <v>0.76</v>
      </c>
      <c r="K110" s="13">
        <f>J110*I110</f>
        <v>342</v>
      </c>
    </row>
    <row r="111" spans="1:11" x14ac:dyDescent="0.35">
      <c r="A111" s="35" t="s">
        <v>1651</v>
      </c>
      <c r="B111" t="str">
        <f>INDEX(Category!B:B,MATCH(Consolidated!C111,Category!C:C,0))</f>
        <v>Shipping</v>
      </c>
      <c r="C111" s="5" t="s">
        <v>5</v>
      </c>
      <c r="D111" s="6" t="s">
        <v>1365</v>
      </c>
      <c r="E111" s="6" t="s">
        <v>1197</v>
      </c>
      <c r="F111" s="7" t="s">
        <v>21</v>
      </c>
      <c r="G111" s="7" t="s">
        <v>21</v>
      </c>
      <c r="H111" s="7" t="s">
        <v>11</v>
      </c>
      <c r="I111" s="8">
        <v>250</v>
      </c>
      <c r="J111" s="13">
        <v>1.32</v>
      </c>
      <c r="K111" s="13">
        <f>J111*I111</f>
        <v>330</v>
      </c>
    </row>
    <row r="112" spans="1:11" x14ac:dyDescent="0.35">
      <c r="A112" s="35" t="s">
        <v>1651</v>
      </c>
      <c r="B112" t="str">
        <f>INDEX(Category!B:B,MATCH(Consolidated!C112,Category!C:C,0))</f>
        <v>Shipping</v>
      </c>
      <c r="C112" s="5" t="s">
        <v>187</v>
      </c>
      <c r="D112" s="6" t="s">
        <v>1233</v>
      </c>
      <c r="E112" s="6" t="s">
        <v>1197</v>
      </c>
      <c r="F112" s="7" t="s">
        <v>191</v>
      </c>
      <c r="G112" s="7" t="s">
        <v>191</v>
      </c>
      <c r="H112" s="7" t="s">
        <v>11</v>
      </c>
      <c r="I112" s="8">
        <v>315</v>
      </c>
      <c r="J112" s="13">
        <v>0.81</v>
      </c>
      <c r="K112" s="13">
        <f>J112*I112</f>
        <v>255.15</v>
      </c>
    </row>
    <row r="113" spans="1:11" x14ac:dyDescent="0.35">
      <c r="A113" s="35" t="s">
        <v>1651</v>
      </c>
      <c r="B113" t="str">
        <f>INDEX(Category!B:B,MATCH(Consolidated!C113,Category!C:C,0))</f>
        <v>Shipping</v>
      </c>
      <c r="C113" s="5" t="s">
        <v>130</v>
      </c>
      <c r="D113" s="6" t="s">
        <v>1227</v>
      </c>
      <c r="E113" s="6" t="s">
        <v>1197</v>
      </c>
      <c r="F113" s="7" t="s">
        <v>141</v>
      </c>
      <c r="G113" s="7" t="s">
        <v>141</v>
      </c>
      <c r="H113" s="7" t="s">
        <v>11</v>
      </c>
      <c r="I113" s="8">
        <v>354</v>
      </c>
      <c r="J113" s="13">
        <v>1.28</v>
      </c>
      <c r="K113" s="13">
        <f>J113*I113</f>
        <v>453.12</v>
      </c>
    </row>
    <row r="114" spans="1:11" x14ac:dyDescent="0.35">
      <c r="A114" s="35" t="s">
        <v>1651</v>
      </c>
      <c r="B114" t="str">
        <f>INDEX(Category!B:B,MATCH(Consolidated!C114,Category!C:C,0))</f>
        <v>Shipping</v>
      </c>
      <c r="C114" s="5" t="s">
        <v>224</v>
      </c>
      <c r="D114" s="6" t="s">
        <v>1241</v>
      </c>
      <c r="E114" s="6" t="s">
        <v>1197</v>
      </c>
      <c r="F114" s="7" t="s">
        <v>235</v>
      </c>
      <c r="G114" s="7" t="s">
        <v>235</v>
      </c>
      <c r="H114" s="7" t="s">
        <v>11</v>
      </c>
      <c r="I114" s="8">
        <v>450</v>
      </c>
      <c r="J114" s="13">
        <v>0.76</v>
      </c>
      <c r="K114" s="13">
        <f>J114*I114</f>
        <v>342</v>
      </c>
    </row>
    <row r="115" spans="1:11" x14ac:dyDescent="0.35">
      <c r="A115" s="35" t="s">
        <v>1651</v>
      </c>
      <c r="B115" t="str">
        <f>INDEX(Category!B:B,MATCH(Consolidated!C115,Category!C:C,0))</f>
        <v>Shipping</v>
      </c>
      <c r="C115" s="5" t="s">
        <v>224</v>
      </c>
      <c r="D115" s="6" t="s">
        <v>1241</v>
      </c>
      <c r="E115" s="6" t="s">
        <v>1197</v>
      </c>
      <c r="F115" s="7" t="s">
        <v>236</v>
      </c>
      <c r="G115" s="7" t="s">
        <v>236</v>
      </c>
      <c r="H115" s="7" t="s">
        <v>11</v>
      </c>
      <c r="I115" s="8">
        <v>450</v>
      </c>
      <c r="J115" s="13">
        <v>0.76</v>
      </c>
      <c r="K115" s="13">
        <f>J115*I115</f>
        <v>342</v>
      </c>
    </row>
    <row r="116" spans="1:11" x14ac:dyDescent="0.35">
      <c r="A116" s="35" t="s">
        <v>1651</v>
      </c>
      <c r="B116" t="str">
        <f>INDEX(Category!B:B,MATCH(Consolidated!C116,Category!C:C,0))</f>
        <v>Shipping</v>
      </c>
      <c r="C116" s="5" t="s">
        <v>224</v>
      </c>
      <c r="D116" s="6" t="s">
        <v>1241</v>
      </c>
      <c r="E116" s="6" t="s">
        <v>1197</v>
      </c>
      <c r="F116" s="7" t="s">
        <v>237</v>
      </c>
      <c r="G116" s="7" t="s">
        <v>237</v>
      </c>
      <c r="H116" s="7" t="s">
        <v>11</v>
      </c>
      <c r="I116" s="8">
        <v>450</v>
      </c>
      <c r="J116" s="13">
        <v>0.76</v>
      </c>
      <c r="K116" s="13">
        <f>J116*I116</f>
        <v>342</v>
      </c>
    </row>
    <row r="117" spans="1:11" x14ac:dyDescent="0.35">
      <c r="A117" s="35" t="s">
        <v>1651</v>
      </c>
      <c r="B117" t="str">
        <f>INDEX(Category!B:B,MATCH(Consolidated!C117,Category!C:C,0))</f>
        <v>Shipping</v>
      </c>
      <c r="C117" s="5" t="s">
        <v>214</v>
      </c>
      <c r="D117" s="6" t="s">
        <v>1238</v>
      </c>
      <c r="E117" s="6" t="s">
        <v>1197</v>
      </c>
      <c r="F117" s="7" t="s">
        <v>33</v>
      </c>
      <c r="G117" s="7" t="s">
        <v>34</v>
      </c>
      <c r="H117" s="7" t="s">
        <v>11</v>
      </c>
      <c r="I117" s="8">
        <v>160</v>
      </c>
      <c r="J117" s="13">
        <v>0.7</v>
      </c>
      <c r="K117" s="13">
        <f>J117*I117</f>
        <v>112</v>
      </c>
    </row>
    <row r="118" spans="1:11" x14ac:dyDescent="0.35">
      <c r="A118" s="35" t="s">
        <v>1651</v>
      </c>
      <c r="B118" t="str">
        <f>INDEX(Category!B:B,MATCH(Consolidated!C118,Category!C:C,0))</f>
        <v>Shipping</v>
      </c>
      <c r="C118" s="5" t="s">
        <v>819</v>
      </c>
      <c r="D118" s="6" t="s">
        <v>1420</v>
      </c>
      <c r="E118" s="6" t="s">
        <v>1197</v>
      </c>
      <c r="F118" s="7" t="s">
        <v>33</v>
      </c>
      <c r="G118" s="7" t="s">
        <v>34</v>
      </c>
      <c r="H118" s="7" t="s">
        <v>11</v>
      </c>
      <c r="I118" s="8">
        <v>1166</v>
      </c>
      <c r="J118" s="13">
        <v>0.66</v>
      </c>
      <c r="K118" s="13">
        <f>J118*I118</f>
        <v>769.56000000000006</v>
      </c>
    </row>
    <row r="119" spans="1:11" x14ac:dyDescent="0.35">
      <c r="A119" s="35" t="s">
        <v>1651</v>
      </c>
      <c r="B119" t="str">
        <f>INDEX(Category!B:B,MATCH(Consolidated!C119,Category!C:C,0))</f>
        <v>Shipping</v>
      </c>
      <c r="C119" s="5" t="s">
        <v>220</v>
      </c>
      <c r="D119" s="6" t="s">
        <v>1240</v>
      </c>
      <c r="E119" s="6" t="s">
        <v>1197</v>
      </c>
      <c r="F119" s="7" t="s">
        <v>33</v>
      </c>
      <c r="G119" s="7" t="s">
        <v>34</v>
      </c>
      <c r="H119" s="7" t="s">
        <v>11</v>
      </c>
      <c r="I119" s="8">
        <v>2805</v>
      </c>
      <c r="J119" s="13">
        <v>0.91</v>
      </c>
      <c r="K119" s="13">
        <f>J119*I119</f>
        <v>2552.5500000000002</v>
      </c>
    </row>
    <row r="120" spans="1:11" x14ac:dyDescent="0.35">
      <c r="A120" s="37" t="s">
        <v>1651</v>
      </c>
      <c r="B120" t="str">
        <f>INDEX(Category!B:B,MATCH(Consolidated!C120,Category!C:C,0))</f>
        <v>Shipping</v>
      </c>
      <c r="C120" s="5" t="s">
        <v>828</v>
      </c>
      <c r="D120" s="6" t="s">
        <v>1364</v>
      </c>
      <c r="E120" s="6" t="s">
        <v>993</v>
      </c>
      <c r="F120" s="7" t="s">
        <v>95</v>
      </c>
      <c r="G120" s="7" t="s">
        <v>96</v>
      </c>
      <c r="H120" s="7" t="s">
        <v>81</v>
      </c>
      <c r="I120" s="8">
        <v>1</v>
      </c>
      <c r="J120" s="13">
        <v>2.5000000000000001E-2</v>
      </c>
      <c r="K120" s="13">
        <f>J120*I120</f>
        <v>2.5000000000000001E-2</v>
      </c>
    </row>
    <row r="121" spans="1:11" x14ac:dyDescent="0.35">
      <c r="A121" s="37" t="s">
        <v>1651</v>
      </c>
      <c r="B121" t="str">
        <f>INDEX(Category!B:B,MATCH(Consolidated!C121,Category!C:C,0))</f>
        <v>Shipping</v>
      </c>
      <c r="C121" s="5" t="s">
        <v>938</v>
      </c>
      <c r="D121" s="6" t="s">
        <v>1587</v>
      </c>
      <c r="E121" s="6" t="s">
        <v>993</v>
      </c>
      <c r="F121" s="7" t="s">
        <v>95</v>
      </c>
      <c r="G121" s="7" t="s">
        <v>96</v>
      </c>
      <c r="H121" s="7" t="s">
        <v>81</v>
      </c>
      <c r="I121" s="8">
        <v>1</v>
      </c>
      <c r="J121" s="13">
        <v>20</v>
      </c>
      <c r="K121" s="13">
        <f>J121*I121</f>
        <v>20</v>
      </c>
    </row>
    <row r="122" spans="1:11" x14ac:dyDescent="0.35">
      <c r="A122" s="37" t="s">
        <v>1651</v>
      </c>
      <c r="B122" t="str">
        <f>INDEX(Category!B:B,MATCH(Consolidated!C122,Category!C:C,0))</f>
        <v>Shipping</v>
      </c>
      <c r="C122" s="5" t="s">
        <v>142</v>
      </c>
      <c r="D122" s="6" t="s">
        <v>1228</v>
      </c>
      <c r="E122" s="6" t="s">
        <v>1224</v>
      </c>
      <c r="F122" s="7" t="s">
        <v>144</v>
      </c>
      <c r="G122" s="7" t="s">
        <v>145</v>
      </c>
      <c r="H122" s="7" t="s">
        <v>8</v>
      </c>
      <c r="I122" s="8">
        <v>1033</v>
      </c>
      <c r="J122" s="13">
        <v>0.84</v>
      </c>
      <c r="K122" s="13">
        <f>J122*I122</f>
        <v>867.71999999999991</v>
      </c>
    </row>
    <row r="123" spans="1:11" x14ac:dyDescent="0.35">
      <c r="A123" s="37" t="s">
        <v>1651</v>
      </c>
      <c r="B123" t="str">
        <f>INDEX(Category!B:B,MATCH(Consolidated!C123,Category!C:C,0))</f>
        <v>Shipping</v>
      </c>
      <c r="C123" s="5" t="s">
        <v>127</v>
      </c>
      <c r="D123" s="6" t="s">
        <v>1226</v>
      </c>
      <c r="E123" s="6" t="s">
        <v>1224</v>
      </c>
      <c r="F123" s="7" t="s">
        <v>128</v>
      </c>
      <c r="G123" s="7" t="s">
        <v>129</v>
      </c>
      <c r="H123" s="7" t="s">
        <v>8</v>
      </c>
      <c r="I123" s="8">
        <v>2010</v>
      </c>
      <c r="J123" s="13">
        <v>1.02</v>
      </c>
      <c r="K123" s="13">
        <f>J123*I123</f>
        <v>2050.1999999999998</v>
      </c>
    </row>
    <row r="124" spans="1:11" x14ac:dyDescent="0.35">
      <c r="A124" s="37" t="s">
        <v>1651</v>
      </c>
      <c r="B124" t="str">
        <f>INDEX(Category!B:B,MATCH(Consolidated!C124,Category!C:C,0))</f>
        <v>Shipping</v>
      </c>
      <c r="C124" s="5" t="s">
        <v>194</v>
      </c>
      <c r="D124" s="6" t="s">
        <v>1235</v>
      </c>
      <c r="E124" s="6" t="s">
        <v>1224</v>
      </c>
      <c r="F124" s="7" t="s">
        <v>195</v>
      </c>
      <c r="G124" s="7" t="s">
        <v>196</v>
      </c>
      <c r="H124" s="7" t="s">
        <v>8</v>
      </c>
      <c r="I124" s="8">
        <v>4350</v>
      </c>
      <c r="J124" s="13">
        <v>0.86</v>
      </c>
      <c r="K124" s="13">
        <f>J124*I124</f>
        <v>3741</v>
      </c>
    </row>
    <row r="125" spans="1:11" x14ac:dyDescent="0.35">
      <c r="A125" s="37" t="s">
        <v>1651</v>
      </c>
      <c r="B125" t="str">
        <f>INDEX(Category!B:B,MATCH(Consolidated!C125,Category!C:C,0))</f>
        <v>Shipping</v>
      </c>
      <c r="C125" s="5" t="s">
        <v>109</v>
      </c>
      <c r="D125" s="6" t="s">
        <v>1223</v>
      </c>
      <c r="E125" s="6" t="s">
        <v>1224</v>
      </c>
      <c r="F125" s="7" t="s">
        <v>71</v>
      </c>
      <c r="G125" s="7" t="s">
        <v>72</v>
      </c>
      <c r="H125" s="7" t="s">
        <v>8</v>
      </c>
      <c r="I125" s="8">
        <v>1560</v>
      </c>
      <c r="J125" s="13">
        <v>0.93</v>
      </c>
      <c r="K125" s="13">
        <f>J125*I125</f>
        <v>1450.8000000000002</v>
      </c>
    </row>
    <row r="126" spans="1:11" x14ac:dyDescent="0.35">
      <c r="A126" s="37" t="s">
        <v>1651</v>
      </c>
      <c r="B126" t="str">
        <f>INDEX(Category!B:B,MATCH(Consolidated!C126,Category!C:C,0))</f>
        <v>Shipping</v>
      </c>
      <c r="C126" s="5" t="s">
        <v>238</v>
      </c>
      <c r="D126" s="6" t="s">
        <v>1242</v>
      </c>
      <c r="E126" s="6" t="s">
        <v>1224</v>
      </c>
      <c r="F126" s="7" t="s">
        <v>114</v>
      </c>
      <c r="G126" s="7" t="s">
        <v>115</v>
      </c>
      <c r="H126" s="7" t="s">
        <v>8</v>
      </c>
      <c r="I126" s="8">
        <v>6400</v>
      </c>
      <c r="J126" s="13">
        <v>0.83</v>
      </c>
      <c r="K126" s="13">
        <f>J126*I126</f>
        <v>5312</v>
      </c>
    </row>
    <row r="127" spans="1:11" x14ac:dyDescent="0.35">
      <c r="A127" s="37" t="s">
        <v>1651</v>
      </c>
      <c r="B127" t="str">
        <f>INDEX(Category!B:B,MATCH(Consolidated!C127,Category!C:C,0))</f>
        <v>Shipping</v>
      </c>
      <c r="C127" s="5" t="s">
        <v>167</v>
      </c>
      <c r="D127" s="6" t="s">
        <v>1230</v>
      </c>
      <c r="E127" s="6" t="s">
        <v>1224</v>
      </c>
      <c r="F127" s="7" t="s">
        <v>168</v>
      </c>
      <c r="G127" s="7" t="s">
        <v>169</v>
      </c>
      <c r="H127" s="7" t="s">
        <v>8</v>
      </c>
      <c r="I127" s="8">
        <v>656</v>
      </c>
      <c r="J127" s="13">
        <v>0.78</v>
      </c>
      <c r="K127" s="13">
        <f>J127*I127</f>
        <v>511.68</v>
      </c>
    </row>
    <row r="128" spans="1:11" x14ac:dyDescent="0.35">
      <c r="A128" s="37" t="s">
        <v>1651</v>
      </c>
      <c r="B128" t="str">
        <f>INDEX(Category!B:B,MATCH(Consolidated!C128,Category!C:C,0))</f>
        <v>Shipping</v>
      </c>
      <c r="C128" s="5" t="s">
        <v>217</v>
      </c>
      <c r="D128" s="6" t="s">
        <v>1239</v>
      </c>
      <c r="E128" s="6" t="s">
        <v>1224</v>
      </c>
      <c r="F128" s="7" t="s">
        <v>218</v>
      </c>
      <c r="G128" s="7" t="s">
        <v>219</v>
      </c>
      <c r="H128" s="7" t="s">
        <v>8</v>
      </c>
      <c r="I128" s="8">
        <v>435</v>
      </c>
      <c r="J128" s="13">
        <v>0.86</v>
      </c>
      <c r="K128" s="13">
        <f>J128*I128</f>
        <v>374.09999999999997</v>
      </c>
    </row>
    <row r="129" spans="1:11" x14ac:dyDescent="0.35">
      <c r="A129" s="37" t="s">
        <v>1651</v>
      </c>
      <c r="B129" t="str">
        <f>INDEX(Category!B:B,MATCH(Consolidated!C129,Category!C:C,0))</f>
        <v>Shipping</v>
      </c>
      <c r="C129" s="5" t="s">
        <v>821</v>
      </c>
      <c r="D129" s="6" t="s">
        <v>1553</v>
      </c>
      <c r="E129" s="6" t="s">
        <v>1224</v>
      </c>
      <c r="F129" s="7" t="s">
        <v>282</v>
      </c>
      <c r="G129" s="7" t="s">
        <v>283</v>
      </c>
      <c r="H129" s="7" t="s">
        <v>8</v>
      </c>
      <c r="I129" s="8">
        <v>2010</v>
      </c>
      <c r="J129" s="13">
        <v>0.92</v>
      </c>
      <c r="K129" s="13">
        <f>J129*I129</f>
        <v>1849.2</v>
      </c>
    </row>
    <row r="130" spans="1:11" x14ac:dyDescent="0.35">
      <c r="A130" s="37" t="s">
        <v>1651</v>
      </c>
      <c r="B130" t="str">
        <f>INDEX(Category!B:B,MATCH(Consolidated!C130,Category!C:C,0))</f>
        <v>Shipping</v>
      </c>
      <c r="C130" s="5" t="s">
        <v>814</v>
      </c>
      <c r="D130" s="6" t="s">
        <v>1414</v>
      </c>
      <c r="E130" s="6" t="s">
        <v>1224</v>
      </c>
      <c r="F130" s="7" t="s">
        <v>172</v>
      </c>
      <c r="G130" s="7" t="s">
        <v>173</v>
      </c>
      <c r="H130" s="7" t="s">
        <v>8</v>
      </c>
      <c r="I130" s="8">
        <v>630</v>
      </c>
      <c r="J130" s="13">
        <v>0.98</v>
      </c>
      <c r="K130" s="13">
        <f>J130*I130</f>
        <v>617.4</v>
      </c>
    </row>
    <row r="131" spans="1:11" x14ac:dyDescent="0.35">
      <c r="A131" s="37" t="s">
        <v>1651</v>
      </c>
      <c r="B131" t="str">
        <f>INDEX(Category!B:B,MATCH(Consolidated!C131,Category!C:C,0))</f>
        <v>Shipping</v>
      </c>
      <c r="C131" s="5" t="s">
        <v>217</v>
      </c>
      <c r="D131" s="6" t="s">
        <v>1239</v>
      </c>
      <c r="E131" s="6" t="s">
        <v>1224</v>
      </c>
      <c r="F131" s="7" t="s">
        <v>199</v>
      </c>
      <c r="G131" s="7" t="s">
        <v>200</v>
      </c>
      <c r="H131" s="7" t="s">
        <v>8</v>
      </c>
      <c r="I131" s="8">
        <v>2176</v>
      </c>
      <c r="J131" s="13">
        <v>0.86</v>
      </c>
      <c r="K131" s="13">
        <f>J131*I131</f>
        <v>1871.36</v>
      </c>
    </row>
    <row r="132" spans="1:11" x14ac:dyDescent="0.35">
      <c r="A132" s="37" t="s">
        <v>1651</v>
      </c>
      <c r="B132" t="str">
        <f>INDEX(Category!B:B,MATCH(Consolidated!C132,Category!C:C,0))</f>
        <v>Shipping</v>
      </c>
      <c r="C132" s="5" t="s">
        <v>182</v>
      </c>
      <c r="D132" s="6" t="s">
        <v>1232</v>
      </c>
      <c r="E132" s="6" t="s">
        <v>1224</v>
      </c>
      <c r="F132" s="7" t="s">
        <v>183</v>
      </c>
      <c r="G132" s="7" t="s">
        <v>184</v>
      </c>
      <c r="H132" s="7" t="s">
        <v>8</v>
      </c>
      <c r="I132" s="8">
        <v>200</v>
      </c>
      <c r="J132" s="13">
        <v>0.76</v>
      </c>
      <c r="K132" s="13">
        <f>J132*I132</f>
        <v>152</v>
      </c>
    </row>
    <row r="133" spans="1:11" x14ac:dyDescent="0.35">
      <c r="A133" s="37" t="s">
        <v>1651</v>
      </c>
      <c r="B133" t="str">
        <f>INDEX(Category!B:B,MATCH(Consolidated!C133,Category!C:C,0))</f>
        <v>Shipping</v>
      </c>
      <c r="C133" s="5" t="s">
        <v>210</v>
      </c>
      <c r="D133" s="6" t="s">
        <v>1237</v>
      </c>
      <c r="E133" s="6" t="s">
        <v>1224</v>
      </c>
      <c r="F133" s="7" t="s">
        <v>211</v>
      </c>
      <c r="G133" s="7" t="s">
        <v>212</v>
      </c>
      <c r="H133" s="7" t="s">
        <v>8</v>
      </c>
      <c r="I133" s="8">
        <v>1380</v>
      </c>
      <c r="J133" s="13">
        <v>0.52</v>
      </c>
      <c r="K133" s="13">
        <f>J133*I133</f>
        <v>717.6</v>
      </c>
    </row>
    <row r="134" spans="1:11" x14ac:dyDescent="0.35">
      <c r="A134" s="37" t="s">
        <v>1651</v>
      </c>
      <c r="B134" t="str">
        <f>INDEX(Category!B:B,MATCH(Consolidated!C134,Category!C:C,0))</f>
        <v>Shipping</v>
      </c>
      <c r="C134" s="5" t="s">
        <v>821</v>
      </c>
      <c r="D134" s="6" t="s">
        <v>1553</v>
      </c>
      <c r="E134" s="6" t="s">
        <v>1224</v>
      </c>
      <c r="F134" s="7" t="s">
        <v>48</v>
      </c>
      <c r="G134" s="7" t="s">
        <v>49</v>
      </c>
      <c r="H134" s="7" t="s">
        <v>8</v>
      </c>
      <c r="I134" s="8">
        <v>960</v>
      </c>
      <c r="J134" s="13">
        <v>0.92</v>
      </c>
      <c r="K134" s="13">
        <f>J134*I134</f>
        <v>883.2</v>
      </c>
    </row>
    <row r="135" spans="1:11" x14ac:dyDescent="0.35">
      <c r="A135" s="37" t="s">
        <v>1651</v>
      </c>
      <c r="B135" t="str">
        <f>INDEX(Category!B:B,MATCH(Consolidated!C135,Category!C:C,0))</f>
        <v>Shipping</v>
      </c>
      <c r="C135" s="5" t="s">
        <v>182</v>
      </c>
      <c r="D135" s="6" t="s">
        <v>1232</v>
      </c>
      <c r="E135" s="6" t="s">
        <v>1224</v>
      </c>
      <c r="F135" s="7" t="s">
        <v>185</v>
      </c>
      <c r="G135" s="7" t="s">
        <v>186</v>
      </c>
      <c r="H135" s="7" t="s">
        <v>8</v>
      </c>
      <c r="I135" s="8">
        <v>850</v>
      </c>
      <c r="J135" s="13">
        <v>0.76</v>
      </c>
      <c r="K135" s="13">
        <f>J135*I135</f>
        <v>646</v>
      </c>
    </row>
    <row r="136" spans="1:11" x14ac:dyDescent="0.35">
      <c r="A136" s="37" t="s">
        <v>1651</v>
      </c>
      <c r="B136" t="str">
        <f>INDEX(Category!B:B,MATCH(Consolidated!C136,Category!C:C,0))</f>
        <v>Shipping</v>
      </c>
      <c r="C136" s="5" t="s">
        <v>142</v>
      </c>
      <c r="D136" s="6" t="s">
        <v>1228</v>
      </c>
      <c r="E136" s="6" t="s">
        <v>1224</v>
      </c>
      <c r="F136" s="7" t="s">
        <v>143</v>
      </c>
      <c r="G136" s="7" t="s">
        <v>143</v>
      </c>
      <c r="H136" s="7" t="s">
        <v>11</v>
      </c>
      <c r="I136" s="8">
        <v>1960</v>
      </c>
      <c r="J136" s="13">
        <v>0.84</v>
      </c>
      <c r="K136" s="13">
        <f>J136*I136</f>
        <v>1646.3999999999999</v>
      </c>
    </row>
    <row r="137" spans="1:11" x14ac:dyDescent="0.35">
      <c r="A137" s="37" t="s">
        <v>1651</v>
      </c>
      <c r="B137" t="str">
        <f>INDEX(Category!B:B,MATCH(Consolidated!C137,Category!C:C,0))</f>
        <v>Shipping</v>
      </c>
      <c r="C137" s="5" t="s">
        <v>244</v>
      </c>
      <c r="D137" s="6" t="s">
        <v>1244</v>
      </c>
      <c r="E137" s="6" t="s">
        <v>1224</v>
      </c>
      <c r="F137" s="7" t="s">
        <v>245</v>
      </c>
      <c r="G137" s="7" t="s">
        <v>245</v>
      </c>
      <c r="H137" s="7" t="s">
        <v>11</v>
      </c>
      <c r="I137" s="8">
        <v>2000</v>
      </c>
      <c r="J137" s="13">
        <v>0.82</v>
      </c>
      <c r="K137" s="13">
        <f>J137*I137</f>
        <v>1640</v>
      </c>
    </row>
    <row r="138" spans="1:11" x14ac:dyDescent="0.35">
      <c r="A138" s="37" t="s">
        <v>1651</v>
      </c>
      <c r="B138" t="str">
        <f>INDEX(Category!B:B,MATCH(Consolidated!C138,Category!C:C,0))</f>
        <v>Shipping</v>
      </c>
      <c r="C138" s="5" t="s">
        <v>167</v>
      </c>
      <c r="D138" s="6" t="s">
        <v>1230</v>
      </c>
      <c r="E138" s="6" t="s">
        <v>1224</v>
      </c>
      <c r="F138" s="7" t="s">
        <v>174</v>
      </c>
      <c r="G138" s="7" t="s">
        <v>174</v>
      </c>
      <c r="H138" s="7" t="s">
        <v>11</v>
      </c>
      <c r="I138" s="8">
        <v>2000</v>
      </c>
      <c r="J138" s="13">
        <v>0.78</v>
      </c>
      <c r="K138" s="13">
        <f>J138*I138</f>
        <v>1560</v>
      </c>
    </row>
    <row r="139" spans="1:11" x14ac:dyDescent="0.35">
      <c r="A139" s="37" t="s">
        <v>1651</v>
      </c>
      <c r="B139" t="str">
        <f>INDEX(Category!B:B,MATCH(Consolidated!C139,Category!C:C,0))</f>
        <v>Shipping</v>
      </c>
      <c r="C139" s="5" t="s">
        <v>210</v>
      </c>
      <c r="D139" s="6" t="s">
        <v>1237</v>
      </c>
      <c r="E139" s="6" t="s">
        <v>1224</v>
      </c>
      <c r="F139" s="7" t="s">
        <v>213</v>
      </c>
      <c r="G139" s="7" t="s">
        <v>213</v>
      </c>
      <c r="H139" s="7" t="s">
        <v>11</v>
      </c>
      <c r="I139" s="8">
        <v>5010</v>
      </c>
      <c r="J139" s="13">
        <v>0.52</v>
      </c>
      <c r="K139" s="13">
        <f>J139*I139</f>
        <v>2605.2000000000003</v>
      </c>
    </row>
    <row r="140" spans="1:11" x14ac:dyDescent="0.35">
      <c r="A140" s="37" t="s">
        <v>1651</v>
      </c>
      <c r="B140" t="str">
        <f>INDEX(Category!B:B,MATCH(Consolidated!C140,Category!C:C,0))</f>
        <v>Shipping</v>
      </c>
      <c r="C140" s="5" t="s">
        <v>194</v>
      </c>
      <c r="D140" s="6" t="s">
        <v>1235</v>
      </c>
      <c r="E140" s="6" t="s">
        <v>1224</v>
      </c>
      <c r="F140" s="7" t="s">
        <v>197</v>
      </c>
      <c r="G140" s="7" t="s">
        <v>197</v>
      </c>
      <c r="H140" s="7" t="s">
        <v>11</v>
      </c>
      <c r="I140" s="8">
        <v>2100</v>
      </c>
      <c r="J140" s="13">
        <v>0.86</v>
      </c>
      <c r="K140" s="13">
        <f>J140*I140</f>
        <v>1806</v>
      </c>
    </row>
    <row r="141" spans="1:11" x14ac:dyDescent="0.35">
      <c r="A141" s="37" t="s">
        <v>1651</v>
      </c>
      <c r="B141" t="str">
        <f>INDEX(Category!B:B,MATCH(Consolidated!C141,Category!C:C,0))</f>
        <v>Shipping</v>
      </c>
      <c r="C141" s="5" t="s">
        <v>241</v>
      </c>
      <c r="D141" s="6" t="s">
        <v>1243</v>
      </c>
      <c r="E141" s="6" t="s">
        <v>1224</v>
      </c>
      <c r="F141" s="7" t="s">
        <v>242</v>
      </c>
      <c r="G141" s="7" t="s">
        <v>242</v>
      </c>
      <c r="H141" s="7" t="s">
        <v>11</v>
      </c>
      <c r="I141" s="8">
        <v>4400</v>
      </c>
      <c r="J141" s="13">
        <v>0.32</v>
      </c>
      <c r="K141" s="13">
        <f>J141*I141</f>
        <v>1408</v>
      </c>
    </row>
    <row r="142" spans="1:11" x14ac:dyDescent="0.35">
      <c r="A142" s="37" t="s">
        <v>1651</v>
      </c>
      <c r="B142" t="str">
        <f>INDEX(Category!B:B,MATCH(Consolidated!C142,Category!C:C,0))</f>
        <v>Shipping - Web Mailers</v>
      </c>
      <c r="C142" s="5" t="s">
        <v>846</v>
      </c>
      <c r="D142" s="6" t="s">
        <v>1352</v>
      </c>
      <c r="E142" s="6" t="s">
        <v>79</v>
      </c>
      <c r="F142" s="7" t="s">
        <v>264</v>
      </c>
      <c r="G142" s="7" t="s">
        <v>265</v>
      </c>
      <c r="H142" s="7" t="s">
        <v>8</v>
      </c>
      <c r="I142" s="8">
        <v>600</v>
      </c>
      <c r="J142" s="13">
        <v>0.77</v>
      </c>
      <c r="K142" s="13">
        <f>J142*I142</f>
        <v>462</v>
      </c>
    </row>
    <row r="143" spans="1:11" x14ac:dyDescent="0.35">
      <c r="A143" s="37" t="s">
        <v>1651</v>
      </c>
      <c r="B143" t="str">
        <f>INDEX(Category!B:B,MATCH(Consolidated!C143,Category!C:C,0))</f>
        <v>Shipping - B2B Customer Shippers</v>
      </c>
      <c r="C143" s="5" t="s">
        <v>852</v>
      </c>
      <c r="D143" s="6" t="s">
        <v>1421</v>
      </c>
      <c r="E143" s="6" t="s">
        <v>79</v>
      </c>
      <c r="F143" s="7" t="s">
        <v>83</v>
      </c>
      <c r="G143" s="7" t="s">
        <v>84</v>
      </c>
      <c r="H143" s="7" t="s">
        <v>8</v>
      </c>
      <c r="I143" s="8">
        <v>300</v>
      </c>
      <c r="J143" s="13">
        <v>1.8</v>
      </c>
      <c r="K143" s="13">
        <f>J143*I143</f>
        <v>540</v>
      </c>
    </row>
    <row r="144" spans="1:11" x14ac:dyDescent="0.35">
      <c r="A144" s="37" t="s">
        <v>1651</v>
      </c>
      <c r="B144" t="str">
        <f>INDEX(Category!B:B,MATCH(Consolidated!C144,Category!C:C,0))</f>
        <v>Shipping - Web Mailers</v>
      </c>
      <c r="C144" s="5" t="s">
        <v>847</v>
      </c>
      <c r="D144" s="6" t="s">
        <v>1355</v>
      </c>
      <c r="E144" s="6" t="s">
        <v>79</v>
      </c>
      <c r="F144" s="7" t="s">
        <v>315</v>
      </c>
      <c r="G144" s="7" t="s">
        <v>316</v>
      </c>
      <c r="H144" s="7" t="s">
        <v>8</v>
      </c>
      <c r="I144" s="8">
        <v>250</v>
      </c>
      <c r="J144" s="13">
        <v>1.35</v>
      </c>
      <c r="K144" s="13">
        <f>J144*I144</f>
        <v>337.5</v>
      </c>
    </row>
    <row r="145" spans="1:11" x14ac:dyDescent="0.35">
      <c r="A145" s="37" t="s">
        <v>1651</v>
      </c>
      <c r="B145" t="str">
        <f>INDEX(Category!B:B,MATCH(Consolidated!C145,Category!C:C,0))</f>
        <v>Shipping - B2B Customer Shippers</v>
      </c>
      <c r="C145" s="5" t="s">
        <v>852</v>
      </c>
      <c r="D145" s="6" t="s">
        <v>1421</v>
      </c>
      <c r="E145" s="6" t="s">
        <v>79</v>
      </c>
      <c r="F145" s="7" t="s">
        <v>85</v>
      </c>
      <c r="G145" s="7" t="s">
        <v>86</v>
      </c>
      <c r="H145" s="7" t="s">
        <v>8</v>
      </c>
      <c r="I145" s="8">
        <v>300</v>
      </c>
      <c r="J145" s="13">
        <v>1.8</v>
      </c>
      <c r="K145" s="13">
        <f>J145*I145</f>
        <v>540</v>
      </c>
    </row>
    <row r="146" spans="1:11" x14ac:dyDescent="0.35">
      <c r="A146" s="37" t="s">
        <v>1651</v>
      </c>
      <c r="B146" t="str">
        <f>INDEX(Category!B:B,MATCH(Consolidated!C146,Category!C:C,0))</f>
        <v>Shipping - B2B Customer Shippers</v>
      </c>
      <c r="C146" s="5" t="s">
        <v>853</v>
      </c>
      <c r="D146" s="6" t="s">
        <v>1422</v>
      </c>
      <c r="E146" s="6" t="s">
        <v>79</v>
      </c>
      <c r="F146" s="7" t="s">
        <v>854</v>
      </c>
      <c r="G146" s="7" t="s">
        <v>855</v>
      </c>
      <c r="H146" s="7" t="s">
        <v>8</v>
      </c>
      <c r="I146" s="8">
        <v>120</v>
      </c>
      <c r="J146" s="13">
        <v>2.1</v>
      </c>
      <c r="K146" s="13">
        <f>J146*I146</f>
        <v>252</v>
      </c>
    </row>
    <row r="147" spans="1:11" x14ac:dyDescent="0.35">
      <c r="A147" s="37" t="s">
        <v>1651</v>
      </c>
      <c r="B147" t="str">
        <f>INDEX(Category!B:B,MATCH(Consolidated!C147,Category!C:C,0))</f>
        <v>Shipping - B2B Customer Shippers</v>
      </c>
      <c r="C147" s="5" t="s">
        <v>856</v>
      </c>
      <c r="D147" s="6" t="s">
        <v>1454</v>
      </c>
      <c r="E147" s="6" t="s">
        <v>79</v>
      </c>
      <c r="F147" s="7" t="s">
        <v>317</v>
      </c>
      <c r="G147" s="7" t="s">
        <v>318</v>
      </c>
      <c r="H147" s="7" t="s">
        <v>8</v>
      </c>
      <c r="I147" s="8">
        <v>160</v>
      </c>
      <c r="J147" s="13">
        <v>2.4700000000000002</v>
      </c>
      <c r="K147" s="13">
        <f>J147*I147</f>
        <v>395.20000000000005</v>
      </c>
    </row>
    <row r="148" spans="1:11" x14ac:dyDescent="0.35">
      <c r="A148" s="37" t="s">
        <v>1651</v>
      </c>
      <c r="B148" t="str">
        <f>INDEX(Category!B:B,MATCH(Consolidated!C148,Category!C:C,0))</f>
        <v>Shipping - B2B Customer Shippers</v>
      </c>
      <c r="C148" s="5" t="s">
        <v>856</v>
      </c>
      <c r="D148" s="6" t="s">
        <v>1454</v>
      </c>
      <c r="E148" s="6" t="s">
        <v>79</v>
      </c>
      <c r="F148" s="7" t="s">
        <v>319</v>
      </c>
      <c r="G148" s="7" t="s">
        <v>320</v>
      </c>
      <c r="H148" s="7" t="s">
        <v>8</v>
      </c>
      <c r="I148" s="8">
        <v>160</v>
      </c>
      <c r="J148" s="13">
        <v>2.4700000000000002</v>
      </c>
      <c r="K148" s="13">
        <f>J148*I148</f>
        <v>395.20000000000005</v>
      </c>
    </row>
    <row r="149" spans="1:11" x14ac:dyDescent="0.35">
      <c r="A149" s="37" t="s">
        <v>1651</v>
      </c>
      <c r="B149" t="str">
        <f>INDEX(Category!B:B,MATCH(Consolidated!C149,Category!C:C,0))</f>
        <v>Shipping - B2B Customer Shippers</v>
      </c>
      <c r="C149" s="5" t="s">
        <v>852</v>
      </c>
      <c r="D149" s="6" t="s">
        <v>1421</v>
      </c>
      <c r="E149" s="6" t="s">
        <v>79</v>
      </c>
      <c r="F149" s="7" t="s">
        <v>93</v>
      </c>
      <c r="G149" s="7" t="s">
        <v>94</v>
      </c>
      <c r="H149" s="7" t="s">
        <v>8</v>
      </c>
      <c r="I149" s="8">
        <v>180</v>
      </c>
      <c r="J149" s="13">
        <v>1.8</v>
      </c>
      <c r="K149" s="13">
        <f>J149*I149</f>
        <v>324</v>
      </c>
    </row>
    <row r="150" spans="1:11" x14ac:dyDescent="0.35">
      <c r="A150" s="37" t="s">
        <v>1651</v>
      </c>
      <c r="B150" t="str">
        <f>INDEX(Category!B:B,MATCH(Consolidated!C150,Category!C:C,0))</f>
        <v>Shipping - B2B Customer Shippers</v>
      </c>
      <c r="C150" s="5" t="s">
        <v>852</v>
      </c>
      <c r="D150" s="6" t="s">
        <v>1421</v>
      </c>
      <c r="E150" s="6" t="s">
        <v>79</v>
      </c>
      <c r="F150" s="7" t="s">
        <v>146</v>
      </c>
      <c r="G150" s="7" t="s">
        <v>147</v>
      </c>
      <c r="H150" s="7" t="s">
        <v>8</v>
      </c>
      <c r="I150" s="8">
        <v>180</v>
      </c>
      <c r="J150" s="13">
        <v>1.8</v>
      </c>
      <c r="K150" s="13">
        <f>J150*I150</f>
        <v>324</v>
      </c>
    </row>
    <row r="151" spans="1:11" x14ac:dyDescent="0.35">
      <c r="A151" s="37" t="s">
        <v>1651</v>
      </c>
      <c r="B151" t="str">
        <f>INDEX(Category!B:B,MATCH(Consolidated!C151,Category!C:C,0))</f>
        <v>Shipping - B2B Customer Shippers</v>
      </c>
      <c r="C151" s="5" t="s">
        <v>856</v>
      </c>
      <c r="D151" s="6" t="s">
        <v>1454</v>
      </c>
      <c r="E151" s="6" t="s">
        <v>79</v>
      </c>
      <c r="F151" s="7" t="s">
        <v>79</v>
      </c>
      <c r="G151" s="7" t="s">
        <v>80</v>
      </c>
      <c r="H151" s="7" t="s">
        <v>81</v>
      </c>
      <c r="I151" s="8">
        <v>36</v>
      </c>
      <c r="J151" s="13">
        <v>2.4700000000000002</v>
      </c>
      <c r="K151" s="13">
        <f>J151*I151</f>
        <v>88.92</v>
      </c>
    </row>
    <row r="152" spans="1:11" x14ac:dyDescent="0.35">
      <c r="A152" s="37" t="s">
        <v>1651</v>
      </c>
      <c r="B152" t="str">
        <f>INDEX(Category!B:B,MATCH(Consolidated!C152,Category!C:C,0))</f>
        <v>Shipping - Web Mailers</v>
      </c>
      <c r="C152" s="5" t="s">
        <v>843</v>
      </c>
      <c r="D152" s="6" t="s">
        <v>1349</v>
      </c>
      <c r="E152" s="6" t="s">
        <v>79</v>
      </c>
      <c r="F152" s="7" t="s">
        <v>79</v>
      </c>
      <c r="G152" s="7" t="s">
        <v>80</v>
      </c>
      <c r="H152" s="7" t="s">
        <v>81</v>
      </c>
      <c r="I152" s="8">
        <v>83</v>
      </c>
      <c r="J152" s="13">
        <v>0.33</v>
      </c>
      <c r="K152" s="13">
        <f>J152*I152</f>
        <v>27.39</v>
      </c>
    </row>
    <row r="153" spans="1:11" x14ac:dyDescent="0.35">
      <c r="A153" s="37" t="s">
        <v>1651</v>
      </c>
      <c r="B153" t="str">
        <f>INDEX(Category!B:B,MATCH(Consolidated!C153,Category!C:C,0))</f>
        <v>Shipping - Web Mailers</v>
      </c>
      <c r="C153" s="5" t="s">
        <v>847</v>
      </c>
      <c r="D153" s="6" t="s">
        <v>1355</v>
      </c>
      <c r="E153" s="6" t="s">
        <v>79</v>
      </c>
      <c r="F153" s="7" t="s">
        <v>79</v>
      </c>
      <c r="G153" s="7" t="s">
        <v>80</v>
      </c>
      <c r="H153" s="7" t="s">
        <v>81</v>
      </c>
      <c r="I153" s="8">
        <v>166</v>
      </c>
      <c r="J153" s="13">
        <v>1.35</v>
      </c>
      <c r="K153" s="13">
        <f>J153*I153</f>
        <v>224.10000000000002</v>
      </c>
    </row>
    <row r="154" spans="1:11" x14ac:dyDescent="0.35">
      <c r="A154" s="37" t="s">
        <v>1651</v>
      </c>
      <c r="B154" t="str">
        <f>INDEX(Category!B:B,MATCH(Consolidated!C154,Category!C:C,0))</f>
        <v>Shipping - Web Mailers</v>
      </c>
      <c r="C154" s="5" t="s">
        <v>849</v>
      </c>
      <c r="D154" s="6" t="s">
        <v>1351</v>
      </c>
      <c r="E154" s="6" t="s">
        <v>79</v>
      </c>
      <c r="F154" s="7" t="s">
        <v>79</v>
      </c>
      <c r="G154" s="7" t="s">
        <v>80</v>
      </c>
      <c r="H154" s="7" t="s">
        <v>81</v>
      </c>
      <c r="I154" s="8">
        <v>200</v>
      </c>
      <c r="J154" s="13">
        <v>1.1299999999999999</v>
      </c>
      <c r="K154" s="13">
        <f>J154*I154</f>
        <v>225.99999999999997</v>
      </c>
    </row>
    <row r="155" spans="1:11" x14ac:dyDescent="0.35">
      <c r="A155" s="37" t="s">
        <v>1651</v>
      </c>
      <c r="B155" t="str">
        <f>INDEX(Category!B:B,MATCH(Consolidated!C155,Category!C:C,0))</f>
        <v>Shipping - Web Mailers</v>
      </c>
      <c r="C155" s="5" t="s">
        <v>848</v>
      </c>
      <c r="D155" s="6" t="s">
        <v>1357</v>
      </c>
      <c r="E155" s="6" t="s">
        <v>79</v>
      </c>
      <c r="F155" s="7" t="s">
        <v>79</v>
      </c>
      <c r="G155" s="7" t="s">
        <v>80</v>
      </c>
      <c r="H155" s="7" t="s">
        <v>81</v>
      </c>
      <c r="I155" s="8">
        <v>217</v>
      </c>
      <c r="J155" s="13">
        <v>0.86</v>
      </c>
      <c r="K155" s="13">
        <f>J155*I155</f>
        <v>186.62</v>
      </c>
    </row>
    <row r="156" spans="1:11" x14ac:dyDescent="0.35">
      <c r="A156" s="37" t="s">
        <v>1651</v>
      </c>
      <c r="B156" t="str">
        <f>INDEX(Category!B:B,MATCH(Consolidated!C156,Category!C:C,0))</f>
        <v>Shipping - Web Mailers</v>
      </c>
      <c r="C156" s="5" t="s">
        <v>846</v>
      </c>
      <c r="D156" s="6" t="s">
        <v>1352</v>
      </c>
      <c r="E156" s="6" t="s">
        <v>79</v>
      </c>
      <c r="F156" s="7" t="s">
        <v>79</v>
      </c>
      <c r="G156" s="7" t="s">
        <v>80</v>
      </c>
      <c r="H156" s="7" t="s">
        <v>81</v>
      </c>
      <c r="I156" s="8">
        <v>281</v>
      </c>
      <c r="J156" s="13">
        <v>0.77</v>
      </c>
      <c r="K156" s="13">
        <f>J156*I156</f>
        <v>216.37</v>
      </c>
    </row>
    <row r="157" spans="1:11" x14ac:dyDescent="0.35">
      <c r="A157" s="37" t="s">
        <v>1651</v>
      </c>
      <c r="B157" t="str">
        <f>INDEX(Category!B:B,MATCH(Consolidated!C157,Category!C:C,0))</f>
        <v>Shipping - B2B Customer Shippers</v>
      </c>
      <c r="C157" s="5" t="s">
        <v>852</v>
      </c>
      <c r="D157" s="6" t="s">
        <v>1421</v>
      </c>
      <c r="E157" s="6" t="s">
        <v>79</v>
      </c>
      <c r="F157" s="7" t="s">
        <v>79</v>
      </c>
      <c r="G157" s="7" t="s">
        <v>80</v>
      </c>
      <c r="H157" s="7" t="s">
        <v>81</v>
      </c>
      <c r="I157" s="8">
        <v>357</v>
      </c>
      <c r="J157" s="13">
        <v>1.8</v>
      </c>
      <c r="K157" s="13">
        <f>J157*I157</f>
        <v>642.6</v>
      </c>
    </row>
    <row r="158" spans="1:11" x14ac:dyDescent="0.35">
      <c r="A158" s="37" t="s">
        <v>1651</v>
      </c>
      <c r="B158" t="str">
        <f>INDEX(Category!B:B,MATCH(Consolidated!C158,Category!C:C,0))</f>
        <v>Shipping - Web Mailers</v>
      </c>
      <c r="C158" s="5" t="s">
        <v>850</v>
      </c>
      <c r="D158" s="6" t="s">
        <v>1358</v>
      </c>
      <c r="E158" s="6" t="s">
        <v>79</v>
      </c>
      <c r="F158" s="7" t="s">
        <v>79</v>
      </c>
      <c r="G158" s="7" t="s">
        <v>80</v>
      </c>
      <c r="H158" s="7" t="s">
        <v>81</v>
      </c>
      <c r="I158" s="8">
        <v>369</v>
      </c>
      <c r="J158" s="13">
        <v>1.35</v>
      </c>
      <c r="K158" s="13">
        <f>J158*I158</f>
        <v>498.15000000000003</v>
      </c>
    </row>
    <row r="159" spans="1:11" x14ac:dyDescent="0.35">
      <c r="A159" s="37" t="s">
        <v>1651</v>
      </c>
      <c r="B159" t="str">
        <f>INDEX(Category!B:B,MATCH(Consolidated!C159,Category!C:C,0))</f>
        <v>Shipping - Web Mailers</v>
      </c>
      <c r="C159" s="5" t="s">
        <v>851</v>
      </c>
      <c r="D159" s="6" t="s">
        <v>1551</v>
      </c>
      <c r="E159" s="6" t="s">
        <v>79</v>
      </c>
      <c r="F159" s="7" t="s">
        <v>79</v>
      </c>
      <c r="G159" s="7" t="s">
        <v>80</v>
      </c>
      <c r="H159" s="7" t="s">
        <v>81</v>
      </c>
      <c r="I159" s="8">
        <v>400</v>
      </c>
      <c r="J159" s="13">
        <v>1.83</v>
      </c>
      <c r="K159" s="13">
        <f>J159*I159</f>
        <v>732</v>
      </c>
    </row>
    <row r="160" spans="1:11" x14ac:dyDescent="0.35">
      <c r="A160" s="37" t="s">
        <v>1651</v>
      </c>
      <c r="B160" t="str">
        <f>INDEX(Category!B:B,MATCH(Consolidated!C160,Category!C:C,0))</f>
        <v>Shipping - Web Mailers</v>
      </c>
      <c r="C160" s="5" t="s">
        <v>845</v>
      </c>
      <c r="D160" s="6" t="s">
        <v>1350</v>
      </c>
      <c r="E160" s="6" t="s">
        <v>79</v>
      </c>
      <c r="F160" s="7" t="s">
        <v>79</v>
      </c>
      <c r="G160" s="7" t="s">
        <v>80</v>
      </c>
      <c r="H160" s="7" t="s">
        <v>81</v>
      </c>
      <c r="I160" s="8">
        <v>403</v>
      </c>
      <c r="J160" s="13">
        <v>0.63</v>
      </c>
      <c r="K160" s="13">
        <f>J160*I160</f>
        <v>253.89000000000001</v>
      </c>
    </row>
    <row r="161" spans="1:11" x14ac:dyDescent="0.35">
      <c r="A161" s="37" t="s">
        <v>1651</v>
      </c>
      <c r="B161" t="str">
        <f>INDEX(Category!B:B,MATCH(Consolidated!C161,Category!C:C,0))</f>
        <v>Shipping - Web Mailers</v>
      </c>
      <c r="C161" s="5" t="s">
        <v>844</v>
      </c>
      <c r="D161" s="6" t="s">
        <v>1586</v>
      </c>
      <c r="E161" s="6" t="s">
        <v>79</v>
      </c>
      <c r="F161" s="7" t="s">
        <v>79</v>
      </c>
      <c r="G161" s="7" t="s">
        <v>80</v>
      </c>
      <c r="H161" s="7" t="s">
        <v>81</v>
      </c>
      <c r="I161" s="8">
        <v>661</v>
      </c>
      <c r="J161" s="13">
        <v>0.48</v>
      </c>
      <c r="K161" s="13">
        <f>J161*I161</f>
        <v>317.27999999999997</v>
      </c>
    </row>
    <row r="162" spans="1:11" x14ac:dyDescent="0.35">
      <c r="A162" s="37" t="s">
        <v>1651</v>
      </c>
      <c r="B162" t="str">
        <f>INDEX(Category!B:B,MATCH(Consolidated!C162,Category!C:C,0))</f>
        <v>Shipping - B2B Customer Shippers</v>
      </c>
      <c r="C162" s="5" t="s">
        <v>853</v>
      </c>
      <c r="D162" s="6" t="s">
        <v>1422</v>
      </c>
      <c r="E162" s="6" t="s">
        <v>79</v>
      </c>
      <c r="F162" s="7" t="s">
        <v>82</v>
      </c>
      <c r="G162" s="7" t="s">
        <v>81</v>
      </c>
      <c r="H162" s="7" t="s">
        <v>81</v>
      </c>
      <c r="I162" s="8">
        <v>150</v>
      </c>
      <c r="J162" s="13">
        <v>2.1</v>
      </c>
      <c r="K162" s="13">
        <f>J162*I162</f>
        <v>315</v>
      </c>
    </row>
    <row r="163" spans="1:11" x14ac:dyDescent="0.35">
      <c r="A163" s="37" t="s">
        <v>1651</v>
      </c>
      <c r="B163" t="str">
        <f>INDEX(Category!B:B,MATCH(Consolidated!C163,Category!C:C,0))</f>
        <v>Shipping - B2B Customer Shippers</v>
      </c>
      <c r="C163" s="5" t="s">
        <v>856</v>
      </c>
      <c r="D163" s="6" t="s">
        <v>1454</v>
      </c>
      <c r="E163" s="6" t="s">
        <v>79</v>
      </c>
      <c r="F163" s="7" t="s">
        <v>70</v>
      </c>
      <c r="G163" s="7" t="s">
        <v>70</v>
      </c>
      <c r="H163" s="7" t="s">
        <v>11</v>
      </c>
      <c r="I163" s="8">
        <v>160</v>
      </c>
      <c r="J163" s="13">
        <v>2.4700000000000002</v>
      </c>
      <c r="K163" s="13">
        <f>J163*I163</f>
        <v>395.20000000000005</v>
      </c>
    </row>
    <row r="164" spans="1:11" x14ac:dyDescent="0.35">
      <c r="A164" s="37" t="s">
        <v>1651</v>
      </c>
      <c r="B164" t="str">
        <f>INDEX(Category!B:B,MATCH(Consolidated!C164,Category!C:C,0))</f>
        <v>Shipping - B2B Customer Shippers</v>
      </c>
      <c r="C164" s="5" t="s">
        <v>853</v>
      </c>
      <c r="D164" s="6" t="s">
        <v>1422</v>
      </c>
      <c r="E164" s="6" t="s">
        <v>79</v>
      </c>
      <c r="F164" s="7" t="s">
        <v>257</v>
      </c>
      <c r="G164" s="7" t="s">
        <v>257</v>
      </c>
      <c r="H164" s="7" t="s">
        <v>11</v>
      </c>
      <c r="I164" s="8">
        <v>150</v>
      </c>
      <c r="J164" s="13">
        <v>2.1</v>
      </c>
      <c r="K164" s="13">
        <f>J164*I164</f>
        <v>315</v>
      </c>
    </row>
    <row r="165" spans="1:11" x14ac:dyDescent="0.35">
      <c r="A165" s="37" t="s">
        <v>1651</v>
      </c>
      <c r="B165" t="str">
        <f>INDEX(Category!B:B,MATCH(Consolidated!C165,Category!C:C,0))</f>
        <v>Shipping - B2B Customer Shippers</v>
      </c>
      <c r="C165" s="5" t="s">
        <v>853</v>
      </c>
      <c r="D165" s="6" t="s">
        <v>1422</v>
      </c>
      <c r="E165" s="6" t="s">
        <v>79</v>
      </c>
      <c r="F165" s="7" t="s">
        <v>89</v>
      </c>
      <c r="G165" s="7" t="s">
        <v>89</v>
      </c>
      <c r="H165" s="7" t="s">
        <v>11</v>
      </c>
      <c r="I165" s="8">
        <v>150</v>
      </c>
      <c r="J165" s="13">
        <v>2.1</v>
      </c>
      <c r="K165" s="13">
        <f>J165*I165</f>
        <v>315</v>
      </c>
    </row>
    <row r="166" spans="1:11" x14ac:dyDescent="0.35">
      <c r="A166" s="37" t="s">
        <v>1651</v>
      </c>
      <c r="B166" t="str">
        <f>INDEX(Category!B:B,MATCH(Consolidated!C166,Category!C:C,0))</f>
        <v>Shipping - B2B Customer Shippers</v>
      </c>
      <c r="C166" s="5" t="s">
        <v>853</v>
      </c>
      <c r="D166" s="6" t="s">
        <v>1422</v>
      </c>
      <c r="E166" s="6" t="s">
        <v>79</v>
      </c>
      <c r="F166" s="7" t="s">
        <v>243</v>
      </c>
      <c r="G166" s="7" t="s">
        <v>243</v>
      </c>
      <c r="H166" s="7" t="s">
        <v>11</v>
      </c>
      <c r="I166" s="8">
        <v>150</v>
      </c>
      <c r="J166" s="13">
        <v>2.1</v>
      </c>
      <c r="K166" s="13">
        <f>J166*I166</f>
        <v>315</v>
      </c>
    </row>
    <row r="167" spans="1:11" x14ac:dyDescent="0.35">
      <c r="A167" s="37" t="s">
        <v>1651</v>
      </c>
      <c r="B167" t="str">
        <f>INDEX(Category!B:B,MATCH(Consolidated!C167,Category!C:C,0))</f>
        <v>Shipping - B2B Customer Shippers</v>
      </c>
      <c r="C167" s="5" t="s">
        <v>856</v>
      </c>
      <c r="D167" s="6" t="s">
        <v>1454</v>
      </c>
      <c r="E167" s="6" t="s">
        <v>79</v>
      </c>
      <c r="F167" s="7" t="s">
        <v>296</v>
      </c>
      <c r="G167" s="7" t="s">
        <v>296</v>
      </c>
      <c r="H167" s="7" t="s">
        <v>11</v>
      </c>
      <c r="I167" s="8">
        <v>160</v>
      </c>
      <c r="J167" s="13">
        <v>2.4700000000000002</v>
      </c>
      <c r="K167" s="13">
        <f>J167*I167</f>
        <v>395.20000000000005</v>
      </c>
    </row>
    <row r="168" spans="1:11" x14ac:dyDescent="0.35">
      <c r="A168" s="37" t="s">
        <v>1651</v>
      </c>
      <c r="B168" t="str">
        <f>INDEX(Category!B:B,MATCH(Consolidated!C168,Category!C:C,0))</f>
        <v>Shipping - B2B Customer Shippers</v>
      </c>
      <c r="C168" s="5" t="s">
        <v>856</v>
      </c>
      <c r="D168" s="6" t="s">
        <v>1454</v>
      </c>
      <c r="E168" s="6" t="s">
        <v>79</v>
      </c>
      <c r="F168" s="7" t="s">
        <v>308</v>
      </c>
      <c r="G168" s="7" t="s">
        <v>308</v>
      </c>
      <c r="H168" s="7" t="s">
        <v>11</v>
      </c>
      <c r="I168" s="8">
        <v>160</v>
      </c>
      <c r="J168" s="13">
        <v>2.4700000000000002</v>
      </c>
      <c r="K168" s="13">
        <f>J168*I168</f>
        <v>395.20000000000005</v>
      </c>
    </row>
    <row r="169" spans="1:11" x14ac:dyDescent="0.35">
      <c r="A169" s="37" t="s">
        <v>1651</v>
      </c>
      <c r="B169" t="str">
        <f>INDEX(Category!B:B,MATCH(Consolidated!C169,Category!C:C,0))</f>
        <v>Shipping - B2B Customer Shippers</v>
      </c>
      <c r="C169" s="5" t="s">
        <v>856</v>
      </c>
      <c r="D169" s="6" t="s">
        <v>1454</v>
      </c>
      <c r="E169" s="6" t="s">
        <v>79</v>
      </c>
      <c r="F169" s="7" t="s">
        <v>464</v>
      </c>
      <c r="G169" s="7" t="s">
        <v>464</v>
      </c>
      <c r="H169" s="7" t="s">
        <v>11</v>
      </c>
      <c r="I169" s="8">
        <v>100</v>
      </c>
      <c r="J169" s="13">
        <v>2.4700000000000002</v>
      </c>
      <c r="K169" s="13">
        <f>J169*I169</f>
        <v>247.00000000000003</v>
      </c>
    </row>
    <row r="170" spans="1:11" x14ac:dyDescent="0.35">
      <c r="A170" s="37" t="s">
        <v>1651</v>
      </c>
      <c r="B170" t="str">
        <f>INDEX(Category!B:B,MATCH(Consolidated!C170,Category!C:C,0))</f>
        <v>Shipping - B2B Customer Shippers</v>
      </c>
      <c r="C170" s="5" t="s">
        <v>853</v>
      </c>
      <c r="D170" s="6" t="s">
        <v>1422</v>
      </c>
      <c r="E170" s="6" t="s">
        <v>79</v>
      </c>
      <c r="F170" s="7" t="s">
        <v>158</v>
      </c>
      <c r="G170" s="7" t="s">
        <v>158</v>
      </c>
      <c r="H170" s="7" t="s">
        <v>11</v>
      </c>
      <c r="I170" s="8">
        <v>165</v>
      </c>
      <c r="J170" s="13">
        <v>2.1</v>
      </c>
      <c r="K170" s="13">
        <f>J170*I170</f>
        <v>346.5</v>
      </c>
    </row>
    <row r="171" spans="1:11" x14ac:dyDescent="0.35">
      <c r="A171" s="37" t="s">
        <v>1651</v>
      </c>
      <c r="B171" t="str">
        <f>INDEX(Category!B:B,MATCH(Consolidated!C171,Category!C:C,0))</f>
        <v>Shipping - B2B Customer Shippers</v>
      </c>
      <c r="C171" s="5" t="s">
        <v>852</v>
      </c>
      <c r="D171" s="6" t="s">
        <v>1421</v>
      </c>
      <c r="E171" s="6" t="s">
        <v>79</v>
      </c>
      <c r="F171" s="7" t="s">
        <v>118</v>
      </c>
      <c r="G171" s="7" t="s">
        <v>118</v>
      </c>
      <c r="H171" s="7" t="s">
        <v>11</v>
      </c>
      <c r="I171" s="8">
        <v>300</v>
      </c>
      <c r="J171" s="13">
        <v>1.8</v>
      </c>
      <c r="K171" s="13">
        <f>J171*I171</f>
        <v>540</v>
      </c>
    </row>
    <row r="172" spans="1:11" x14ac:dyDescent="0.35">
      <c r="A172" s="37" t="s">
        <v>1651</v>
      </c>
      <c r="B172" t="str">
        <f>INDEX(Category!B:B,MATCH(Consolidated!C172,Category!C:C,0))</f>
        <v>Shipping - B2B Customer Shippers</v>
      </c>
      <c r="C172" s="5" t="s">
        <v>853</v>
      </c>
      <c r="D172" s="6" t="s">
        <v>1422</v>
      </c>
      <c r="E172" s="6" t="s">
        <v>79</v>
      </c>
      <c r="F172" s="7" t="s">
        <v>119</v>
      </c>
      <c r="G172" s="7" t="s">
        <v>119</v>
      </c>
      <c r="H172" s="7" t="s">
        <v>11</v>
      </c>
      <c r="I172" s="8">
        <v>150</v>
      </c>
      <c r="J172" s="13">
        <v>2.1</v>
      </c>
      <c r="K172" s="13">
        <f>J172*I172</f>
        <v>315</v>
      </c>
    </row>
    <row r="173" spans="1:11" x14ac:dyDescent="0.35">
      <c r="A173" s="37" t="s">
        <v>1651</v>
      </c>
      <c r="B173" t="str">
        <f>INDEX(Category!B:B,MATCH(Consolidated!C173,Category!C:C,0))</f>
        <v>Shipping - B2B Customer Shippers</v>
      </c>
      <c r="C173" s="5" t="s">
        <v>853</v>
      </c>
      <c r="D173" s="6" t="s">
        <v>1422</v>
      </c>
      <c r="E173" s="6" t="s">
        <v>79</v>
      </c>
      <c r="F173" s="7" t="s">
        <v>73</v>
      </c>
      <c r="G173" s="7" t="s">
        <v>73</v>
      </c>
      <c r="H173" s="7" t="s">
        <v>11</v>
      </c>
      <c r="I173" s="8">
        <v>187</v>
      </c>
      <c r="J173" s="13">
        <v>2.1</v>
      </c>
      <c r="K173" s="13">
        <f>J173*I173</f>
        <v>392.7</v>
      </c>
    </row>
    <row r="174" spans="1:11" x14ac:dyDescent="0.35">
      <c r="A174" s="37" t="s">
        <v>1651</v>
      </c>
      <c r="B174" t="str">
        <f>INDEX(Category!B:B,MATCH(Consolidated!C174,Category!C:C,0))</f>
        <v>Shipping - B2B Customer Shippers</v>
      </c>
      <c r="C174" s="5" t="s">
        <v>852</v>
      </c>
      <c r="D174" s="6" t="s">
        <v>1421</v>
      </c>
      <c r="E174" s="6" t="s">
        <v>79</v>
      </c>
      <c r="F174" s="7" t="s">
        <v>12</v>
      </c>
      <c r="G174" s="7" t="s">
        <v>12</v>
      </c>
      <c r="H174" s="7" t="s">
        <v>11</v>
      </c>
      <c r="I174" s="8">
        <v>300</v>
      </c>
      <c r="J174" s="13">
        <v>1.8</v>
      </c>
      <c r="K174" s="13">
        <f>J174*I174</f>
        <v>540</v>
      </c>
    </row>
    <row r="175" spans="1:11" x14ac:dyDescent="0.35">
      <c r="A175" s="37" t="s">
        <v>1651</v>
      </c>
      <c r="B175" t="str">
        <f>INDEX(Category!B:B,MATCH(Consolidated!C175,Category!C:C,0))</f>
        <v>Shipping - B2B Customer Shippers</v>
      </c>
      <c r="C175" s="5" t="s">
        <v>853</v>
      </c>
      <c r="D175" s="6" t="s">
        <v>1422</v>
      </c>
      <c r="E175" s="6" t="s">
        <v>79</v>
      </c>
      <c r="F175" s="7" t="s">
        <v>120</v>
      </c>
      <c r="G175" s="7" t="s">
        <v>120</v>
      </c>
      <c r="H175" s="7" t="s">
        <v>11</v>
      </c>
      <c r="I175" s="8">
        <v>150</v>
      </c>
      <c r="J175" s="13">
        <v>2.1</v>
      </c>
      <c r="K175" s="13">
        <f>J175*I175</f>
        <v>315</v>
      </c>
    </row>
    <row r="176" spans="1:11" x14ac:dyDescent="0.35">
      <c r="A176" s="37" t="s">
        <v>1651</v>
      </c>
      <c r="B176" t="str">
        <f>INDEX(Category!B:B,MATCH(Consolidated!C176,Category!C:C,0))</f>
        <v>Shipping - B2B Customer Shippers</v>
      </c>
      <c r="C176" s="5" t="s">
        <v>853</v>
      </c>
      <c r="D176" s="6" t="s">
        <v>1422</v>
      </c>
      <c r="E176" s="6" t="s">
        <v>79</v>
      </c>
      <c r="F176" s="7" t="s">
        <v>121</v>
      </c>
      <c r="G176" s="7" t="s">
        <v>121</v>
      </c>
      <c r="H176" s="7" t="s">
        <v>11</v>
      </c>
      <c r="I176" s="8">
        <v>150</v>
      </c>
      <c r="J176" s="13">
        <v>2.1</v>
      </c>
      <c r="K176" s="13">
        <f>J176*I176</f>
        <v>315</v>
      </c>
    </row>
    <row r="177" spans="1:11" x14ac:dyDescent="0.35">
      <c r="A177" s="37" t="s">
        <v>1651</v>
      </c>
      <c r="B177" t="str">
        <f>INDEX(Category!B:B,MATCH(Consolidated!C177,Category!C:C,0))</f>
        <v>Shipping - B2B Customer Shippers</v>
      </c>
      <c r="C177" s="5" t="s">
        <v>853</v>
      </c>
      <c r="D177" s="6" t="s">
        <v>1422</v>
      </c>
      <c r="E177" s="6" t="s">
        <v>79</v>
      </c>
      <c r="F177" s="7" t="s">
        <v>511</v>
      </c>
      <c r="G177" s="7" t="s">
        <v>511</v>
      </c>
      <c r="H177" s="7" t="s">
        <v>11</v>
      </c>
      <c r="I177" s="8">
        <v>150</v>
      </c>
      <c r="J177" s="13">
        <v>2.1</v>
      </c>
      <c r="K177" s="13">
        <f>J177*I177</f>
        <v>315</v>
      </c>
    </row>
    <row r="178" spans="1:11" x14ac:dyDescent="0.35">
      <c r="A178" s="37" t="s">
        <v>1651</v>
      </c>
      <c r="B178" t="str">
        <f>INDEX(Category!B:B,MATCH(Consolidated!C178,Category!C:C,0))</f>
        <v>Shipping - B2B Customer Shippers</v>
      </c>
      <c r="C178" s="5" t="s">
        <v>852</v>
      </c>
      <c r="D178" s="6" t="s">
        <v>1421</v>
      </c>
      <c r="E178" s="6" t="s">
        <v>79</v>
      </c>
      <c r="F178" s="7" t="s">
        <v>122</v>
      </c>
      <c r="G178" s="7" t="s">
        <v>122</v>
      </c>
      <c r="H178" s="7" t="s">
        <v>11</v>
      </c>
      <c r="I178" s="8">
        <v>300</v>
      </c>
      <c r="J178" s="13">
        <v>1.8</v>
      </c>
      <c r="K178" s="13">
        <f>J178*I178</f>
        <v>540</v>
      </c>
    </row>
    <row r="179" spans="1:11" x14ac:dyDescent="0.35">
      <c r="A179" s="37" t="s">
        <v>1651</v>
      </c>
      <c r="B179" t="str">
        <f>INDEX(Category!B:B,MATCH(Consolidated!C179,Category!C:C,0))</f>
        <v>Shipping - B2B Customer Shippers</v>
      </c>
      <c r="C179" s="5" t="s">
        <v>856</v>
      </c>
      <c r="D179" s="6" t="s">
        <v>1454</v>
      </c>
      <c r="E179" s="6" t="s">
        <v>79</v>
      </c>
      <c r="F179" s="7" t="s">
        <v>475</v>
      </c>
      <c r="G179" s="7" t="s">
        <v>475</v>
      </c>
      <c r="H179" s="7" t="s">
        <v>11</v>
      </c>
      <c r="I179" s="8">
        <v>160</v>
      </c>
      <c r="J179" s="13">
        <v>2.4700000000000002</v>
      </c>
      <c r="K179" s="13">
        <f>J179*I179</f>
        <v>395.20000000000005</v>
      </c>
    </row>
    <row r="180" spans="1:11" x14ac:dyDescent="0.35">
      <c r="A180" s="37" t="s">
        <v>1651</v>
      </c>
      <c r="B180" t="str">
        <f>INDEX(Category!B:B,MATCH(Consolidated!C180,Category!C:C,0))</f>
        <v>Shipping - B2B Customer Shippers</v>
      </c>
      <c r="C180" s="5" t="s">
        <v>856</v>
      </c>
      <c r="D180" s="6" t="s">
        <v>1454</v>
      </c>
      <c r="E180" s="6" t="s">
        <v>79</v>
      </c>
      <c r="F180" s="7" t="s">
        <v>15</v>
      </c>
      <c r="G180" s="7" t="s">
        <v>15</v>
      </c>
      <c r="H180" s="7" t="s">
        <v>11</v>
      </c>
      <c r="I180" s="8">
        <v>160</v>
      </c>
      <c r="J180" s="13">
        <v>2.4700000000000002</v>
      </c>
      <c r="K180" s="13">
        <f>J180*I180</f>
        <v>395.20000000000005</v>
      </c>
    </row>
    <row r="181" spans="1:11" x14ac:dyDescent="0.35">
      <c r="A181" s="37" t="s">
        <v>1651</v>
      </c>
      <c r="B181" t="str">
        <f>INDEX(Category!B:B,MATCH(Consolidated!C181,Category!C:C,0))</f>
        <v>Shipping - B2B Customer Shippers</v>
      </c>
      <c r="C181" s="5" t="s">
        <v>856</v>
      </c>
      <c r="D181" s="6" t="s">
        <v>1454</v>
      </c>
      <c r="E181" s="6" t="s">
        <v>79</v>
      </c>
      <c r="F181" s="7" t="s">
        <v>262</v>
      </c>
      <c r="G181" s="7" t="s">
        <v>262</v>
      </c>
      <c r="H181" s="7" t="s">
        <v>11</v>
      </c>
      <c r="I181" s="8">
        <v>160</v>
      </c>
      <c r="J181" s="13">
        <v>2.4700000000000002</v>
      </c>
      <c r="K181" s="13">
        <f>J181*I181</f>
        <v>395.20000000000005</v>
      </c>
    </row>
    <row r="182" spans="1:11" x14ac:dyDescent="0.35">
      <c r="A182" s="37" t="s">
        <v>1651</v>
      </c>
      <c r="B182" t="str">
        <f>INDEX(Category!B:B,MATCH(Consolidated!C182,Category!C:C,0))</f>
        <v>Shipping - B2B Customer Shippers</v>
      </c>
      <c r="C182" s="5" t="s">
        <v>853</v>
      </c>
      <c r="D182" s="6" t="s">
        <v>1422</v>
      </c>
      <c r="E182" s="6" t="s">
        <v>79</v>
      </c>
      <c r="F182" s="7" t="s">
        <v>263</v>
      </c>
      <c r="G182" s="7" t="s">
        <v>263</v>
      </c>
      <c r="H182" s="7" t="s">
        <v>11</v>
      </c>
      <c r="I182" s="8">
        <v>150</v>
      </c>
      <c r="J182" s="13">
        <v>2.1</v>
      </c>
      <c r="K182" s="13">
        <f>J182*I182</f>
        <v>315</v>
      </c>
    </row>
    <row r="183" spans="1:11" x14ac:dyDescent="0.35">
      <c r="A183" s="37" t="s">
        <v>1651</v>
      </c>
      <c r="B183" t="str">
        <f>INDEX(Category!B:B,MATCH(Consolidated!C183,Category!C:C,0))</f>
        <v>Shipping - B2B Customer Shippers</v>
      </c>
      <c r="C183" s="5" t="s">
        <v>853</v>
      </c>
      <c r="D183" s="6" t="s">
        <v>1422</v>
      </c>
      <c r="E183" s="6" t="s">
        <v>79</v>
      </c>
      <c r="F183" s="7" t="s">
        <v>301</v>
      </c>
      <c r="G183" s="7" t="s">
        <v>301</v>
      </c>
      <c r="H183" s="7" t="s">
        <v>11</v>
      </c>
      <c r="I183" s="8">
        <v>150</v>
      </c>
      <c r="J183" s="13">
        <v>2.1</v>
      </c>
      <c r="K183" s="13">
        <f>J183*I183</f>
        <v>315</v>
      </c>
    </row>
    <row r="184" spans="1:11" x14ac:dyDescent="0.35">
      <c r="A184" s="37" t="s">
        <v>1651</v>
      </c>
      <c r="B184" t="str">
        <f>INDEX(Category!B:B,MATCH(Consolidated!C184,Category!C:C,0))</f>
        <v>Shipping - B2B Customer Shippers</v>
      </c>
      <c r="C184" s="5" t="s">
        <v>852</v>
      </c>
      <c r="D184" s="6" t="s">
        <v>1421</v>
      </c>
      <c r="E184" s="6" t="s">
        <v>79</v>
      </c>
      <c r="F184" s="7" t="s">
        <v>74</v>
      </c>
      <c r="G184" s="7" t="s">
        <v>74</v>
      </c>
      <c r="H184" s="7" t="s">
        <v>11</v>
      </c>
      <c r="I184" s="8">
        <v>300</v>
      </c>
      <c r="J184" s="13">
        <v>1.8</v>
      </c>
      <c r="K184" s="13">
        <f>J184*I184</f>
        <v>540</v>
      </c>
    </row>
    <row r="185" spans="1:11" x14ac:dyDescent="0.35">
      <c r="A185" s="37" t="s">
        <v>1651</v>
      </c>
      <c r="B185" t="str">
        <f>INDEX(Category!B:B,MATCH(Consolidated!C185,Category!C:C,0))</f>
        <v>Shipping - B2B Customer Shippers</v>
      </c>
      <c r="C185" s="5" t="s">
        <v>853</v>
      </c>
      <c r="D185" s="6" t="s">
        <v>1422</v>
      </c>
      <c r="E185" s="6" t="s">
        <v>79</v>
      </c>
      <c r="F185" s="7" t="s">
        <v>105</v>
      </c>
      <c r="G185" s="7" t="s">
        <v>105</v>
      </c>
      <c r="H185" s="7" t="s">
        <v>11</v>
      </c>
      <c r="I185" s="8">
        <v>150</v>
      </c>
      <c r="J185" s="13">
        <v>2.1</v>
      </c>
      <c r="K185" s="13">
        <f>J185*I185</f>
        <v>315</v>
      </c>
    </row>
    <row r="186" spans="1:11" x14ac:dyDescent="0.35">
      <c r="A186" s="37" t="s">
        <v>1651</v>
      </c>
      <c r="B186" t="str">
        <f>INDEX(Category!B:B,MATCH(Consolidated!C186,Category!C:C,0))</f>
        <v>Shipping - B2B Customer Shippers</v>
      </c>
      <c r="C186" s="5" t="s">
        <v>856</v>
      </c>
      <c r="D186" s="6" t="s">
        <v>1454</v>
      </c>
      <c r="E186" s="6" t="s">
        <v>79</v>
      </c>
      <c r="F186" s="7" t="s">
        <v>75</v>
      </c>
      <c r="G186" s="7" t="s">
        <v>75</v>
      </c>
      <c r="H186" s="7" t="s">
        <v>11</v>
      </c>
      <c r="I186" s="8">
        <v>160</v>
      </c>
      <c r="J186" s="13">
        <v>2.4700000000000002</v>
      </c>
      <c r="K186" s="13">
        <f>J186*I186</f>
        <v>395.20000000000005</v>
      </c>
    </row>
    <row r="187" spans="1:11" x14ac:dyDescent="0.35">
      <c r="A187" s="37" t="s">
        <v>1651</v>
      </c>
      <c r="B187" t="str">
        <f>INDEX(Category!B:B,MATCH(Consolidated!C187,Category!C:C,0))</f>
        <v>Shipping - B2B Customer Shippers</v>
      </c>
      <c r="C187" s="5" t="s">
        <v>853</v>
      </c>
      <c r="D187" s="6" t="s">
        <v>1422</v>
      </c>
      <c r="E187" s="6" t="s">
        <v>79</v>
      </c>
      <c r="F187" s="7" t="s">
        <v>140</v>
      </c>
      <c r="G187" s="7" t="s">
        <v>140</v>
      </c>
      <c r="H187" s="7" t="s">
        <v>11</v>
      </c>
      <c r="I187" s="8">
        <v>150</v>
      </c>
      <c r="J187" s="13">
        <v>2.1</v>
      </c>
      <c r="K187" s="13">
        <f>J187*I187</f>
        <v>315</v>
      </c>
    </row>
    <row r="188" spans="1:11" x14ac:dyDescent="0.35">
      <c r="A188" s="37" t="s">
        <v>1651</v>
      </c>
      <c r="B188" t="str">
        <f>INDEX(Category!B:B,MATCH(Consolidated!C188,Category!C:C,0))</f>
        <v>Shipping - B2B Customer Shippers</v>
      </c>
      <c r="C188" s="5" t="s">
        <v>856</v>
      </c>
      <c r="D188" s="6" t="s">
        <v>1454</v>
      </c>
      <c r="E188" s="6" t="s">
        <v>79</v>
      </c>
      <c r="F188" s="7" t="s">
        <v>487</v>
      </c>
      <c r="G188" s="7" t="s">
        <v>487</v>
      </c>
      <c r="H188" s="7" t="s">
        <v>11</v>
      </c>
      <c r="I188" s="8">
        <v>160</v>
      </c>
      <c r="J188" s="13">
        <v>2.4700000000000002</v>
      </c>
      <c r="K188" s="13">
        <f>J188*I188</f>
        <v>395.20000000000005</v>
      </c>
    </row>
    <row r="189" spans="1:11" x14ac:dyDescent="0.35">
      <c r="A189" s="37" t="s">
        <v>1651</v>
      </c>
      <c r="B189" t="str">
        <f>INDEX(Category!B:B,MATCH(Consolidated!C189,Category!C:C,0))</f>
        <v>Shipping - B2B Customer Shippers</v>
      </c>
      <c r="C189" s="5" t="s">
        <v>852</v>
      </c>
      <c r="D189" s="6" t="s">
        <v>1421</v>
      </c>
      <c r="E189" s="6" t="s">
        <v>79</v>
      </c>
      <c r="F189" s="7" t="s">
        <v>76</v>
      </c>
      <c r="G189" s="7" t="s">
        <v>76</v>
      </c>
      <c r="H189" s="7" t="s">
        <v>11</v>
      </c>
      <c r="I189" s="8">
        <v>300</v>
      </c>
      <c r="J189" s="13">
        <v>1.8</v>
      </c>
      <c r="K189" s="13">
        <f>J189*I189</f>
        <v>540</v>
      </c>
    </row>
    <row r="190" spans="1:11" x14ac:dyDescent="0.35">
      <c r="A190" s="37" t="s">
        <v>1651</v>
      </c>
      <c r="B190" t="str">
        <f>INDEX(Category!B:B,MATCH(Consolidated!C190,Category!C:C,0))</f>
        <v>Shipping - B2B Customer Shippers</v>
      </c>
      <c r="C190" s="5" t="s">
        <v>853</v>
      </c>
      <c r="D190" s="6" t="s">
        <v>1422</v>
      </c>
      <c r="E190" s="6" t="s">
        <v>79</v>
      </c>
      <c r="F190" s="7" t="s">
        <v>67</v>
      </c>
      <c r="G190" s="7" t="s">
        <v>67</v>
      </c>
      <c r="H190" s="7" t="s">
        <v>11</v>
      </c>
      <c r="I190" s="8">
        <v>150</v>
      </c>
      <c r="J190" s="13">
        <v>2.1</v>
      </c>
      <c r="K190" s="13">
        <f>J190*I190</f>
        <v>315</v>
      </c>
    </row>
    <row r="191" spans="1:11" x14ac:dyDescent="0.35">
      <c r="A191" s="37" t="s">
        <v>1651</v>
      </c>
      <c r="B191" t="str">
        <f>INDEX(Category!B:B,MATCH(Consolidated!C191,Category!C:C,0))</f>
        <v>Shipping - B2B Customer Shippers</v>
      </c>
      <c r="C191" s="5" t="s">
        <v>856</v>
      </c>
      <c r="D191" s="6" t="s">
        <v>1454</v>
      </c>
      <c r="E191" s="6" t="s">
        <v>79</v>
      </c>
      <c r="F191" s="7" t="s">
        <v>33</v>
      </c>
      <c r="G191" s="7" t="s">
        <v>34</v>
      </c>
      <c r="H191" s="7" t="s">
        <v>11</v>
      </c>
      <c r="I191" s="8">
        <v>150</v>
      </c>
      <c r="J191" s="13">
        <v>2.4700000000000002</v>
      </c>
      <c r="K191" s="13">
        <f>J191*I191</f>
        <v>370.50000000000006</v>
      </c>
    </row>
    <row r="192" spans="1:11" x14ac:dyDescent="0.35">
      <c r="A192" s="37" t="s">
        <v>1651</v>
      </c>
      <c r="B192" t="str">
        <f>INDEX(Category!B:B,MATCH(Consolidated!C192,Category!C:C,0))</f>
        <v>Shipping - DTC GWP &amp; Bundle Bags</v>
      </c>
      <c r="C192" s="5" t="s">
        <v>929</v>
      </c>
      <c r="D192" s="6" t="s">
        <v>1362</v>
      </c>
      <c r="E192" s="6" t="s">
        <v>1182</v>
      </c>
      <c r="F192" s="7" t="s">
        <v>264</v>
      </c>
      <c r="G192" s="7" t="s">
        <v>265</v>
      </c>
      <c r="H192" s="7" t="s">
        <v>8</v>
      </c>
      <c r="I192" s="8">
        <v>1</v>
      </c>
      <c r="J192" s="13">
        <v>124</v>
      </c>
      <c r="K192" s="13">
        <f>J192*I192</f>
        <v>124</v>
      </c>
    </row>
    <row r="193" spans="1:11" x14ac:dyDescent="0.35">
      <c r="A193" s="37" t="s">
        <v>1651</v>
      </c>
      <c r="B193" t="str">
        <f>INDEX(Category!B:B,MATCH(Consolidated!C193,Category!C:C,0))</f>
        <v>Shipping</v>
      </c>
      <c r="C193" s="5" t="s">
        <v>923</v>
      </c>
      <c r="D193" s="6" t="s">
        <v>1419</v>
      </c>
      <c r="E193" s="6" t="s">
        <v>1182</v>
      </c>
      <c r="F193" s="7" t="s">
        <v>514</v>
      </c>
      <c r="G193" s="7" t="s">
        <v>515</v>
      </c>
      <c r="H193" s="7" t="s">
        <v>8</v>
      </c>
      <c r="I193" s="8">
        <v>25</v>
      </c>
      <c r="J193" s="13">
        <v>33</v>
      </c>
      <c r="K193" s="13">
        <f>J193*I193</f>
        <v>825</v>
      </c>
    </row>
    <row r="194" spans="1:11" x14ac:dyDescent="0.35">
      <c r="A194" s="37" t="s">
        <v>1651</v>
      </c>
      <c r="B194" t="str">
        <f>INDEX(Category!B:B,MATCH(Consolidated!C194,Category!C:C,0))</f>
        <v>Shipping</v>
      </c>
      <c r="C194" s="5" t="s">
        <v>923</v>
      </c>
      <c r="D194" s="6" t="s">
        <v>1419</v>
      </c>
      <c r="E194" s="6" t="s">
        <v>1182</v>
      </c>
      <c r="F194" s="7" t="s">
        <v>239</v>
      </c>
      <c r="G194" s="7" t="s">
        <v>240</v>
      </c>
      <c r="H194" s="7" t="s">
        <v>8</v>
      </c>
      <c r="I194" s="8">
        <v>25</v>
      </c>
      <c r="J194" s="13">
        <v>33</v>
      </c>
      <c r="K194" s="13">
        <f>J194*I194</f>
        <v>825</v>
      </c>
    </row>
    <row r="195" spans="1:11" x14ac:dyDescent="0.35">
      <c r="A195" s="37" t="s">
        <v>1651</v>
      </c>
      <c r="B195" t="str">
        <f>INDEX(Category!B:B,MATCH(Consolidated!C195,Category!C:C,0))</f>
        <v>Shipping</v>
      </c>
      <c r="C195" s="5" t="s">
        <v>910</v>
      </c>
      <c r="D195" s="6" t="s">
        <v>1183</v>
      </c>
      <c r="E195" s="6" t="s">
        <v>1182</v>
      </c>
      <c r="F195" s="7" t="s">
        <v>26</v>
      </c>
      <c r="G195" s="7" t="s">
        <v>27</v>
      </c>
      <c r="H195" s="7" t="s">
        <v>8</v>
      </c>
      <c r="I195" s="8">
        <v>16</v>
      </c>
      <c r="J195" s="13">
        <v>27</v>
      </c>
      <c r="K195" s="13">
        <f>J195*I195</f>
        <v>432</v>
      </c>
    </row>
    <row r="196" spans="1:11" x14ac:dyDescent="0.35">
      <c r="A196" s="37" t="s">
        <v>1651</v>
      </c>
      <c r="B196" t="str">
        <f>INDEX(Category!B:B,MATCH(Consolidated!C196,Category!C:C,0))</f>
        <v>Shipping</v>
      </c>
      <c r="C196" s="5" t="s">
        <v>912</v>
      </c>
      <c r="D196" s="6" t="s">
        <v>1615</v>
      </c>
      <c r="E196" s="6" t="s">
        <v>1182</v>
      </c>
      <c r="F196" s="7" t="s">
        <v>836</v>
      </c>
      <c r="G196" s="7" t="s">
        <v>837</v>
      </c>
      <c r="H196" s="7" t="s">
        <v>8</v>
      </c>
      <c r="I196" s="8">
        <v>6</v>
      </c>
      <c r="J196" s="13">
        <v>26</v>
      </c>
      <c r="K196" s="13">
        <f>J196*I196</f>
        <v>156</v>
      </c>
    </row>
    <row r="197" spans="1:11" x14ac:dyDescent="0.35">
      <c r="A197" s="37" t="s">
        <v>1651</v>
      </c>
      <c r="B197" t="str">
        <f>INDEX(Category!B:B,MATCH(Consolidated!C197,Category!C:C,0))</f>
        <v>Shipping</v>
      </c>
      <c r="C197" s="5" t="s">
        <v>910</v>
      </c>
      <c r="D197" s="6" t="s">
        <v>1183</v>
      </c>
      <c r="E197" s="6" t="s">
        <v>1182</v>
      </c>
      <c r="F197" s="7" t="s">
        <v>123</v>
      </c>
      <c r="G197" s="7" t="s">
        <v>124</v>
      </c>
      <c r="H197" s="7" t="s">
        <v>8</v>
      </c>
      <c r="I197" s="8">
        <v>6</v>
      </c>
      <c r="J197" s="13">
        <v>27</v>
      </c>
      <c r="K197" s="13">
        <f>J197*I197</f>
        <v>162</v>
      </c>
    </row>
    <row r="198" spans="1:11" x14ac:dyDescent="0.35">
      <c r="A198" s="37" t="s">
        <v>1651</v>
      </c>
      <c r="B198" t="str">
        <f>INDEX(Category!B:B,MATCH(Consolidated!C198,Category!C:C,0))</f>
        <v>Shipping</v>
      </c>
      <c r="C198" s="5" t="s">
        <v>910</v>
      </c>
      <c r="D198" s="6" t="s">
        <v>1183</v>
      </c>
      <c r="E198" s="6" t="s">
        <v>1182</v>
      </c>
      <c r="F198" s="7" t="s">
        <v>125</v>
      </c>
      <c r="G198" s="7" t="s">
        <v>126</v>
      </c>
      <c r="H198" s="7" t="s">
        <v>8</v>
      </c>
      <c r="I198" s="8">
        <v>2</v>
      </c>
      <c r="J198" s="13">
        <v>27</v>
      </c>
      <c r="K198" s="13">
        <f>J198*I198</f>
        <v>54</v>
      </c>
    </row>
    <row r="199" spans="1:11" x14ac:dyDescent="0.35">
      <c r="A199" s="37" t="s">
        <v>1651</v>
      </c>
      <c r="B199" t="str">
        <f>INDEX(Category!B:B,MATCH(Consolidated!C199,Category!C:C,0))</f>
        <v>Shipping</v>
      </c>
      <c r="C199" s="5" t="s">
        <v>916</v>
      </c>
      <c r="D199" s="6" t="s">
        <v>1374</v>
      </c>
      <c r="E199" s="6" t="s">
        <v>1182</v>
      </c>
      <c r="F199" s="7" t="s">
        <v>95</v>
      </c>
      <c r="G199" s="7" t="s">
        <v>96</v>
      </c>
      <c r="H199" s="7" t="s">
        <v>81</v>
      </c>
      <c r="I199" s="8">
        <v>4</v>
      </c>
      <c r="J199" s="13">
        <v>227</v>
      </c>
      <c r="K199" s="13">
        <f>J199*I199</f>
        <v>908</v>
      </c>
    </row>
    <row r="200" spans="1:11" x14ac:dyDescent="0.35">
      <c r="A200" s="37" t="s">
        <v>1651</v>
      </c>
      <c r="B200" t="str">
        <f>INDEX(Category!B:B,MATCH(Consolidated!C200,Category!C:C,0))</f>
        <v>Shipping - DTC GWP &amp; Bundle Bags</v>
      </c>
      <c r="C200" s="5" t="s">
        <v>928</v>
      </c>
      <c r="D200" s="6" t="s">
        <v>1618</v>
      </c>
      <c r="E200" s="6" t="s">
        <v>1182</v>
      </c>
      <c r="F200" s="7" t="s">
        <v>95</v>
      </c>
      <c r="G200" s="7" t="s">
        <v>96</v>
      </c>
      <c r="H200" s="7" t="s">
        <v>81</v>
      </c>
      <c r="I200" s="8">
        <v>4</v>
      </c>
      <c r="J200" s="13">
        <v>118</v>
      </c>
      <c r="K200" s="13">
        <f>J200*I200</f>
        <v>472</v>
      </c>
    </row>
    <row r="201" spans="1:11" x14ac:dyDescent="0.35">
      <c r="A201" s="37" t="s">
        <v>1651</v>
      </c>
      <c r="B201" t="str">
        <f>INDEX(Category!B:B,MATCH(Consolidated!C201,Category!C:C,0))</f>
        <v>Shipping - DTC GWP &amp; Bundle Bags</v>
      </c>
      <c r="C201" s="5" t="s">
        <v>929</v>
      </c>
      <c r="D201" s="6" t="s">
        <v>1362</v>
      </c>
      <c r="E201" s="6" t="s">
        <v>1182</v>
      </c>
      <c r="F201" s="7" t="s">
        <v>95</v>
      </c>
      <c r="G201" s="7" t="s">
        <v>96</v>
      </c>
      <c r="H201" s="7" t="s">
        <v>81</v>
      </c>
      <c r="I201" s="8">
        <v>4</v>
      </c>
      <c r="J201" s="13">
        <v>124</v>
      </c>
      <c r="K201" s="13">
        <f>J201*I201</f>
        <v>496</v>
      </c>
    </row>
    <row r="202" spans="1:11" x14ac:dyDescent="0.35">
      <c r="A202" s="37" t="s">
        <v>1651</v>
      </c>
      <c r="B202" t="str">
        <f>INDEX(Category!B:B,MATCH(Consolidated!C202,Category!C:C,0))</f>
        <v>Shipping</v>
      </c>
      <c r="C202" s="5" t="s">
        <v>912</v>
      </c>
      <c r="D202" s="6" t="s">
        <v>1615</v>
      </c>
      <c r="E202" s="6" t="s">
        <v>1182</v>
      </c>
      <c r="F202" s="7" t="s">
        <v>95</v>
      </c>
      <c r="G202" s="7" t="s">
        <v>96</v>
      </c>
      <c r="H202" s="7" t="s">
        <v>81</v>
      </c>
      <c r="I202" s="8">
        <v>5</v>
      </c>
      <c r="J202" s="13">
        <v>26</v>
      </c>
      <c r="K202" s="13">
        <f>J202*I202</f>
        <v>130</v>
      </c>
    </row>
    <row r="203" spans="1:11" x14ac:dyDescent="0.35">
      <c r="A203" s="37" t="s">
        <v>1651</v>
      </c>
      <c r="B203" t="str">
        <f>INDEX(Category!B:B,MATCH(Consolidated!C203,Category!C:C,0))</f>
        <v>Shipping</v>
      </c>
      <c r="C203" s="5" t="s">
        <v>934</v>
      </c>
      <c r="D203" s="6" t="s">
        <v>1623</v>
      </c>
      <c r="E203" s="6" t="s">
        <v>1182</v>
      </c>
      <c r="F203" s="7" t="s">
        <v>95</v>
      </c>
      <c r="G203" s="7" t="s">
        <v>96</v>
      </c>
      <c r="H203" s="7" t="s">
        <v>81</v>
      </c>
      <c r="I203" s="8">
        <v>5</v>
      </c>
      <c r="J203" s="13">
        <v>25</v>
      </c>
      <c r="K203" s="13">
        <f>J203*I203</f>
        <v>125</v>
      </c>
    </row>
    <row r="204" spans="1:11" x14ac:dyDescent="0.35">
      <c r="A204" s="37" t="s">
        <v>1651</v>
      </c>
      <c r="B204" t="str">
        <f>INDEX(Category!B:B,MATCH(Consolidated!C204,Category!C:C,0))</f>
        <v>Shipping</v>
      </c>
      <c r="C204" s="5" t="s">
        <v>919</v>
      </c>
      <c r="D204" s="6" t="s">
        <v>1361</v>
      </c>
      <c r="E204" s="6" t="s">
        <v>1182</v>
      </c>
      <c r="F204" s="7" t="s">
        <v>95</v>
      </c>
      <c r="G204" s="7" t="s">
        <v>96</v>
      </c>
      <c r="H204" s="7" t="s">
        <v>81</v>
      </c>
      <c r="I204" s="8">
        <v>6</v>
      </c>
      <c r="J204" s="13">
        <v>0.03</v>
      </c>
      <c r="K204" s="13">
        <f>J204*I204</f>
        <v>0.18</v>
      </c>
    </row>
    <row r="205" spans="1:11" x14ac:dyDescent="0.35">
      <c r="A205" s="37" t="s">
        <v>1651</v>
      </c>
      <c r="B205" t="str">
        <f>INDEX(Category!B:B,MATCH(Consolidated!C205,Category!C:C,0))</f>
        <v>Shipping</v>
      </c>
      <c r="C205" s="5" t="s">
        <v>910</v>
      </c>
      <c r="D205" s="6" t="s">
        <v>1183</v>
      </c>
      <c r="E205" s="6" t="s">
        <v>1182</v>
      </c>
      <c r="F205" s="7" t="s">
        <v>95</v>
      </c>
      <c r="G205" s="7" t="s">
        <v>96</v>
      </c>
      <c r="H205" s="7" t="s">
        <v>81</v>
      </c>
      <c r="I205" s="8">
        <v>7</v>
      </c>
      <c r="J205" s="13">
        <v>27</v>
      </c>
      <c r="K205" s="13">
        <f>J205*I205</f>
        <v>189</v>
      </c>
    </row>
    <row r="206" spans="1:11" x14ac:dyDescent="0.35">
      <c r="A206" s="37" t="s">
        <v>1651</v>
      </c>
      <c r="B206" t="str">
        <f>INDEX(Category!B:B,MATCH(Consolidated!C206,Category!C:C,0))</f>
        <v>Shipping</v>
      </c>
      <c r="C206" s="5" t="s">
        <v>918</v>
      </c>
      <c r="D206" s="6" t="s">
        <v>1360</v>
      </c>
      <c r="E206" s="6" t="s">
        <v>1182</v>
      </c>
      <c r="F206" s="7" t="s">
        <v>95</v>
      </c>
      <c r="G206" s="7" t="s">
        <v>96</v>
      </c>
      <c r="H206" s="7" t="s">
        <v>81</v>
      </c>
      <c r="I206" s="8">
        <v>8</v>
      </c>
      <c r="J206" s="13">
        <v>0.03</v>
      </c>
      <c r="K206" s="13">
        <f>J206*I206</f>
        <v>0.24</v>
      </c>
    </row>
    <row r="207" spans="1:11" x14ac:dyDescent="0.35">
      <c r="A207" s="37" t="s">
        <v>1651</v>
      </c>
      <c r="B207" t="str">
        <f>INDEX(Category!B:B,MATCH(Consolidated!C207,Category!C:C,0))</f>
        <v>Shipping - DTC GWP &amp; Bundle Bags</v>
      </c>
      <c r="C207" s="5" t="s">
        <v>927</v>
      </c>
      <c r="D207" s="6" t="s">
        <v>1184</v>
      </c>
      <c r="E207" s="6" t="s">
        <v>1182</v>
      </c>
      <c r="F207" s="7" t="s">
        <v>95</v>
      </c>
      <c r="G207" s="7" t="s">
        <v>96</v>
      </c>
      <c r="H207" s="7" t="s">
        <v>81</v>
      </c>
      <c r="I207" s="8">
        <v>8</v>
      </c>
      <c r="J207" s="13">
        <v>43</v>
      </c>
      <c r="K207" s="13">
        <f>J207*I207</f>
        <v>344</v>
      </c>
    </row>
    <row r="208" spans="1:11" x14ac:dyDescent="0.35">
      <c r="A208" s="37" t="s">
        <v>1651</v>
      </c>
      <c r="B208" t="str">
        <f>INDEX(Category!B:B,MATCH(Consolidated!C208,Category!C:C,0))</f>
        <v>Shipping</v>
      </c>
      <c r="C208" s="5" t="s">
        <v>921</v>
      </c>
      <c r="D208" s="6" t="s">
        <v>1375</v>
      </c>
      <c r="E208" s="6" t="s">
        <v>1182</v>
      </c>
      <c r="F208" s="7" t="s">
        <v>95</v>
      </c>
      <c r="G208" s="7" t="s">
        <v>96</v>
      </c>
      <c r="H208" s="7" t="s">
        <v>81</v>
      </c>
      <c r="I208" s="8">
        <v>10</v>
      </c>
      <c r="J208" s="13">
        <v>110</v>
      </c>
      <c r="K208" s="13">
        <f>J208*I208</f>
        <v>1100</v>
      </c>
    </row>
    <row r="209" spans="1:11" x14ac:dyDescent="0.35">
      <c r="A209" s="37" t="s">
        <v>1651</v>
      </c>
      <c r="B209" t="str">
        <f>INDEX(Category!B:B,MATCH(Consolidated!C209,Category!C:C,0))</f>
        <v>Shipping</v>
      </c>
      <c r="C209" s="5" t="s">
        <v>935</v>
      </c>
      <c r="D209" s="6" t="s">
        <v>1617</v>
      </c>
      <c r="E209" s="6" t="s">
        <v>1182</v>
      </c>
      <c r="F209" s="7" t="s">
        <v>95</v>
      </c>
      <c r="G209" s="7" t="s">
        <v>96</v>
      </c>
      <c r="H209" s="7" t="s">
        <v>81</v>
      </c>
      <c r="I209" s="8">
        <v>10</v>
      </c>
      <c r="J209" s="13">
        <v>5.99</v>
      </c>
      <c r="K209" s="13">
        <f>J209*I209</f>
        <v>59.900000000000006</v>
      </c>
    </row>
    <row r="210" spans="1:11" x14ac:dyDescent="0.35">
      <c r="A210" s="37" t="s">
        <v>1651</v>
      </c>
      <c r="B210" t="str">
        <f>INDEX(Category!B:B,MATCH(Consolidated!C210,Category!C:C,0))</f>
        <v>Shipping</v>
      </c>
      <c r="C210" s="5" t="s">
        <v>915</v>
      </c>
      <c r="D210" s="6" t="s">
        <v>1373</v>
      </c>
      <c r="E210" s="6" t="s">
        <v>1182</v>
      </c>
      <c r="F210" s="7" t="s">
        <v>95</v>
      </c>
      <c r="G210" s="7" t="s">
        <v>96</v>
      </c>
      <c r="H210" s="7" t="s">
        <v>81</v>
      </c>
      <c r="I210" s="8">
        <v>13</v>
      </c>
      <c r="J210" s="13">
        <v>47.5</v>
      </c>
      <c r="K210" s="13">
        <f>J210*I210</f>
        <v>617.5</v>
      </c>
    </row>
    <row r="211" spans="1:11" x14ac:dyDescent="0.35">
      <c r="A211" s="37" t="s">
        <v>1651</v>
      </c>
      <c r="B211" t="str">
        <f>INDEX(Category!B:B,MATCH(Consolidated!C211,Category!C:C,0))</f>
        <v>Shipping</v>
      </c>
      <c r="C211" s="5" t="s">
        <v>924</v>
      </c>
      <c r="D211" s="6" t="s">
        <v>1448</v>
      </c>
      <c r="E211" s="6" t="s">
        <v>1182</v>
      </c>
      <c r="F211" s="7" t="s">
        <v>95</v>
      </c>
      <c r="G211" s="7" t="s">
        <v>96</v>
      </c>
      <c r="H211" s="7" t="s">
        <v>81</v>
      </c>
      <c r="I211" s="8">
        <v>16</v>
      </c>
      <c r="J211" s="13">
        <v>14</v>
      </c>
      <c r="K211" s="13">
        <f>J211*I211</f>
        <v>224</v>
      </c>
    </row>
    <row r="212" spans="1:11" x14ac:dyDescent="0.35">
      <c r="A212" s="37" t="s">
        <v>1651</v>
      </c>
      <c r="B212" t="str">
        <f>INDEX(Category!B:B,MATCH(Consolidated!C212,Category!C:C,0))</f>
        <v>Shipping - DTC GWP &amp; Bundle Bags</v>
      </c>
      <c r="C212" s="5" t="s">
        <v>926</v>
      </c>
      <c r="D212" s="6" t="s">
        <v>1363</v>
      </c>
      <c r="E212" s="6" t="s">
        <v>1182</v>
      </c>
      <c r="F212" s="7" t="s">
        <v>95</v>
      </c>
      <c r="G212" s="7" t="s">
        <v>96</v>
      </c>
      <c r="H212" s="7" t="s">
        <v>81</v>
      </c>
      <c r="I212" s="8">
        <v>19</v>
      </c>
      <c r="J212" s="13">
        <v>35</v>
      </c>
      <c r="K212" s="13">
        <f>J212*I212</f>
        <v>665</v>
      </c>
    </row>
    <row r="213" spans="1:11" x14ac:dyDescent="0.35">
      <c r="A213" s="37" t="s">
        <v>1651</v>
      </c>
      <c r="B213" t="str">
        <f>INDEX(Category!B:B,MATCH(Consolidated!C213,Category!C:C,0))</f>
        <v>Shipping</v>
      </c>
      <c r="C213" s="5" t="s">
        <v>932</v>
      </c>
      <c r="D213" s="6" t="s">
        <v>1186</v>
      </c>
      <c r="E213" s="6" t="s">
        <v>1182</v>
      </c>
      <c r="F213" s="7" t="s">
        <v>95</v>
      </c>
      <c r="G213" s="7" t="s">
        <v>96</v>
      </c>
      <c r="H213" s="7" t="s">
        <v>81</v>
      </c>
      <c r="I213" s="8">
        <v>21</v>
      </c>
      <c r="J213" s="13">
        <v>47</v>
      </c>
      <c r="K213" s="13">
        <f>J213*I213</f>
        <v>987</v>
      </c>
    </row>
    <row r="214" spans="1:11" x14ac:dyDescent="0.35">
      <c r="A214" s="37" t="s">
        <v>1651</v>
      </c>
      <c r="B214" t="str">
        <f>INDEX(Category!B:B,MATCH(Consolidated!C214,Category!C:C,0))</f>
        <v>Shipping</v>
      </c>
      <c r="C214" s="5" t="s">
        <v>922</v>
      </c>
      <c r="D214" s="6" t="s">
        <v>1368</v>
      </c>
      <c r="E214" s="6" t="s">
        <v>1182</v>
      </c>
      <c r="F214" s="7" t="s">
        <v>95</v>
      </c>
      <c r="G214" s="7" t="s">
        <v>96</v>
      </c>
      <c r="H214" s="7" t="s">
        <v>81</v>
      </c>
      <c r="I214" s="8">
        <v>23</v>
      </c>
      <c r="J214" s="13">
        <v>16</v>
      </c>
      <c r="K214" s="13">
        <f>J214*I214</f>
        <v>368</v>
      </c>
    </row>
    <row r="215" spans="1:11" x14ac:dyDescent="0.35">
      <c r="A215" s="37" t="s">
        <v>1651</v>
      </c>
      <c r="B215" t="str">
        <f>INDEX(Category!B:B,MATCH(Consolidated!C215,Category!C:C,0))</f>
        <v>Shipping</v>
      </c>
      <c r="C215" s="5" t="s">
        <v>936</v>
      </c>
      <c r="D215" s="6" t="s">
        <v>1185</v>
      </c>
      <c r="E215" s="6" t="s">
        <v>1182</v>
      </c>
      <c r="F215" s="7" t="s">
        <v>95</v>
      </c>
      <c r="G215" s="7" t="s">
        <v>96</v>
      </c>
      <c r="H215" s="7" t="s">
        <v>81</v>
      </c>
      <c r="I215" s="8">
        <v>24</v>
      </c>
      <c r="J215" s="13">
        <v>1.71</v>
      </c>
      <c r="K215" s="13">
        <f>J215*I215</f>
        <v>41.04</v>
      </c>
    </row>
    <row r="216" spans="1:11" x14ac:dyDescent="0.35">
      <c r="A216" s="37" t="s">
        <v>1651</v>
      </c>
      <c r="B216" t="str">
        <f>INDEX(Category!B:B,MATCH(Consolidated!C216,Category!C:C,0))</f>
        <v>Shipping</v>
      </c>
      <c r="C216" s="5" t="s">
        <v>925</v>
      </c>
      <c r="D216" s="6" t="s">
        <v>1181</v>
      </c>
      <c r="E216" s="6" t="s">
        <v>1182</v>
      </c>
      <c r="F216" s="7" t="s">
        <v>95</v>
      </c>
      <c r="G216" s="7" t="s">
        <v>96</v>
      </c>
      <c r="H216" s="7" t="s">
        <v>81</v>
      </c>
      <c r="I216" s="8">
        <v>25</v>
      </c>
      <c r="J216" s="13">
        <v>10.4</v>
      </c>
      <c r="K216" s="13">
        <f>J216*I216</f>
        <v>260</v>
      </c>
    </row>
    <row r="217" spans="1:11" x14ac:dyDescent="0.35">
      <c r="A217" s="37" t="s">
        <v>1651</v>
      </c>
      <c r="B217" t="str">
        <f>INDEX(Category!B:B,MATCH(Consolidated!C217,Category!C:C,0))</f>
        <v>Shipping</v>
      </c>
      <c r="C217" s="5" t="s">
        <v>923</v>
      </c>
      <c r="D217" s="6" t="s">
        <v>1419</v>
      </c>
      <c r="E217" s="6" t="s">
        <v>1182</v>
      </c>
      <c r="F217" s="7" t="s">
        <v>95</v>
      </c>
      <c r="G217" s="7" t="s">
        <v>96</v>
      </c>
      <c r="H217" s="7" t="s">
        <v>81</v>
      </c>
      <c r="I217" s="8">
        <v>26</v>
      </c>
      <c r="J217" s="13">
        <v>33</v>
      </c>
      <c r="K217" s="13">
        <f>J217*I217</f>
        <v>858</v>
      </c>
    </row>
    <row r="218" spans="1:11" x14ac:dyDescent="0.35">
      <c r="A218" s="37" t="s">
        <v>1651</v>
      </c>
      <c r="B218" t="str">
        <f>INDEX(Category!B:B,MATCH(Consolidated!C218,Category!C:C,0))</f>
        <v>Shipping</v>
      </c>
      <c r="C218" s="5" t="s">
        <v>937</v>
      </c>
      <c r="D218" s="6" t="s">
        <v>1621</v>
      </c>
      <c r="E218" s="6" t="s">
        <v>1182</v>
      </c>
      <c r="F218" s="7" t="s">
        <v>95</v>
      </c>
      <c r="G218" s="7" t="s">
        <v>96</v>
      </c>
      <c r="H218" s="7" t="s">
        <v>81</v>
      </c>
      <c r="I218" s="8">
        <v>28</v>
      </c>
      <c r="J218" s="13">
        <v>4</v>
      </c>
      <c r="K218" s="13">
        <f>J218*I218</f>
        <v>112</v>
      </c>
    </row>
    <row r="219" spans="1:11" x14ac:dyDescent="0.35">
      <c r="A219" s="37" t="s">
        <v>1651</v>
      </c>
      <c r="B219" t="str">
        <f>INDEX(Category!B:B,MATCH(Consolidated!C219,Category!C:C,0))</f>
        <v>Shipping</v>
      </c>
      <c r="C219" s="5" t="s">
        <v>914</v>
      </c>
      <c r="D219" s="6" t="s">
        <v>1369</v>
      </c>
      <c r="E219" s="6" t="s">
        <v>1182</v>
      </c>
      <c r="F219" s="7" t="s">
        <v>95</v>
      </c>
      <c r="G219" s="7" t="s">
        <v>96</v>
      </c>
      <c r="H219" s="7" t="s">
        <v>81</v>
      </c>
      <c r="I219" s="8">
        <v>32</v>
      </c>
      <c r="J219" s="13">
        <v>47</v>
      </c>
      <c r="K219" s="13">
        <f>J219*I219</f>
        <v>1504</v>
      </c>
    </row>
    <row r="220" spans="1:11" x14ac:dyDescent="0.35">
      <c r="A220" s="37" t="s">
        <v>1651</v>
      </c>
      <c r="B220" t="str">
        <f>INDEX(Category!B:B,MATCH(Consolidated!C220,Category!C:C,0))</f>
        <v>Shipping</v>
      </c>
      <c r="C220" s="5" t="s">
        <v>913</v>
      </c>
      <c r="D220" s="6" t="s">
        <v>1371</v>
      </c>
      <c r="E220" s="6" t="s">
        <v>1182</v>
      </c>
      <c r="F220" s="7" t="s">
        <v>95</v>
      </c>
      <c r="G220" s="7" t="s">
        <v>96</v>
      </c>
      <c r="H220" s="7" t="s">
        <v>81</v>
      </c>
      <c r="I220" s="8">
        <v>65</v>
      </c>
      <c r="J220" s="13">
        <v>1.42</v>
      </c>
      <c r="K220" s="13">
        <f>J220*I220</f>
        <v>92.3</v>
      </c>
    </row>
    <row r="221" spans="1:11" x14ac:dyDescent="0.35">
      <c r="A221" s="37" t="s">
        <v>1651</v>
      </c>
      <c r="B221" t="str">
        <f>INDEX(Category!B:B,MATCH(Consolidated!C221,Category!C:C,0))</f>
        <v>Shipping</v>
      </c>
      <c r="C221" s="5" t="s">
        <v>931</v>
      </c>
      <c r="D221" s="6" t="s">
        <v>1620</v>
      </c>
      <c r="E221" s="6" t="s">
        <v>1182</v>
      </c>
      <c r="F221" s="7" t="s">
        <v>95</v>
      </c>
      <c r="G221" s="7" t="s">
        <v>96</v>
      </c>
      <c r="H221" s="7" t="s">
        <v>81</v>
      </c>
      <c r="I221" s="8">
        <v>83</v>
      </c>
      <c r="J221" s="13">
        <v>2.7</v>
      </c>
      <c r="K221" s="13">
        <f>J221*I221</f>
        <v>224.10000000000002</v>
      </c>
    </row>
    <row r="222" spans="1:11" x14ac:dyDescent="0.35">
      <c r="A222" s="37" t="s">
        <v>1651</v>
      </c>
      <c r="B222" t="str">
        <f>INDEX(Category!B:B,MATCH(Consolidated!C222,Category!C:C,0))</f>
        <v>Shipping</v>
      </c>
      <c r="C222" s="5" t="s">
        <v>911</v>
      </c>
      <c r="D222" s="6" t="s">
        <v>1370</v>
      </c>
      <c r="E222" s="6" t="s">
        <v>1182</v>
      </c>
      <c r="F222" s="7" t="s">
        <v>95</v>
      </c>
      <c r="G222" s="7" t="s">
        <v>96</v>
      </c>
      <c r="H222" s="7" t="s">
        <v>81</v>
      </c>
      <c r="I222" s="8">
        <v>114</v>
      </c>
      <c r="J222" s="13">
        <v>1.42</v>
      </c>
      <c r="K222" s="13">
        <f>J222*I222</f>
        <v>161.88</v>
      </c>
    </row>
    <row r="223" spans="1:11" x14ac:dyDescent="0.35">
      <c r="A223" s="37" t="s">
        <v>1651</v>
      </c>
      <c r="B223" t="str">
        <f>INDEX(Category!B:B,MATCH(Consolidated!C223,Category!C:C,0))</f>
        <v>Shipping</v>
      </c>
      <c r="C223" s="5" t="s">
        <v>933</v>
      </c>
      <c r="D223" s="6" t="s">
        <v>1622</v>
      </c>
      <c r="E223" s="6" t="s">
        <v>1182</v>
      </c>
      <c r="F223" s="7" t="s">
        <v>95</v>
      </c>
      <c r="G223" s="7" t="s">
        <v>96</v>
      </c>
      <c r="H223" s="7" t="s">
        <v>81</v>
      </c>
      <c r="I223" s="8">
        <v>132</v>
      </c>
      <c r="J223" s="13">
        <v>25</v>
      </c>
      <c r="K223" s="13">
        <f>J223*I223</f>
        <v>3300</v>
      </c>
    </row>
    <row r="224" spans="1:11" x14ac:dyDescent="0.35">
      <c r="A224" s="37" t="s">
        <v>1651</v>
      </c>
      <c r="B224" t="str">
        <f>INDEX(Category!B:B,MATCH(Consolidated!C224,Category!C:C,0))</f>
        <v>Shipping</v>
      </c>
      <c r="C224" s="5" t="s">
        <v>920</v>
      </c>
      <c r="D224" s="6" t="s">
        <v>1616</v>
      </c>
      <c r="E224" s="6" t="s">
        <v>1182</v>
      </c>
      <c r="F224" s="7" t="s">
        <v>95</v>
      </c>
      <c r="G224" s="7" t="s">
        <v>96</v>
      </c>
      <c r="H224" s="7" t="s">
        <v>81</v>
      </c>
      <c r="I224" s="8">
        <v>134</v>
      </c>
      <c r="J224" s="13">
        <v>27</v>
      </c>
      <c r="K224" s="13">
        <f>J224*I224</f>
        <v>3618</v>
      </c>
    </row>
    <row r="225" spans="1:11" x14ac:dyDescent="0.35">
      <c r="A225" s="37" t="s">
        <v>1651</v>
      </c>
      <c r="B225" t="str">
        <f>INDEX(Category!B:B,MATCH(Consolidated!C225,Category!C:C,0))</f>
        <v>Shipping</v>
      </c>
      <c r="C225" s="5" t="s">
        <v>917</v>
      </c>
      <c r="D225" s="6" t="s">
        <v>1372</v>
      </c>
      <c r="E225" s="6" t="s">
        <v>1182</v>
      </c>
      <c r="F225" s="7" t="s">
        <v>95</v>
      </c>
      <c r="G225" s="7" t="s">
        <v>96</v>
      </c>
      <c r="H225" s="7" t="s">
        <v>81</v>
      </c>
      <c r="I225" s="8">
        <v>219</v>
      </c>
      <c r="J225" s="13">
        <v>1.45</v>
      </c>
      <c r="K225" s="13">
        <f>J225*I225</f>
        <v>317.55</v>
      </c>
    </row>
    <row r="226" spans="1:11" x14ac:dyDescent="0.35">
      <c r="A226" s="37" t="s">
        <v>1651</v>
      </c>
      <c r="B226" t="str">
        <f>INDEX(Category!B:B,MATCH(Consolidated!C226,Category!C:C,0))</f>
        <v>Shipping</v>
      </c>
      <c r="C226" s="5" t="s">
        <v>930</v>
      </c>
      <c r="D226" s="6" t="s">
        <v>1619</v>
      </c>
      <c r="E226" s="6" t="s">
        <v>1182</v>
      </c>
      <c r="F226" s="7" t="s">
        <v>95</v>
      </c>
      <c r="G226" s="7" t="s">
        <v>96</v>
      </c>
      <c r="H226" s="7" t="s">
        <v>81</v>
      </c>
      <c r="I226" s="8">
        <v>310</v>
      </c>
      <c r="J226" s="13">
        <v>82</v>
      </c>
      <c r="K226" s="13">
        <f>J226*I226</f>
        <v>25420</v>
      </c>
    </row>
    <row r="227" spans="1:11" x14ac:dyDescent="0.35">
      <c r="A227" s="38" t="s">
        <v>1651</v>
      </c>
      <c r="B227" t="str">
        <f>INDEX(Category!B:B,MATCH(Consolidated!C227,Category!C:C,0))</f>
        <v>Raw - Liquid</v>
      </c>
      <c r="C227" s="5" t="s">
        <v>405</v>
      </c>
      <c r="D227" s="6" t="s">
        <v>1261</v>
      </c>
      <c r="E227" s="6" t="s">
        <v>1247</v>
      </c>
      <c r="F227" s="7" t="s">
        <v>406</v>
      </c>
      <c r="G227" s="7" t="s">
        <v>406</v>
      </c>
      <c r="H227" s="7" t="s">
        <v>368</v>
      </c>
      <c r="I227" s="9">
        <v>1.69</v>
      </c>
      <c r="J227" s="13">
        <v>9.0500000000000007</v>
      </c>
      <c r="K227" s="13">
        <f>J227*I227</f>
        <v>15.294500000000001</v>
      </c>
    </row>
    <row r="228" spans="1:11" x14ac:dyDescent="0.35">
      <c r="A228" s="38" t="s">
        <v>1651</v>
      </c>
      <c r="B228" t="str">
        <f>INDEX(Category!B:B,MATCH(Consolidated!C228,Category!C:C,0))</f>
        <v>Raw - Liquid</v>
      </c>
      <c r="C228" s="5" t="s">
        <v>412</v>
      </c>
      <c r="D228" s="6" t="s">
        <v>1265</v>
      </c>
      <c r="E228" s="6" t="s">
        <v>1247</v>
      </c>
      <c r="F228" s="7" t="s">
        <v>370</v>
      </c>
      <c r="G228" s="7" t="s">
        <v>370</v>
      </c>
      <c r="H228" s="7" t="s">
        <v>368</v>
      </c>
      <c r="I228" s="9">
        <v>108</v>
      </c>
      <c r="J228" s="13">
        <v>55</v>
      </c>
      <c r="K228" s="13">
        <f>J228*I228</f>
        <v>5940</v>
      </c>
    </row>
    <row r="229" spans="1:11" x14ac:dyDescent="0.35">
      <c r="A229" s="38" t="s">
        <v>1651</v>
      </c>
      <c r="B229" t="str">
        <f>INDEX(Category!B:B,MATCH(Consolidated!C229,Category!C:C,0))</f>
        <v>Raw - Liquid</v>
      </c>
      <c r="C229" s="5" t="s">
        <v>387</v>
      </c>
      <c r="D229" s="6" t="s">
        <v>1251</v>
      </c>
      <c r="E229" s="6" t="s">
        <v>1247</v>
      </c>
      <c r="F229" s="7" t="s">
        <v>370</v>
      </c>
      <c r="G229" s="7" t="s">
        <v>370</v>
      </c>
      <c r="H229" s="7" t="s">
        <v>368</v>
      </c>
      <c r="I229" s="9">
        <v>190</v>
      </c>
      <c r="J229" s="13">
        <v>13.46</v>
      </c>
      <c r="K229" s="13">
        <f>J229*I229</f>
        <v>2557.4</v>
      </c>
    </row>
    <row r="230" spans="1:11" x14ac:dyDescent="0.35">
      <c r="A230" s="38" t="s">
        <v>1651</v>
      </c>
      <c r="B230" t="str">
        <f>INDEX(Category!B:B,MATCH(Consolidated!C230,Category!C:C,0))</f>
        <v>Carriers</v>
      </c>
      <c r="C230" s="5" t="s">
        <v>446</v>
      </c>
      <c r="D230" s="6" t="s">
        <v>1295</v>
      </c>
      <c r="E230" s="6" t="s">
        <v>1247</v>
      </c>
      <c r="F230" s="7" t="s">
        <v>390</v>
      </c>
      <c r="G230" s="7" t="s">
        <v>390</v>
      </c>
      <c r="H230" s="7" t="s">
        <v>368</v>
      </c>
      <c r="I230" s="9">
        <v>36.68</v>
      </c>
      <c r="J230" s="13">
        <v>6.62</v>
      </c>
      <c r="K230" s="13">
        <f>J230*I230</f>
        <v>242.82159999999999</v>
      </c>
    </row>
    <row r="231" spans="1:11" x14ac:dyDescent="0.35">
      <c r="A231" s="38" t="s">
        <v>1651</v>
      </c>
      <c r="B231" t="str">
        <f>INDEX(Category!B:B,MATCH(Consolidated!C231,Category!C:C,0))</f>
        <v>Raw - Liquid</v>
      </c>
      <c r="C231" s="5" t="s">
        <v>391</v>
      </c>
      <c r="D231" s="6" t="s">
        <v>1252</v>
      </c>
      <c r="E231" s="6" t="s">
        <v>1247</v>
      </c>
      <c r="F231" s="7" t="s">
        <v>390</v>
      </c>
      <c r="G231" s="7" t="s">
        <v>390</v>
      </c>
      <c r="H231" s="7" t="s">
        <v>368</v>
      </c>
      <c r="I231" s="9">
        <v>106.9539</v>
      </c>
      <c r="J231" s="13">
        <v>19.73</v>
      </c>
      <c r="K231" s="13">
        <f>J231*I231</f>
        <v>2110.2004470000002</v>
      </c>
    </row>
    <row r="232" spans="1:11" x14ac:dyDescent="0.35">
      <c r="A232" s="38" t="s">
        <v>1651</v>
      </c>
      <c r="B232" t="str">
        <f>INDEX(Category!B:B,MATCH(Consolidated!C232,Category!C:C,0))</f>
        <v>Raw - Liquid</v>
      </c>
      <c r="C232" s="5" t="s">
        <v>387</v>
      </c>
      <c r="D232" s="6" t="s">
        <v>1251</v>
      </c>
      <c r="E232" s="6" t="s">
        <v>1247</v>
      </c>
      <c r="F232" s="7" t="s">
        <v>390</v>
      </c>
      <c r="G232" s="7" t="s">
        <v>390</v>
      </c>
      <c r="H232" s="7" t="s">
        <v>368</v>
      </c>
      <c r="I232" s="9">
        <v>156.74600000000001</v>
      </c>
      <c r="J232" s="13">
        <v>13.46</v>
      </c>
      <c r="K232" s="13">
        <f>J232*I232</f>
        <v>2109.8011600000004</v>
      </c>
    </row>
    <row r="233" spans="1:11" x14ac:dyDescent="0.35">
      <c r="A233" s="38" t="s">
        <v>1651</v>
      </c>
      <c r="B233" t="str">
        <f>INDEX(Category!B:B,MATCH(Consolidated!C233,Category!C:C,0))</f>
        <v>Raw - Liquid</v>
      </c>
      <c r="C233" s="5" t="s">
        <v>438</v>
      </c>
      <c r="D233" s="6" t="s">
        <v>1524</v>
      </c>
      <c r="E233" s="6" t="s">
        <v>1247</v>
      </c>
      <c r="F233" s="7" t="s">
        <v>439</v>
      </c>
      <c r="G233" s="7" t="s">
        <v>439</v>
      </c>
      <c r="H233" s="7" t="s">
        <v>368</v>
      </c>
      <c r="I233" s="9">
        <v>120</v>
      </c>
      <c r="J233" s="13">
        <v>25.25</v>
      </c>
      <c r="K233" s="13">
        <f>J233*I233</f>
        <v>3030</v>
      </c>
    </row>
    <row r="234" spans="1:11" x14ac:dyDescent="0.35">
      <c r="A234" s="38" t="s">
        <v>1651</v>
      </c>
      <c r="B234" t="str">
        <f>INDEX(Category!B:B,MATCH(Consolidated!C234,Category!C:C,0))</f>
        <v>Raw - Liquid</v>
      </c>
      <c r="C234" s="5" t="s">
        <v>393</v>
      </c>
      <c r="D234" s="6" t="s">
        <v>1253</v>
      </c>
      <c r="E234" s="6" t="s">
        <v>1247</v>
      </c>
      <c r="F234" s="7" t="s">
        <v>367</v>
      </c>
      <c r="G234" s="7" t="s">
        <v>367</v>
      </c>
      <c r="H234" s="7" t="s">
        <v>368</v>
      </c>
      <c r="I234" s="9">
        <v>7.2699699999999998</v>
      </c>
      <c r="J234" s="13">
        <v>7.95</v>
      </c>
      <c r="K234" s="13">
        <f>J234*I234</f>
        <v>57.7962615</v>
      </c>
    </row>
    <row r="235" spans="1:11" x14ac:dyDescent="0.35">
      <c r="A235" s="38" t="s">
        <v>1651</v>
      </c>
      <c r="B235" t="str">
        <f>INDEX(Category!B:B,MATCH(Consolidated!C235,Category!C:C,0))</f>
        <v>Raw - Liquid</v>
      </c>
      <c r="C235" s="5" t="s">
        <v>364</v>
      </c>
      <c r="D235" s="6" t="s">
        <v>1246</v>
      </c>
      <c r="E235" s="6" t="s">
        <v>1247</v>
      </c>
      <c r="F235" s="7" t="s">
        <v>367</v>
      </c>
      <c r="G235" s="7" t="s">
        <v>367</v>
      </c>
      <c r="H235" s="7" t="s">
        <v>368</v>
      </c>
      <c r="I235" s="9">
        <v>13.78</v>
      </c>
      <c r="J235" s="13">
        <v>7.13</v>
      </c>
      <c r="K235" s="13">
        <f>J235*I235</f>
        <v>98.25139999999999</v>
      </c>
    </row>
    <row r="236" spans="1:11" x14ac:dyDescent="0.35">
      <c r="A236" s="38" t="s">
        <v>1651</v>
      </c>
      <c r="B236" t="str">
        <f>INDEX(Category!B:B,MATCH(Consolidated!C236,Category!C:C,0))</f>
        <v>Raw - Liquid</v>
      </c>
      <c r="C236" s="5" t="s">
        <v>404</v>
      </c>
      <c r="D236" s="6" t="s">
        <v>1260</v>
      </c>
      <c r="E236" s="6" t="s">
        <v>1247</v>
      </c>
      <c r="F236" s="7" t="s">
        <v>367</v>
      </c>
      <c r="G236" s="7" t="s">
        <v>367</v>
      </c>
      <c r="H236" s="7" t="s">
        <v>368</v>
      </c>
      <c r="I236" s="9">
        <v>16.772500000000001</v>
      </c>
      <c r="J236" s="13">
        <v>5.0599999999999996</v>
      </c>
      <c r="K236" s="13">
        <f>J236*I236</f>
        <v>84.868849999999995</v>
      </c>
    </row>
    <row r="237" spans="1:11" x14ac:dyDescent="0.35">
      <c r="A237" s="38" t="s">
        <v>1651</v>
      </c>
      <c r="B237" t="str">
        <f>INDEX(Category!B:B,MATCH(Consolidated!C237,Category!C:C,0))</f>
        <v>Carriers</v>
      </c>
      <c r="C237" s="5" t="s">
        <v>394</v>
      </c>
      <c r="D237" s="6" t="s">
        <v>1254</v>
      </c>
      <c r="E237" s="6" t="s">
        <v>1247</v>
      </c>
      <c r="F237" s="7" t="s">
        <v>367</v>
      </c>
      <c r="G237" s="7" t="s">
        <v>367</v>
      </c>
      <c r="H237" s="7" t="s">
        <v>368</v>
      </c>
      <c r="I237" s="9">
        <v>32.24</v>
      </c>
      <c r="J237" s="13">
        <v>16.510000000000002</v>
      </c>
      <c r="K237" s="13">
        <f>J237*I237</f>
        <v>532.28240000000005</v>
      </c>
    </row>
    <row r="238" spans="1:11" x14ac:dyDescent="0.35">
      <c r="A238" s="38" t="s">
        <v>1651</v>
      </c>
      <c r="B238" t="str">
        <f>INDEX(Category!B:B,MATCH(Consolidated!C238,Category!C:C,0))</f>
        <v>Raw - Liquid</v>
      </c>
      <c r="C238" s="5" t="s">
        <v>396</v>
      </c>
      <c r="D238" s="6" t="s">
        <v>1255</v>
      </c>
      <c r="E238" s="6" t="s">
        <v>1247</v>
      </c>
      <c r="F238" s="7" t="s">
        <v>367</v>
      </c>
      <c r="G238" s="7" t="s">
        <v>367</v>
      </c>
      <c r="H238" s="7" t="s">
        <v>368</v>
      </c>
      <c r="I238" s="9">
        <v>92.387</v>
      </c>
      <c r="J238" s="13">
        <v>1.72</v>
      </c>
      <c r="K238" s="13">
        <f>J238*I238</f>
        <v>158.90564000000001</v>
      </c>
    </row>
    <row r="239" spans="1:11" x14ac:dyDescent="0.35">
      <c r="A239" s="38" t="s">
        <v>1651</v>
      </c>
      <c r="B239" t="str">
        <f>INDEX(Category!B:B,MATCH(Consolidated!C239,Category!C:C,0))</f>
        <v>Raw - Liquid</v>
      </c>
      <c r="C239" s="5" t="s">
        <v>443</v>
      </c>
      <c r="D239" s="6" t="s">
        <v>1293</v>
      </c>
      <c r="E239" s="6" t="s">
        <v>1247</v>
      </c>
      <c r="F239" s="7" t="s">
        <v>367</v>
      </c>
      <c r="G239" s="7" t="s">
        <v>367</v>
      </c>
      <c r="H239" s="7" t="s">
        <v>368</v>
      </c>
      <c r="I239" s="9">
        <v>98.06</v>
      </c>
      <c r="J239" s="13">
        <v>23.61</v>
      </c>
      <c r="K239" s="13">
        <f>J239*I239</f>
        <v>2315.1966000000002</v>
      </c>
    </row>
    <row r="240" spans="1:11" x14ac:dyDescent="0.35">
      <c r="A240" s="38" t="s">
        <v>1651</v>
      </c>
      <c r="B240" t="str">
        <f>INDEX(Category!B:B,MATCH(Consolidated!C240,Category!C:C,0))</f>
        <v>Raw - Liquid</v>
      </c>
      <c r="C240" s="5" t="s">
        <v>409</v>
      </c>
      <c r="D240" s="6" t="s">
        <v>1263</v>
      </c>
      <c r="E240" s="6" t="s">
        <v>1247</v>
      </c>
      <c r="F240" s="7" t="s">
        <v>367</v>
      </c>
      <c r="G240" s="7" t="s">
        <v>367</v>
      </c>
      <c r="H240" s="7" t="s">
        <v>368</v>
      </c>
      <c r="I240" s="9">
        <v>155.48759999999999</v>
      </c>
      <c r="J240" s="13">
        <v>6.94</v>
      </c>
      <c r="K240" s="13">
        <f>J240*I240</f>
        <v>1079.083944</v>
      </c>
    </row>
    <row r="241" spans="1:11" x14ac:dyDescent="0.35">
      <c r="A241" s="38" t="s">
        <v>1651</v>
      </c>
      <c r="B241" t="str">
        <f>INDEX(Category!B:B,MATCH(Consolidated!C241,Category!C:C,0))</f>
        <v>Raw - Liquid</v>
      </c>
      <c r="C241" s="5" t="s">
        <v>420</v>
      </c>
      <c r="D241" s="6" t="s">
        <v>1291</v>
      </c>
      <c r="E241" s="6" t="s">
        <v>1247</v>
      </c>
      <c r="F241" s="7" t="s">
        <v>367</v>
      </c>
      <c r="G241" s="7" t="s">
        <v>367</v>
      </c>
      <c r="H241" s="7" t="s">
        <v>368</v>
      </c>
      <c r="I241" s="9">
        <v>159.56</v>
      </c>
      <c r="J241" s="13">
        <v>13.9</v>
      </c>
      <c r="K241" s="13">
        <f>J241*I241</f>
        <v>2217.884</v>
      </c>
    </row>
    <row r="242" spans="1:11" x14ac:dyDescent="0.35">
      <c r="A242" s="38" t="s">
        <v>1651</v>
      </c>
      <c r="B242" t="str">
        <f>INDEX(Category!B:B,MATCH(Consolidated!C242,Category!C:C,0))</f>
        <v>Raw - Liquid</v>
      </c>
      <c r="C242" s="5" t="s">
        <v>428</v>
      </c>
      <c r="D242" s="6" t="s">
        <v>1518</v>
      </c>
      <c r="E242" s="6" t="s">
        <v>1247</v>
      </c>
      <c r="F242" s="7" t="s">
        <v>429</v>
      </c>
      <c r="G242" s="7" t="s">
        <v>429</v>
      </c>
      <c r="H242" s="7" t="s">
        <v>368</v>
      </c>
      <c r="I242" s="9">
        <v>62.193449999999999</v>
      </c>
      <c r="J242" s="13">
        <v>35.53</v>
      </c>
      <c r="K242" s="13">
        <f>J242*I242</f>
        <v>2209.7332784999999</v>
      </c>
    </row>
    <row r="243" spans="1:11" x14ac:dyDescent="0.35">
      <c r="A243" s="38" t="s">
        <v>1651</v>
      </c>
      <c r="B243" t="str">
        <f>INDEX(Category!B:B,MATCH(Consolidated!C243,Category!C:C,0))</f>
        <v>Raw - Liquid</v>
      </c>
      <c r="C243" s="5" t="s">
        <v>402</v>
      </c>
      <c r="D243" s="6" t="s">
        <v>1259</v>
      </c>
      <c r="E243" s="6" t="s">
        <v>1247</v>
      </c>
      <c r="F243" s="7" t="s">
        <v>403</v>
      </c>
      <c r="G243" s="7" t="s">
        <v>403</v>
      </c>
      <c r="H243" s="7" t="s">
        <v>368</v>
      </c>
      <c r="I243" s="9">
        <v>3.8220000000000001</v>
      </c>
      <c r="J243" s="13">
        <v>50</v>
      </c>
      <c r="K243" s="13">
        <f>J243*I243</f>
        <v>191.1</v>
      </c>
    </row>
    <row r="244" spans="1:11" x14ac:dyDescent="0.35">
      <c r="A244" s="38" t="s">
        <v>1651</v>
      </c>
      <c r="B244" t="str">
        <f>INDEX(Category!B:B,MATCH(Consolidated!C244,Category!C:C,0))</f>
        <v>Raw - Liquid</v>
      </c>
      <c r="C244" s="5" t="s">
        <v>417</v>
      </c>
      <c r="D244" s="6" t="s">
        <v>1268</v>
      </c>
      <c r="E244" s="6" t="s">
        <v>1247</v>
      </c>
      <c r="F244" s="7" t="s">
        <v>418</v>
      </c>
      <c r="G244" s="7" t="s">
        <v>418</v>
      </c>
      <c r="H244" s="7" t="s">
        <v>368</v>
      </c>
      <c r="I244" s="9">
        <v>20.56</v>
      </c>
      <c r="J244" s="13">
        <v>67</v>
      </c>
      <c r="K244" s="13">
        <f>J244*I244</f>
        <v>1377.52</v>
      </c>
    </row>
    <row r="245" spans="1:11" x14ac:dyDescent="0.35">
      <c r="A245" s="38" t="s">
        <v>1651</v>
      </c>
      <c r="B245" t="str">
        <f>INDEX(Category!B:B,MATCH(Consolidated!C245,Category!C:C,0))</f>
        <v>Raw - Liquid</v>
      </c>
      <c r="C245" s="5" t="s">
        <v>400</v>
      </c>
      <c r="D245" s="6" t="s">
        <v>1258</v>
      </c>
      <c r="E245" s="6" t="s">
        <v>1247</v>
      </c>
      <c r="F245" s="7" t="s">
        <v>401</v>
      </c>
      <c r="G245" s="7" t="s">
        <v>401</v>
      </c>
      <c r="H245" s="7" t="s">
        <v>368</v>
      </c>
      <c r="I245" s="9">
        <v>126.2</v>
      </c>
      <c r="J245" s="13">
        <v>50</v>
      </c>
      <c r="K245" s="13">
        <f>J245*I245</f>
        <v>6310</v>
      </c>
    </row>
    <row r="246" spans="1:11" x14ac:dyDescent="0.35">
      <c r="A246" s="38" t="s">
        <v>1651</v>
      </c>
      <c r="B246" t="str">
        <f>INDEX(Category!B:B,MATCH(Consolidated!C246,Category!C:C,0))</f>
        <v>Raw - Liquid</v>
      </c>
      <c r="C246" s="5" t="s">
        <v>407</v>
      </c>
      <c r="D246" s="6" t="s">
        <v>1262</v>
      </c>
      <c r="E246" s="6" t="s">
        <v>1247</v>
      </c>
      <c r="F246" s="7" t="s">
        <v>382</v>
      </c>
      <c r="G246" s="7" t="s">
        <v>382</v>
      </c>
      <c r="H246" s="7" t="s">
        <v>368</v>
      </c>
      <c r="I246" s="9">
        <v>7.9</v>
      </c>
      <c r="J246" s="13">
        <v>53</v>
      </c>
      <c r="K246" s="13">
        <f>J246*I246</f>
        <v>418.70000000000005</v>
      </c>
    </row>
    <row r="247" spans="1:11" x14ac:dyDescent="0.35">
      <c r="A247" s="38" t="s">
        <v>1651</v>
      </c>
      <c r="B247" t="str">
        <f>INDEX(Category!B:B,MATCH(Consolidated!C247,Category!C:C,0))</f>
        <v>Raw - Liquid</v>
      </c>
      <c r="C247" s="5" t="s">
        <v>383</v>
      </c>
      <c r="D247" s="6" t="s">
        <v>1348</v>
      </c>
      <c r="E247" s="6" t="s">
        <v>1247</v>
      </c>
      <c r="F247" s="7" t="s">
        <v>382</v>
      </c>
      <c r="G247" s="7" t="s">
        <v>382</v>
      </c>
      <c r="H247" s="7" t="s">
        <v>368</v>
      </c>
      <c r="I247" s="9">
        <v>9.1285000000000007</v>
      </c>
      <c r="J247" s="13">
        <v>35</v>
      </c>
      <c r="K247" s="13">
        <f>J247*I247</f>
        <v>319.4975</v>
      </c>
    </row>
    <row r="248" spans="1:11" x14ac:dyDescent="0.35">
      <c r="A248" s="38" t="s">
        <v>1651</v>
      </c>
      <c r="B248" t="str">
        <f>INDEX(Category!B:B,MATCH(Consolidated!C248,Category!C:C,0))</f>
        <v>Raw - Liquid</v>
      </c>
      <c r="C248" s="5" t="s">
        <v>411</v>
      </c>
      <c r="D248" s="6" t="s">
        <v>1264</v>
      </c>
      <c r="E248" s="6" t="s">
        <v>1247</v>
      </c>
      <c r="F248" s="7" t="s">
        <v>382</v>
      </c>
      <c r="G248" s="7" t="s">
        <v>382</v>
      </c>
      <c r="H248" s="7" t="s">
        <v>368</v>
      </c>
      <c r="I248" s="9">
        <v>66.555999999999997</v>
      </c>
      <c r="J248" s="13">
        <v>18</v>
      </c>
      <c r="K248" s="13">
        <f>J248*I248</f>
        <v>1198.008</v>
      </c>
    </row>
    <row r="249" spans="1:11" x14ac:dyDescent="0.35">
      <c r="A249" s="38" t="s">
        <v>1651</v>
      </c>
      <c r="B249" t="str">
        <f>INDEX(Category!B:B,MATCH(Consolidated!C249,Category!C:C,0))</f>
        <v>Raw - Liquid</v>
      </c>
      <c r="C249" s="5" t="s">
        <v>445</v>
      </c>
      <c r="D249" s="6" t="s">
        <v>1294</v>
      </c>
      <c r="E249" s="6" t="s">
        <v>1247</v>
      </c>
      <c r="F249" s="7" t="s">
        <v>371</v>
      </c>
      <c r="G249" s="7" t="s">
        <v>371</v>
      </c>
      <c r="H249" s="7" t="s">
        <v>368</v>
      </c>
      <c r="I249" s="9">
        <v>13.694082099999999</v>
      </c>
      <c r="J249" s="13">
        <v>21.08</v>
      </c>
      <c r="K249" s="13">
        <f>J249*I249</f>
        <v>288.67125066799997</v>
      </c>
    </row>
    <row r="250" spans="1:11" x14ac:dyDescent="0.35">
      <c r="A250" s="38" t="s">
        <v>1651</v>
      </c>
      <c r="B250" t="str">
        <f>INDEX(Category!B:B,MATCH(Consolidated!C250,Category!C:C,0))</f>
        <v>Raw - Liquid</v>
      </c>
      <c r="C250" s="5" t="s">
        <v>434</v>
      </c>
      <c r="D250" s="6" t="s">
        <v>1292</v>
      </c>
      <c r="E250" s="6" t="s">
        <v>1247</v>
      </c>
      <c r="F250" s="7" t="s">
        <v>371</v>
      </c>
      <c r="G250" s="7" t="s">
        <v>371</v>
      </c>
      <c r="H250" s="7" t="s">
        <v>368</v>
      </c>
      <c r="I250" s="9">
        <v>18</v>
      </c>
      <c r="J250" s="13">
        <v>34.9</v>
      </c>
      <c r="K250" s="13">
        <f>J250*I250</f>
        <v>628.19999999999993</v>
      </c>
    </row>
    <row r="251" spans="1:11" x14ac:dyDescent="0.35">
      <c r="A251" s="38" t="s">
        <v>1651</v>
      </c>
      <c r="B251" t="str">
        <f>INDEX(Category!B:B,MATCH(Consolidated!C251,Category!C:C,0))</f>
        <v>Raw - Liquid</v>
      </c>
      <c r="C251" s="5" t="s">
        <v>369</v>
      </c>
      <c r="D251" s="6" t="s">
        <v>1248</v>
      </c>
      <c r="E251" s="6" t="s">
        <v>1247</v>
      </c>
      <c r="F251" s="7" t="s">
        <v>371</v>
      </c>
      <c r="G251" s="7" t="s">
        <v>371</v>
      </c>
      <c r="H251" s="7" t="s">
        <v>368</v>
      </c>
      <c r="I251" s="9">
        <v>39.824399999999997</v>
      </c>
      <c r="J251" s="13">
        <v>7.88</v>
      </c>
      <c r="K251" s="13">
        <f>J251*I251</f>
        <v>313.81627199999997</v>
      </c>
    </row>
    <row r="252" spans="1:11" x14ac:dyDescent="0.35">
      <c r="A252" s="38" t="s">
        <v>1651</v>
      </c>
      <c r="B252" t="str">
        <f>INDEX(Category!B:B,MATCH(Consolidated!C252,Category!C:C,0))</f>
        <v>Raw - Liquid</v>
      </c>
      <c r="C252" s="5" t="s">
        <v>442</v>
      </c>
      <c r="D252" s="6" t="s">
        <v>1583</v>
      </c>
      <c r="E252" s="6" t="s">
        <v>1247</v>
      </c>
      <c r="F252" s="7" t="s">
        <v>371</v>
      </c>
      <c r="G252" s="7" t="s">
        <v>371</v>
      </c>
      <c r="H252" s="7" t="s">
        <v>368</v>
      </c>
      <c r="I252" s="9">
        <v>41.2</v>
      </c>
      <c r="J252" s="13">
        <v>24.5</v>
      </c>
      <c r="K252" s="13">
        <f>J252*I252</f>
        <v>1009.4000000000001</v>
      </c>
    </row>
    <row r="253" spans="1:11" x14ac:dyDescent="0.35">
      <c r="A253" s="38" t="s">
        <v>1651</v>
      </c>
      <c r="B253" t="str">
        <f>INDEX(Category!B:B,MATCH(Consolidated!C253,Category!C:C,0))</f>
        <v>Raw - Liquid</v>
      </c>
      <c r="C253" s="5" t="s">
        <v>416</v>
      </c>
      <c r="D253" s="6" t="s">
        <v>1267</v>
      </c>
      <c r="E253" s="6" t="s">
        <v>1247</v>
      </c>
      <c r="F253" s="7" t="s">
        <v>371</v>
      </c>
      <c r="G253" s="7" t="s">
        <v>371</v>
      </c>
      <c r="H253" s="7" t="s">
        <v>368</v>
      </c>
      <c r="I253" s="9">
        <v>44.671926499999998</v>
      </c>
      <c r="J253" s="13">
        <v>42.06</v>
      </c>
      <c r="K253" s="13">
        <f>J253*I253</f>
        <v>1878.9012285900001</v>
      </c>
    </row>
    <row r="254" spans="1:11" x14ac:dyDescent="0.35">
      <c r="A254" s="38" t="s">
        <v>1651</v>
      </c>
      <c r="B254" t="str">
        <f>INDEX(Category!B:B,MATCH(Consolidated!C254,Category!C:C,0))</f>
        <v>Raw - Liquid</v>
      </c>
      <c r="C254" s="5" t="s">
        <v>397</v>
      </c>
      <c r="D254" s="6" t="s">
        <v>1256</v>
      </c>
      <c r="E254" s="6" t="s">
        <v>1247</v>
      </c>
      <c r="F254" s="7" t="s">
        <v>371</v>
      </c>
      <c r="G254" s="7" t="s">
        <v>371</v>
      </c>
      <c r="H254" s="7" t="s">
        <v>368</v>
      </c>
      <c r="I254" s="9">
        <v>75.14</v>
      </c>
      <c r="J254" s="13">
        <v>67</v>
      </c>
      <c r="K254" s="13">
        <f>J254*I254</f>
        <v>5034.38</v>
      </c>
    </row>
    <row r="255" spans="1:11" x14ac:dyDescent="0.35">
      <c r="A255" s="38" t="s">
        <v>1651</v>
      </c>
      <c r="B255" t="str">
        <f>INDEX(Category!B:B,MATCH(Consolidated!C255,Category!C:C,0))</f>
        <v>Raw - Liquid</v>
      </c>
      <c r="C255" s="5" t="s">
        <v>412</v>
      </c>
      <c r="D255" s="6" t="s">
        <v>1265</v>
      </c>
      <c r="E255" s="6" t="s">
        <v>1247</v>
      </c>
      <c r="F255" s="7" t="s">
        <v>371</v>
      </c>
      <c r="G255" s="7" t="s">
        <v>371</v>
      </c>
      <c r="H255" s="7" t="s">
        <v>368</v>
      </c>
      <c r="I255" s="9">
        <v>118.04</v>
      </c>
      <c r="J255" s="13">
        <v>55</v>
      </c>
      <c r="K255" s="13">
        <f>J255*I255</f>
        <v>6492.2000000000007</v>
      </c>
    </row>
    <row r="256" spans="1:11" x14ac:dyDescent="0.35">
      <c r="A256" s="38" t="s">
        <v>1651</v>
      </c>
      <c r="B256" t="str">
        <f>INDEX(Category!B:B,MATCH(Consolidated!C256,Category!C:C,0))</f>
        <v>Raw - Liquid</v>
      </c>
      <c r="C256" s="5" t="s">
        <v>447</v>
      </c>
      <c r="D256" s="6" t="s">
        <v>1296</v>
      </c>
      <c r="E256" s="6" t="s">
        <v>1247</v>
      </c>
      <c r="F256" s="7" t="s">
        <v>399</v>
      </c>
      <c r="G256" s="7" t="s">
        <v>399</v>
      </c>
      <c r="H256" s="7" t="s">
        <v>368</v>
      </c>
      <c r="I256" s="9">
        <v>9.3650000000000002</v>
      </c>
      <c r="J256" s="13">
        <v>74.150000000000006</v>
      </c>
      <c r="K256" s="13">
        <f>J256*I256</f>
        <v>694.41475000000003</v>
      </c>
    </row>
    <row r="257" spans="1:11" x14ac:dyDescent="0.35">
      <c r="A257" s="38" t="s">
        <v>1651</v>
      </c>
      <c r="B257" t="str">
        <f>INDEX(Category!B:B,MATCH(Consolidated!C257,Category!C:C,0))</f>
        <v>Raw - Liquid</v>
      </c>
      <c r="C257" s="5" t="s">
        <v>398</v>
      </c>
      <c r="D257" s="6" t="s">
        <v>1257</v>
      </c>
      <c r="E257" s="6" t="s">
        <v>1247</v>
      </c>
      <c r="F257" s="7" t="s">
        <v>399</v>
      </c>
      <c r="G257" s="7" t="s">
        <v>399</v>
      </c>
      <c r="H257" s="7" t="s">
        <v>368</v>
      </c>
      <c r="I257" s="9">
        <v>116</v>
      </c>
      <c r="J257" s="13">
        <v>24.6</v>
      </c>
      <c r="K257" s="13">
        <f>J257*I257</f>
        <v>2853.6000000000004</v>
      </c>
    </row>
    <row r="258" spans="1:11" x14ac:dyDescent="0.35">
      <c r="A258" s="38" t="s">
        <v>1651</v>
      </c>
      <c r="B258" t="str">
        <f>INDEX(Category!B:B,MATCH(Consolidated!C258,Category!C:C,0))</f>
        <v>Carriers</v>
      </c>
      <c r="C258" s="5" t="s">
        <v>413</v>
      </c>
      <c r="D258" s="6" t="s">
        <v>1266</v>
      </c>
      <c r="E258" s="6" t="s">
        <v>1247</v>
      </c>
      <c r="F258" s="7" t="s">
        <v>376</v>
      </c>
      <c r="G258" s="7" t="s">
        <v>376</v>
      </c>
      <c r="H258" s="7" t="s">
        <v>368</v>
      </c>
      <c r="I258" s="9">
        <v>3.5724</v>
      </c>
      <c r="J258" s="13">
        <v>941.18</v>
      </c>
      <c r="K258" s="13">
        <f>J258*I258</f>
        <v>3362.271432</v>
      </c>
    </row>
    <row r="259" spans="1:11" x14ac:dyDescent="0.35">
      <c r="A259" s="38" t="s">
        <v>1651</v>
      </c>
      <c r="B259" t="str">
        <f>INDEX(Category!B:B,MATCH(Consolidated!C259,Category!C:C,0))</f>
        <v>Raw - Liquid</v>
      </c>
      <c r="C259" s="5" t="s">
        <v>379</v>
      </c>
      <c r="D259" s="6" t="s">
        <v>1347</v>
      </c>
      <c r="E259" s="6" t="s">
        <v>1247</v>
      </c>
      <c r="F259" s="7" t="s">
        <v>376</v>
      </c>
      <c r="G259" s="7" t="s">
        <v>376</v>
      </c>
      <c r="H259" s="7" t="s">
        <v>368</v>
      </c>
      <c r="I259" s="9">
        <v>33.380000000000003</v>
      </c>
      <c r="J259" s="13">
        <v>41.9</v>
      </c>
      <c r="K259" s="13">
        <f>J259*I259</f>
        <v>1398.6220000000001</v>
      </c>
    </row>
    <row r="260" spans="1:11" x14ac:dyDescent="0.35">
      <c r="A260" s="38" t="s">
        <v>1651</v>
      </c>
      <c r="B260" t="str">
        <f>INDEX(Category!B:B,MATCH(Consolidated!C260,Category!C:C,0))</f>
        <v>Raw - Liquid</v>
      </c>
      <c r="C260" s="5" t="s">
        <v>377</v>
      </c>
      <c r="D260" s="6" t="s">
        <v>1250</v>
      </c>
      <c r="E260" s="6" t="s">
        <v>1247</v>
      </c>
      <c r="F260" s="7" t="s">
        <v>376</v>
      </c>
      <c r="G260" s="7" t="s">
        <v>376</v>
      </c>
      <c r="H260" s="7" t="s">
        <v>368</v>
      </c>
      <c r="I260" s="9">
        <v>75.245000000000005</v>
      </c>
      <c r="J260" s="13">
        <v>22.5</v>
      </c>
      <c r="K260" s="13">
        <f>J260*I260</f>
        <v>1693.0125</v>
      </c>
    </row>
    <row r="261" spans="1:11" x14ac:dyDescent="0.35">
      <c r="A261" s="38" t="s">
        <v>1651</v>
      </c>
      <c r="B261" t="str">
        <f>INDEX(Category!B:B,MATCH(Consolidated!C261,Category!C:C,0))</f>
        <v>Raw - Liquid</v>
      </c>
      <c r="C261" s="5" t="s">
        <v>372</v>
      </c>
      <c r="D261" s="6" t="s">
        <v>1249</v>
      </c>
      <c r="E261" s="6" t="s">
        <v>1247</v>
      </c>
      <c r="F261" s="7" t="s">
        <v>376</v>
      </c>
      <c r="G261" s="7" t="s">
        <v>376</v>
      </c>
      <c r="H261" s="7" t="s">
        <v>368</v>
      </c>
      <c r="I261" s="9">
        <v>177.898</v>
      </c>
      <c r="J261" s="13">
        <v>20.5</v>
      </c>
      <c r="K261" s="13">
        <f>J261*I261</f>
        <v>3646.9090000000001</v>
      </c>
    </row>
    <row r="262" spans="1:11" x14ac:dyDescent="0.35">
      <c r="A262" s="38" t="s">
        <v>1651</v>
      </c>
      <c r="B262" t="str">
        <f>INDEX(Category!B:B,MATCH(Consolidated!C262,Category!C:C,0))</f>
        <v>Raw - Liquid</v>
      </c>
      <c r="C262" s="5" t="s">
        <v>441</v>
      </c>
      <c r="D262" s="6" t="s">
        <v>1525</v>
      </c>
      <c r="E262" s="6" t="s">
        <v>1247</v>
      </c>
      <c r="F262" s="7" t="s">
        <v>440</v>
      </c>
      <c r="G262" s="7" t="s">
        <v>440</v>
      </c>
      <c r="H262" s="7" t="s">
        <v>368</v>
      </c>
      <c r="I262" s="9">
        <v>7.79</v>
      </c>
      <c r="J262" s="13">
        <v>11.02</v>
      </c>
      <c r="K262" s="13">
        <f>J262*I262</f>
        <v>85.845799999999997</v>
      </c>
    </row>
    <row r="263" spans="1:11" x14ac:dyDescent="0.35">
      <c r="A263" s="38" t="s">
        <v>1651</v>
      </c>
      <c r="B263" t="str">
        <f>INDEX(Category!B:B,MATCH(Consolidated!C263,Category!C:C,0))</f>
        <v>Raw - Liquid</v>
      </c>
      <c r="C263" s="5" t="s">
        <v>438</v>
      </c>
      <c r="D263" s="6" t="s">
        <v>1524</v>
      </c>
      <c r="E263" s="6" t="s">
        <v>1247</v>
      </c>
      <c r="F263" s="7" t="s">
        <v>440</v>
      </c>
      <c r="G263" s="7" t="s">
        <v>440</v>
      </c>
      <c r="H263" s="7" t="s">
        <v>368</v>
      </c>
      <c r="I263" s="9">
        <v>11.45</v>
      </c>
      <c r="J263" s="13">
        <v>25.25</v>
      </c>
      <c r="K263" s="13">
        <f>J263*I263</f>
        <v>289.11249999999995</v>
      </c>
    </row>
    <row r="264" spans="1:11" x14ac:dyDescent="0.35">
      <c r="A264" s="38" t="s">
        <v>1651</v>
      </c>
      <c r="B264" t="str">
        <f>INDEX(Category!B:B,MATCH(Consolidated!C264,Category!C:C,0))</f>
        <v>Carriers</v>
      </c>
      <c r="C264" s="5" t="s">
        <v>413</v>
      </c>
      <c r="D264" s="6" t="s">
        <v>1266</v>
      </c>
      <c r="E264" s="6" t="s">
        <v>1247</v>
      </c>
      <c r="F264" s="7" t="s">
        <v>414</v>
      </c>
      <c r="G264" s="7" t="s">
        <v>414</v>
      </c>
      <c r="H264" s="7" t="s">
        <v>368</v>
      </c>
      <c r="I264" s="9">
        <v>4.08</v>
      </c>
      <c r="J264" s="13">
        <v>941.18</v>
      </c>
      <c r="K264" s="13">
        <f>J264*I264</f>
        <v>3840.0144</v>
      </c>
    </row>
    <row r="265" spans="1:11" x14ac:dyDescent="0.35">
      <c r="A265" s="38" t="s">
        <v>1651</v>
      </c>
      <c r="B265" t="str">
        <f>INDEX(Category!B:B,MATCH(Consolidated!C265,Category!C:C,0))</f>
        <v>Raw - Liquid</v>
      </c>
      <c r="C265" s="5" t="s">
        <v>409</v>
      </c>
      <c r="D265" s="6" t="s">
        <v>1263</v>
      </c>
      <c r="E265" s="6" t="s">
        <v>1247</v>
      </c>
      <c r="F265" s="7" t="s">
        <v>410</v>
      </c>
      <c r="G265" s="7" t="s">
        <v>410</v>
      </c>
      <c r="H265" s="7" t="s">
        <v>8</v>
      </c>
      <c r="I265" s="9">
        <v>750</v>
      </c>
      <c r="J265" s="13">
        <v>6.94</v>
      </c>
      <c r="K265" s="13">
        <f>J265*I265</f>
        <v>5205</v>
      </c>
    </row>
    <row r="266" spans="1:11" x14ac:dyDescent="0.35">
      <c r="A266" s="38" t="s">
        <v>1651</v>
      </c>
      <c r="B266" t="str">
        <f>INDEX(Category!B:B,MATCH(Consolidated!C266,Category!C:C,0))</f>
        <v>Raw - Liquid</v>
      </c>
      <c r="C266" s="5" t="s">
        <v>430</v>
      </c>
      <c r="D266" s="6" t="s">
        <v>1519</v>
      </c>
      <c r="E266" s="6" t="s">
        <v>1247</v>
      </c>
      <c r="F266" s="7" t="s">
        <v>427</v>
      </c>
      <c r="G266" s="7" t="s">
        <v>427</v>
      </c>
      <c r="H266" s="7" t="s">
        <v>8</v>
      </c>
      <c r="I266" s="9">
        <v>25</v>
      </c>
      <c r="J266" s="13">
        <v>106.858</v>
      </c>
      <c r="K266" s="13">
        <f>J266*I266</f>
        <v>2671.4500000000003</v>
      </c>
    </row>
    <row r="267" spans="1:11" x14ac:dyDescent="0.35">
      <c r="A267" s="38" t="s">
        <v>1651</v>
      </c>
      <c r="B267" t="str">
        <f>INDEX(Category!B:B,MATCH(Consolidated!C267,Category!C:C,0))</f>
        <v>Raw - Liquid</v>
      </c>
      <c r="C267" s="5" t="s">
        <v>436</v>
      </c>
      <c r="D267" s="6" t="s">
        <v>1522</v>
      </c>
      <c r="E267" s="6" t="s">
        <v>1247</v>
      </c>
      <c r="F267" s="7" t="s">
        <v>427</v>
      </c>
      <c r="G267" s="7" t="s">
        <v>427</v>
      </c>
      <c r="H267" s="7" t="s">
        <v>8</v>
      </c>
      <c r="I267" s="9">
        <v>36</v>
      </c>
      <c r="J267" s="13">
        <v>37</v>
      </c>
      <c r="K267" s="13">
        <f>J267*I267</f>
        <v>1332</v>
      </c>
    </row>
    <row r="268" spans="1:11" x14ac:dyDescent="0.35">
      <c r="A268" s="38" t="s">
        <v>1651</v>
      </c>
      <c r="B268" t="str">
        <f>INDEX(Category!B:B,MATCH(Consolidated!C268,Category!C:C,0))</f>
        <v>Raw - Liquid</v>
      </c>
      <c r="C268" s="5" t="s">
        <v>426</v>
      </c>
      <c r="D268" s="6" t="s">
        <v>1517</v>
      </c>
      <c r="E268" s="6" t="s">
        <v>1247</v>
      </c>
      <c r="F268" s="7" t="s">
        <v>427</v>
      </c>
      <c r="G268" s="7" t="s">
        <v>427</v>
      </c>
      <c r="H268" s="7" t="s">
        <v>8</v>
      </c>
      <c r="I268" s="9">
        <v>60</v>
      </c>
      <c r="J268" s="13">
        <v>22.024000000000001</v>
      </c>
      <c r="K268" s="13">
        <f>J268*I268</f>
        <v>1321.44</v>
      </c>
    </row>
    <row r="269" spans="1:11" x14ac:dyDescent="0.35">
      <c r="A269" s="38" t="s">
        <v>1651</v>
      </c>
      <c r="B269" t="str">
        <f>INDEX(Category!B:B,MATCH(Consolidated!C269,Category!C:C,0))</f>
        <v>Raw - Liquid</v>
      </c>
      <c r="C269" s="5" t="s">
        <v>432</v>
      </c>
      <c r="D269" s="6" t="s">
        <v>1520</v>
      </c>
      <c r="E269" s="6" t="s">
        <v>1247</v>
      </c>
      <c r="F269" s="7" t="s">
        <v>427</v>
      </c>
      <c r="G269" s="7" t="s">
        <v>427</v>
      </c>
      <c r="H269" s="7" t="s">
        <v>8</v>
      </c>
      <c r="I269" s="9">
        <v>90</v>
      </c>
      <c r="J269" s="13">
        <v>12.313000000000001</v>
      </c>
      <c r="K269" s="13">
        <f>J269*I269</f>
        <v>1108.17</v>
      </c>
    </row>
    <row r="270" spans="1:11" x14ac:dyDescent="0.35">
      <c r="A270" s="38" t="s">
        <v>1651</v>
      </c>
      <c r="B270" t="str">
        <f>INDEX(Category!B:B,MATCH(Consolidated!C270,Category!C:C,0))</f>
        <v>Raw - Liquid</v>
      </c>
      <c r="C270" s="5" t="s">
        <v>396</v>
      </c>
      <c r="D270" s="6" t="s">
        <v>1255</v>
      </c>
      <c r="E270" s="6" t="s">
        <v>1247</v>
      </c>
      <c r="F270" s="7" t="s">
        <v>247</v>
      </c>
      <c r="G270" s="7" t="s">
        <v>247</v>
      </c>
      <c r="H270" s="7" t="s">
        <v>8</v>
      </c>
      <c r="I270" s="9">
        <v>832.86300000000006</v>
      </c>
      <c r="J270" s="13">
        <v>1.72</v>
      </c>
      <c r="K270" s="13">
        <f>J270*I270</f>
        <v>1432.5243600000001</v>
      </c>
    </row>
    <row r="271" spans="1:11" x14ac:dyDescent="0.35">
      <c r="A271" s="38" t="s">
        <v>1651</v>
      </c>
      <c r="B271" t="str">
        <f>INDEX(Category!B:B,MATCH(Consolidated!C271,Category!C:C,0))</f>
        <v>Raw - Liquid</v>
      </c>
      <c r="C271" s="5" t="s">
        <v>409</v>
      </c>
      <c r="D271" s="6" t="s">
        <v>1263</v>
      </c>
      <c r="E271" s="6" t="s">
        <v>1247</v>
      </c>
      <c r="F271" s="7" t="s">
        <v>92</v>
      </c>
      <c r="G271" s="7" t="s">
        <v>92</v>
      </c>
      <c r="H271" s="7" t="s">
        <v>8</v>
      </c>
      <c r="I271" s="9">
        <v>6.1800000000005097E-3</v>
      </c>
      <c r="J271" s="13">
        <v>6.94</v>
      </c>
      <c r="K271" s="13">
        <f>J271*I271</f>
        <v>4.2889200000003541E-2</v>
      </c>
    </row>
    <row r="272" spans="1:11" x14ac:dyDescent="0.35">
      <c r="A272" s="38" t="s">
        <v>1651</v>
      </c>
      <c r="B272" t="str">
        <f>INDEX(Category!B:B,MATCH(Consolidated!C272,Category!C:C,0))</f>
        <v>Raw - Liquid</v>
      </c>
      <c r="C272" s="5" t="s">
        <v>402</v>
      </c>
      <c r="D272" s="6" t="s">
        <v>1259</v>
      </c>
      <c r="E272" s="6" t="s">
        <v>1247</v>
      </c>
      <c r="F272" s="7" t="s">
        <v>392</v>
      </c>
      <c r="G272" s="7" t="s">
        <v>392</v>
      </c>
      <c r="H272" s="7" t="s">
        <v>8</v>
      </c>
      <c r="I272" s="9">
        <v>198</v>
      </c>
      <c r="J272" s="13">
        <v>50</v>
      </c>
      <c r="K272" s="13">
        <f>J272*I272</f>
        <v>9900</v>
      </c>
    </row>
    <row r="273" spans="1:11" x14ac:dyDescent="0.35">
      <c r="A273" s="38" t="s">
        <v>1651</v>
      </c>
      <c r="B273" t="str">
        <f>INDEX(Category!B:B,MATCH(Consolidated!C273,Category!C:C,0))</f>
        <v>Raw - Liquid</v>
      </c>
      <c r="C273" s="5" t="s">
        <v>396</v>
      </c>
      <c r="D273" s="6" t="s">
        <v>1255</v>
      </c>
      <c r="E273" s="6" t="s">
        <v>1247</v>
      </c>
      <c r="F273" s="7" t="s">
        <v>248</v>
      </c>
      <c r="G273" s="7" t="s">
        <v>248</v>
      </c>
      <c r="H273" s="7" t="s">
        <v>8</v>
      </c>
      <c r="I273" s="9">
        <v>1665.6</v>
      </c>
      <c r="J273" s="13">
        <v>1.72</v>
      </c>
      <c r="K273" s="13">
        <f>J273*I273</f>
        <v>2864.8319999999999</v>
      </c>
    </row>
    <row r="274" spans="1:11" x14ac:dyDescent="0.35">
      <c r="A274" s="38" t="s">
        <v>1651</v>
      </c>
      <c r="B274" t="str">
        <f>INDEX(Category!B:B,MATCH(Consolidated!C274,Category!C:C,0))</f>
        <v>Raw - Liquid</v>
      </c>
      <c r="C274" s="5" t="s">
        <v>396</v>
      </c>
      <c r="D274" s="6" t="s">
        <v>1255</v>
      </c>
      <c r="E274" s="6" t="s">
        <v>1247</v>
      </c>
      <c r="F274" s="7" t="s">
        <v>366</v>
      </c>
      <c r="G274" s="7" t="s">
        <v>366</v>
      </c>
      <c r="H274" s="7" t="s">
        <v>8</v>
      </c>
      <c r="I274" s="9">
        <v>832.83644000000004</v>
      </c>
      <c r="J274" s="13">
        <v>1.72</v>
      </c>
      <c r="K274" s="13">
        <f>J274*I274</f>
        <v>1432.4786768000001</v>
      </c>
    </row>
    <row r="275" spans="1:11" x14ac:dyDescent="0.35">
      <c r="A275" s="38" t="s">
        <v>1651</v>
      </c>
      <c r="B275" t="str">
        <f>INDEX(Category!B:B,MATCH(Consolidated!C275,Category!C:C,0))</f>
        <v>Raw - Liquid</v>
      </c>
      <c r="C275" s="5" t="s">
        <v>423</v>
      </c>
      <c r="D275" s="6" t="s">
        <v>1384</v>
      </c>
      <c r="E275" s="6" t="s">
        <v>1247</v>
      </c>
      <c r="F275" s="7" t="s">
        <v>424</v>
      </c>
      <c r="G275" s="7" t="s">
        <v>424</v>
      </c>
      <c r="H275" s="7" t="s">
        <v>8</v>
      </c>
      <c r="I275" s="9">
        <v>408.23099999999999</v>
      </c>
      <c r="J275" s="13">
        <v>4.7</v>
      </c>
      <c r="K275" s="13">
        <f>J275*I275</f>
        <v>1918.6857</v>
      </c>
    </row>
    <row r="276" spans="1:11" x14ac:dyDescent="0.35">
      <c r="A276" s="38" t="s">
        <v>1651</v>
      </c>
      <c r="B276" t="str">
        <f>INDEX(Category!B:B,MATCH(Consolidated!C276,Category!C:C,0))</f>
        <v>Raw - Liquid</v>
      </c>
      <c r="C276" s="5" t="s">
        <v>423</v>
      </c>
      <c r="D276" s="6" t="s">
        <v>1384</v>
      </c>
      <c r="E276" s="6" t="s">
        <v>1247</v>
      </c>
      <c r="F276" s="7" t="s">
        <v>421</v>
      </c>
      <c r="G276" s="7" t="s">
        <v>421</v>
      </c>
      <c r="H276" s="7" t="s">
        <v>8</v>
      </c>
      <c r="I276" s="9">
        <v>408.20100000000002</v>
      </c>
      <c r="J276" s="13">
        <v>4.7</v>
      </c>
      <c r="K276" s="13">
        <f>J276*I276</f>
        <v>1918.5447000000001</v>
      </c>
    </row>
    <row r="277" spans="1:11" x14ac:dyDescent="0.35">
      <c r="A277" s="38" t="s">
        <v>1651</v>
      </c>
      <c r="B277" t="str">
        <f>INDEX(Category!B:B,MATCH(Consolidated!C277,Category!C:C,0))</f>
        <v>Raw - Liquid</v>
      </c>
      <c r="C277" s="5" t="s">
        <v>423</v>
      </c>
      <c r="D277" s="6" t="s">
        <v>1384</v>
      </c>
      <c r="E277" s="6" t="s">
        <v>1247</v>
      </c>
      <c r="F277" s="7" t="s">
        <v>425</v>
      </c>
      <c r="G277" s="7" t="s">
        <v>425</v>
      </c>
      <c r="H277" s="7" t="s">
        <v>8</v>
      </c>
      <c r="I277" s="9">
        <v>204.10050000000001</v>
      </c>
      <c r="J277" s="13">
        <v>4.7</v>
      </c>
      <c r="K277" s="13">
        <f>J277*I277</f>
        <v>959.27235000000007</v>
      </c>
    </row>
    <row r="278" spans="1:11" x14ac:dyDescent="0.35">
      <c r="A278" s="38" t="s">
        <v>1651</v>
      </c>
      <c r="B278" t="str">
        <f>INDEX(Category!B:B,MATCH(Consolidated!C278,Category!C:C,0))</f>
        <v>Raw - Liquid</v>
      </c>
      <c r="C278" s="5" t="s">
        <v>383</v>
      </c>
      <c r="D278" s="6" t="s">
        <v>1348</v>
      </c>
      <c r="E278" s="6" t="s">
        <v>1247</v>
      </c>
      <c r="F278" s="7" t="s">
        <v>385</v>
      </c>
      <c r="G278" s="7" t="s">
        <v>385</v>
      </c>
      <c r="H278" s="7" t="s">
        <v>8</v>
      </c>
      <c r="I278" s="9">
        <v>400</v>
      </c>
      <c r="J278" s="13">
        <v>35</v>
      </c>
      <c r="K278" s="13">
        <f>J278*I278</f>
        <v>14000</v>
      </c>
    </row>
    <row r="279" spans="1:11" x14ac:dyDescent="0.35">
      <c r="A279" s="38" t="s">
        <v>1651</v>
      </c>
      <c r="B279" t="str">
        <f>INDEX(Category!B:B,MATCH(Consolidated!C279,Category!C:C,0))</f>
        <v>Raw - Liquid</v>
      </c>
      <c r="C279" s="5" t="s">
        <v>391</v>
      </c>
      <c r="D279" s="6" t="s">
        <v>1252</v>
      </c>
      <c r="E279" s="6" t="s">
        <v>1247</v>
      </c>
      <c r="F279" s="7" t="s">
        <v>374</v>
      </c>
      <c r="G279" s="7" t="s">
        <v>374</v>
      </c>
      <c r="H279" s="7" t="s">
        <v>8</v>
      </c>
      <c r="I279" s="9">
        <v>190.5</v>
      </c>
      <c r="J279" s="13">
        <v>19.73</v>
      </c>
      <c r="K279" s="13">
        <f>J279*I279</f>
        <v>3758.5650000000001</v>
      </c>
    </row>
    <row r="280" spans="1:11" x14ac:dyDescent="0.35">
      <c r="A280" s="38" t="s">
        <v>1651</v>
      </c>
      <c r="B280" t="str">
        <f>INDEX(Category!B:B,MATCH(Consolidated!C280,Category!C:C,0))</f>
        <v>Raw - Liquid</v>
      </c>
      <c r="C280" s="5" t="s">
        <v>372</v>
      </c>
      <c r="D280" s="6" t="s">
        <v>1249</v>
      </c>
      <c r="E280" s="6" t="s">
        <v>1247</v>
      </c>
      <c r="F280" s="7" t="s">
        <v>374</v>
      </c>
      <c r="G280" s="7" t="s">
        <v>374</v>
      </c>
      <c r="H280" s="7" t="s">
        <v>8</v>
      </c>
      <c r="I280" s="9">
        <v>540</v>
      </c>
      <c r="J280" s="13">
        <v>20.5</v>
      </c>
      <c r="K280" s="13">
        <f>J280*I280</f>
        <v>11070</v>
      </c>
    </row>
    <row r="281" spans="1:11" x14ac:dyDescent="0.35">
      <c r="A281" s="38" t="s">
        <v>1651</v>
      </c>
      <c r="B281" t="str">
        <f>INDEX(Category!B:B,MATCH(Consolidated!C281,Category!C:C,0))</f>
        <v>Carriers</v>
      </c>
      <c r="C281" s="5" t="s">
        <v>422</v>
      </c>
      <c r="D281" s="6" t="s">
        <v>1516</v>
      </c>
      <c r="E281" s="6" t="s">
        <v>1247</v>
      </c>
      <c r="F281" s="7" t="s">
        <v>375</v>
      </c>
      <c r="G281" s="7" t="s">
        <v>375</v>
      </c>
      <c r="H281" s="7" t="s">
        <v>8</v>
      </c>
      <c r="I281" s="9">
        <v>54</v>
      </c>
      <c r="J281" s="13">
        <v>6.85</v>
      </c>
      <c r="K281" s="13">
        <f>J281*I281</f>
        <v>369.9</v>
      </c>
    </row>
    <row r="282" spans="1:11" x14ac:dyDescent="0.35">
      <c r="A282" s="38" t="s">
        <v>1651</v>
      </c>
      <c r="B282" t="str">
        <f>INDEX(Category!B:B,MATCH(Consolidated!C282,Category!C:C,0))</f>
        <v>Raw - Liquid</v>
      </c>
      <c r="C282" s="5" t="s">
        <v>387</v>
      </c>
      <c r="D282" s="6" t="s">
        <v>1251</v>
      </c>
      <c r="E282" s="6" t="s">
        <v>1247</v>
      </c>
      <c r="F282" s="7" t="s">
        <v>375</v>
      </c>
      <c r="G282" s="7" t="s">
        <v>375</v>
      </c>
      <c r="H282" s="7" t="s">
        <v>8</v>
      </c>
      <c r="I282" s="9">
        <v>760</v>
      </c>
      <c r="J282" s="13">
        <v>13.46</v>
      </c>
      <c r="K282" s="13">
        <f>J282*I282</f>
        <v>10229.6</v>
      </c>
    </row>
    <row r="283" spans="1:11" x14ac:dyDescent="0.35">
      <c r="A283" s="38" t="s">
        <v>1651</v>
      </c>
      <c r="B283" t="str">
        <f>INDEX(Category!B:B,MATCH(Consolidated!C283,Category!C:C,0))</f>
        <v>Raw - Liquid</v>
      </c>
      <c r="C283" s="5" t="s">
        <v>416</v>
      </c>
      <c r="D283" s="6" t="s">
        <v>1267</v>
      </c>
      <c r="E283" s="6" t="s">
        <v>1247</v>
      </c>
      <c r="F283" s="7" t="s">
        <v>389</v>
      </c>
      <c r="G283" s="7" t="s">
        <v>389</v>
      </c>
      <c r="H283" s="7" t="s">
        <v>8</v>
      </c>
      <c r="I283" s="9">
        <v>18.75</v>
      </c>
      <c r="J283" s="13">
        <v>42.06</v>
      </c>
      <c r="K283" s="13">
        <f>J283*I283</f>
        <v>788.625</v>
      </c>
    </row>
    <row r="284" spans="1:11" x14ac:dyDescent="0.35">
      <c r="A284" s="38" t="s">
        <v>1651</v>
      </c>
      <c r="B284" t="str">
        <f>INDEX(Category!B:B,MATCH(Consolidated!C284,Category!C:C,0))</f>
        <v>Carriers</v>
      </c>
      <c r="C284" s="5" t="s">
        <v>413</v>
      </c>
      <c r="D284" s="6" t="s">
        <v>1266</v>
      </c>
      <c r="E284" s="6" t="s">
        <v>1247</v>
      </c>
      <c r="F284" s="7" t="s">
        <v>389</v>
      </c>
      <c r="G284" s="7" t="s">
        <v>389</v>
      </c>
      <c r="H284" s="7" t="s">
        <v>8</v>
      </c>
      <c r="I284" s="9">
        <v>25.5</v>
      </c>
      <c r="J284" s="13">
        <v>941.18</v>
      </c>
      <c r="K284" s="13">
        <f>J284*I284</f>
        <v>24000.09</v>
      </c>
    </row>
    <row r="285" spans="1:11" x14ac:dyDescent="0.35">
      <c r="A285" s="38" t="s">
        <v>1651</v>
      </c>
      <c r="B285" t="str">
        <f>INDEX(Category!B:B,MATCH(Consolidated!C285,Category!C:C,0))</f>
        <v>Raw - Liquid</v>
      </c>
      <c r="C285" s="5" t="s">
        <v>387</v>
      </c>
      <c r="D285" s="6" t="s">
        <v>1251</v>
      </c>
      <c r="E285" s="6" t="s">
        <v>1247</v>
      </c>
      <c r="F285" s="7" t="s">
        <v>389</v>
      </c>
      <c r="G285" s="7" t="s">
        <v>389</v>
      </c>
      <c r="H285" s="7" t="s">
        <v>8</v>
      </c>
      <c r="I285" s="9">
        <v>50</v>
      </c>
      <c r="J285" s="13">
        <v>13.46</v>
      </c>
      <c r="K285" s="13">
        <f>J285*I285</f>
        <v>673</v>
      </c>
    </row>
    <row r="286" spans="1:11" x14ac:dyDescent="0.35">
      <c r="A286" s="38" t="s">
        <v>1651</v>
      </c>
      <c r="B286" t="str">
        <f>INDEX(Category!B:B,MATCH(Consolidated!C286,Category!C:C,0))</f>
        <v>Raw - Liquid</v>
      </c>
      <c r="C286" s="5" t="s">
        <v>447</v>
      </c>
      <c r="D286" s="6" t="s">
        <v>1296</v>
      </c>
      <c r="E286" s="6" t="s">
        <v>1247</v>
      </c>
      <c r="F286" s="7" t="s">
        <v>389</v>
      </c>
      <c r="G286" s="7" t="s">
        <v>389</v>
      </c>
      <c r="H286" s="7" t="s">
        <v>8</v>
      </c>
      <c r="I286" s="9">
        <v>54.43</v>
      </c>
      <c r="J286" s="13">
        <v>74.150000000000006</v>
      </c>
      <c r="K286" s="13">
        <f>J286*I286</f>
        <v>4035.9845000000005</v>
      </c>
    </row>
    <row r="287" spans="1:11" x14ac:dyDescent="0.35">
      <c r="A287" s="38" t="s">
        <v>1651</v>
      </c>
      <c r="B287" t="str">
        <f>INDEX(Category!B:B,MATCH(Consolidated!C287,Category!C:C,0))</f>
        <v>Raw - Liquid</v>
      </c>
      <c r="C287" s="5" t="s">
        <v>417</v>
      </c>
      <c r="D287" s="6" t="s">
        <v>1268</v>
      </c>
      <c r="E287" s="6" t="s">
        <v>1247</v>
      </c>
      <c r="F287" s="7" t="s">
        <v>395</v>
      </c>
      <c r="G287" s="7" t="s">
        <v>395</v>
      </c>
      <c r="H287" s="7" t="s">
        <v>8</v>
      </c>
      <c r="I287" s="9">
        <v>72</v>
      </c>
      <c r="J287" s="13">
        <v>67</v>
      </c>
      <c r="K287" s="13">
        <f>J287*I287</f>
        <v>4824</v>
      </c>
    </row>
    <row r="288" spans="1:11" x14ac:dyDescent="0.35">
      <c r="A288" s="38" t="s">
        <v>1651</v>
      </c>
      <c r="B288" t="str">
        <f>INDEX(Category!B:B,MATCH(Consolidated!C288,Category!C:C,0))</f>
        <v>Raw - Liquid</v>
      </c>
      <c r="C288" s="5" t="s">
        <v>445</v>
      </c>
      <c r="D288" s="6" t="s">
        <v>1294</v>
      </c>
      <c r="E288" s="6" t="s">
        <v>1247</v>
      </c>
      <c r="F288" s="7" t="s">
        <v>381</v>
      </c>
      <c r="G288" s="7" t="s">
        <v>381</v>
      </c>
      <c r="H288" s="7" t="s">
        <v>8</v>
      </c>
      <c r="I288" s="9">
        <v>16.329239999999999</v>
      </c>
      <c r="J288" s="13">
        <v>21.08</v>
      </c>
      <c r="K288" s="13">
        <f>J288*I288</f>
        <v>344.22037919999997</v>
      </c>
    </row>
    <row r="289" spans="1:11" x14ac:dyDescent="0.35">
      <c r="A289" s="38" t="s">
        <v>1651</v>
      </c>
      <c r="B289" t="str">
        <f>INDEX(Category!B:B,MATCH(Consolidated!C289,Category!C:C,0))</f>
        <v>Raw - Liquid</v>
      </c>
      <c r="C289" s="5" t="s">
        <v>379</v>
      </c>
      <c r="D289" s="6" t="s">
        <v>1347</v>
      </c>
      <c r="E289" s="6" t="s">
        <v>1247</v>
      </c>
      <c r="F289" s="7" t="s">
        <v>381</v>
      </c>
      <c r="G289" s="7" t="s">
        <v>381</v>
      </c>
      <c r="H289" s="7" t="s">
        <v>8</v>
      </c>
      <c r="I289" s="9">
        <v>150</v>
      </c>
      <c r="J289" s="13">
        <v>41.9</v>
      </c>
      <c r="K289" s="13">
        <f>J289*I289</f>
        <v>6285</v>
      </c>
    </row>
    <row r="290" spans="1:11" x14ac:dyDescent="0.35">
      <c r="A290" s="38" t="s">
        <v>1651</v>
      </c>
      <c r="B290" t="str">
        <f>INDEX(Category!B:B,MATCH(Consolidated!C290,Category!C:C,0))</f>
        <v>Raw - Liquid</v>
      </c>
      <c r="C290" s="5" t="s">
        <v>387</v>
      </c>
      <c r="D290" s="6" t="s">
        <v>1251</v>
      </c>
      <c r="E290" s="6" t="s">
        <v>1247</v>
      </c>
      <c r="F290" s="7" t="s">
        <v>378</v>
      </c>
      <c r="G290" s="7" t="s">
        <v>378</v>
      </c>
      <c r="H290" s="7" t="s">
        <v>8</v>
      </c>
      <c r="I290" s="9">
        <v>190</v>
      </c>
      <c r="J290" s="13">
        <v>13.46</v>
      </c>
      <c r="K290" s="13">
        <f>J290*I290</f>
        <v>2557.4</v>
      </c>
    </row>
    <row r="291" spans="1:11" x14ac:dyDescent="0.35">
      <c r="A291" s="38" t="s">
        <v>1651</v>
      </c>
      <c r="B291" t="str">
        <f>INDEX(Category!B:B,MATCH(Consolidated!C291,Category!C:C,0))</f>
        <v>Raw - Liquid</v>
      </c>
      <c r="C291" s="5" t="s">
        <v>431</v>
      </c>
      <c r="D291" s="6" t="s">
        <v>246</v>
      </c>
      <c r="E291" s="6" t="s">
        <v>1247</v>
      </c>
      <c r="F291" s="7" t="s">
        <v>378</v>
      </c>
      <c r="G291" s="7" t="s">
        <v>378</v>
      </c>
      <c r="H291" s="7" t="s">
        <v>8</v>
      </c>
      <c r="I291" s="9">
        <v>190</v>
      </c>
      <c r="J291" s="13">
        <v>6.2</v>
      </c>
      <c r="K291" s="13">
        <f>J291*I291</f>
        <v>1178</v>
      </c>
    </row>
    <row r="292" spans="1:11" x14ac:dyDescent="0.35">
      <c r="A292" s="38" t="s">
        <v>1651</v>
      </c>
      <c r="B292" t="str">
        <f>INDEX(Category!B:B,MATCH(Consolidated!C292,Category!C:C,0))</f>
        <v>Raw - Liquid</v>
      </c>
      <c r="C292" s="5" t="s">
        <v>409</v>
      </c>
      <c r="D292" s="6" t="s">
        <v>1263</v>
      </c>
      <c r="E292" s="6" t="s">
        <v>1247</v>
      </c>
      <c r="F292" s="7" t="s">
        <v>378</v>
      </c>
      <c r="G292" s="7" t="s">
        <v>378</v>
      </c>
      <c r="H292" s="7" t="s">
        <v>8</v>
      </c>
      <c r="I292" s="9">
        <v>250</v>
      </c>
      <c r="J292" s="13">
        <v>6.94</v>
      </c>
      <c r="K292" s="13">
        <f>J292*I292</f>
        <v>1735</v>
      </c>
    </row>
    <row r="293" spans="1:11" x14ac:dyDescent="0.35">
      <c r="A293" s="38" t="s">
        <v>1651</v>
      </c>
      <c r="B293" t="str">
        <f>INDEX(Category!B:B,MATCH(Consolidated!C293,Category!C:C,0))</f>
        <v>Raw - Liquid</v>
      </c>
      <c r="C293" s="5" t="s">
        <v>407</v>
      </c>
      <c r="D293" s="6" t="s">
        <v>1262</v>
      </c>
      <c r="E293" s="6" t="s">
        <v>1247</v>
      </c>
      <c r="F293" s="7" t="s">
        <v>408</v>
      </c>
      <c r="G293" s="7" t="s">
        <v>408</v>
      </c>
      <c r="H293" s="7" t="s">
        <v>8</v>
      </c>
      <c r="I293" s="9">
        <v>20</v>
      </c>
      <c r="J293" s="13">
        <v>53</v>
      </c>
      <c r="K293" s="13">
        <f>J293*I293</f>
        <v>1060</v>
      </c>
    </row>
    <row r="294" spans="1:11" x14ac:dyDescent="0.35">
      <c r="A294" s="38" t="s">
        <v>1651</v>
      </c>
      <c r="B294" t="str">
        <f>INDEX(Category!B:B,MATCH(Consolidated!C294,Category!C:C,0))</f>
        <v>Raw - Liquid</v>
      </c>
      <c r="C294" s="5" t="s">
        <v>442</v>
      </c>
      <c r="D294" s="6" t="s">
        <v>1583</v>
      </c>
      <c r="E294" s="6" t="s">
        <v>1247</v>
      </c>
      <c r="F294" s="7" t="s">
        <v>408</v>
      </c>
      <c r="G294" s="7" t="s">
        <v>408</v>
      </c>
      <c r="H294" s="7" t="s">
        <v>8</v>
      </c>
      <c r="I294" s="9">
        <v>25</v>
      </c>
      <c r="J294" s="13">
        <v>24.5</v>
      </c>
      <c r="K294" s="13">
        <f>J294*I294</f>
        <v>612.5</v>
      </c>
    </row>
    <row r="295" spans="1:11" x14ac:dyDescent="0.35">
      <c r="A295" s="38" t="s">
        <v>1651</v>
      </c>
      <c r="B295" t="str">
        <f>INDEX(Category!B:B,MATCH(Consolidated!C295,Category!C:C,0))</f>
        <v>Raw - Liquid</v>
      </c>
      <c r="C295" s="5" t="s">
        <v>383</v>
      </c>
      <c r="D295" s="6" t="s">
        <v>1348</v>
      </c>
      <c r="E295" s="6" t="s">
        <v>1247</v>
      </c>
      <c r="F295" s="7" t="s">
        <v>386</v>
      </c>
      <c r="G295" s="7" t="s">
        <v>386</v>
      </c>
      <c r="H295" s="7" t="s">
        <v>8</v>
      </c>
      <c r="I295" s="9">
        <v>120</v>
      </c>
      <c r="J295" s="13">
        <v>35</v>
      </c>
      <c r="K295" s="13">
        <f>J295*I295</f>
        <v>4200</v>
      </c>
    </row>
    <row r="296" spans="1:11" x14ac:dyDescent="0.35">
      <c r="A296" s="38" t="s">
        <v>1651</v>
      </c>
      <c r="B296" t="str">
        <f>INDEX(Category!B:B,MATCH(Consolidated!C296,Category!C:C,0))</f>
        <v>Raw - Liquid</v>
      </c>
      <c r="C296" s="5" t="s">
        <v>383</v>
      </c>
      <c r="D296" s="6" t="s">
        <v>1348</v>
      </c>
      <c r="E296" s="6" t="s">
        <v>1247</v>
      </c>
      <c r="F296" s="7" t="s">
        <v>358</v>
      </c>
      <c r="G296" s="7" t="s">
        <v>358</v>
      </c>
      <c r="H296" s="7" t="s">
        <v>8</v>
      </c>
      <c r="I296" s="9">
        <v>200</v>
      </c>
      <c r="J296" s="13">
        <v>35</v>
      </c>
      <c r="K296" s="13">
        <f>J296*I296</f>
        <v>7000</v>
      </c>
    </row>
    <row r="297" spans="1:11" x14ac:dyDescent="0.35">
      <c r="A297" s="38" t="s">
        <v>1651</v>
      </c>
      <c r="B297" t="str">
        <f>INDEX(Category!B:B,MATCH(Consolidated!C297,Category!C:C,0))</f>
        <v>Raw - Dry</v>
      </c>
      <c r="C297" s="5" t="s">
        <v>596</v>
      </c>
      <c r="D297" s="6" t="s">
        <v>1285</v>
      </c>
      <c r="E297" s="6" t="s">
        <v>1270</v>
      </c>
      <c r="F297" s="7" t="s">
        <v>370</v>
      </c>
      <c r="G297" s="7" t="s">
        <v>370</v>
      </c>
      <c r="H297" s="7" t="s">
        <v>368</v>
      </c>
      <c r="I297" s="9">
        <v>2</v>
      </c>
      <c r="J297" s="13">
        <v>13.013</v>
      </c>
      <c r="K297" s="13">
        <f>J297*I297</f>
        <v>26.026</v>
      </c>
    </row>
    <row r="298" spans="1:11" x14ac:dyDescent="0.35">
      <c r="A298" s="38" t="s">
        <v>1651</v>
      </c>
      <c r="B298" t="str">
        <f>INDEX(Category!B:B,MATCH(Consolidated!C298,Category!C:C,0))</f>
        <v>Raw - Dry</v>
      </c>
      <c r="C298" s="5" t="s">
        <v>583</v>
      </c>
      <c r="D298" s="6" t="s">
        <v>1278</v>
      </c>
      <c r="E298" s="6" t="s">
        <v>1270</v>
      </c>
      <c r="F298" s="7" t="s">
        <v>390</v>
      </c>
      <c r="G298" s="7" t="s">
        <v>390</v>
      </c>
      <c r="H298" s="7" t="s">
        <v>368</v>
      </c>
      <c r="I298" s="9">
        <v>91.821959000000007</v>
      </c>
      <c r="J298" s="13">
        <v>6.6269841269841274</v>
      </c>
      <c r="K298" s="13">
        <f>J298*I298</f>
        <v>608.50266480158734</v>
      </c>
    </row>
    <row r="299" spans="1:11" x14ac:dyDescent="0.35">
      <c r="A299" s="38" t="s">
        <v>1651</v>
      </c>
      <c r="B299" t="str">
        <f>INDEX(Category!B:B,MATCH(Consolidated!C299,Category!C:C,0))</f>
        <v>Raw - Dry</v>
      </c>
      <c r="C299" s="5" t="s">
        <v>579</v>
      </c>
      <c r="D299" s="6" t="s">
        <v>1275</v>
      </c>
      <c r="E299" s="6" t="s">
        <v>1270</v>
      </c>
      <c r="F299" s="7" t="s">
        <v>390</v>
      </c>
      <c r="G299" s="7" t="s">
        <v>390</v>
      </c>
      <c r="H299" s="7" t="s">
        <v>368</v>
      </c>
      <c r="I299" s="9">
        <v>113.54600000000001</v>
      </c>
      <c r="J299" s="13">
        <v>40</v>
      </c>
      <c r="K299" s="13">
        <f>J299*I299</f>
        <v>4541.84</v>
      </c>
    </row>
    <row r="300" spans="1:11" x14ac:dyDescent="0.35">
      <c r="A300" s="38" t="s">
        <v>1651</v>
      </c>
      <c r="B300" t="str">
        <f>INDEX(Category!B:B,MATCH(Consolidated!C300,Category!C:C,0))</f>
        <v>Raw - Dry</v>
      </c>
      <c r="C300" s="5" t="s">
        <v>604</v>
      </c>
      <c r="D300" s="6" t="s">
        <v>1287</v>
      </c>
      <c r="E300" s="6" t="s">
        <v>1270</v>
      </c>
      <c r="F300" s="7" t="s">
        <v>574</v>
      </c>
      <c r="G300" s="7" t="s">
        <v>574</v>
      </c>
      <c r="H300" s="7" t="s">
        <v>368</v>
      </c>
      <c r="I300" s="9">
        <v>225.00399999999999</v>
      </c>
      <c r="J300" s="13">
        <v>12.2</v>
      </c>
      <c r="K300" s="13">
        <f>J300*I300</f>
        <v>2745.0487999999996</v>
      </c>
    </row>
    <row r="301" spans="1:11" x14ac:dyDescent="0.35">
      <c r="A301" s="38" t="s">
        <v>1651</v>
      </c>
      <c r="B301" t="str">
        <f>INDEX(Category!B:B,MATCH(Consolidated!C301,Category!C:C,0))</f>
        <v>Raw - Dry</v>
      </c>
      <c r="C301" s="5" t="s">
        <v>572</v>
      </c>
      <c r="D301" s="6" t="s">
        <v>1272</v>
      </c>
      <c r="E301" s="6" t="s">
        <v>1270</v>
      </c>
      <c r="F301" s="7" t="s">
        <v>574</v>
      </c>
      <c r="G301" s="7" t="s">
        <v>574</v>
      </c>
      <c r="H301" s="7" t="s">
        <v>368</v>
      </c>
      <c r="I301" s="9">
        <v>308.05</v>
      </c>
      <c r="J301" s="13">
        <v>1.0361552028218695</v>
      </c>
      <c r="K301" s="13">
        <f>J301*I301</f>
        <v>319.18761022927691</v>
      </c>
    </row>
    <row r="302" spans="1:11" x14ac:dyDescent="0.35">
      <c r="A302" s="38" t="s">
        <v>1651</v>
      </c>
      <c r="B302" t="str">
        <f>INDEX(Category!B:B,MATCH(Consolidated!C302,Category!C:C,0))</f>
        <v>Raw - Dry</v>
      </c>
      <c r="C302" s="5" t="s">
        <v>587</v>
      </c>
      <c r="D302" s="6" t="s">
        <v>1281</v>
      </c>
      <c r="E302" s="6" t="s">
        <v>1270</v>
      </c>
      <c r="F302" s="7" t="s">
        <v>574</v>
      </c>
      <c r="G302" s="7" t="s">
        <v>574</v>
      </c>
      <c r="H302" s="7" t="s">
        <v>368</v>
      </c>
      <c r="I302" s="9">
        <v>958.15750000000003</v>
      </c>
      <c r="J302" s="13">
        <v>1.0798059964726632</v>
      </c>
      <c r="K302" s="13">
        <f>J302*I302</f>
        <v>1034.6242140652557</v>
      </c>
    </row>
    <row r="303" spans="1:11" x14ac:dyDescent="0.35">
      <c r="A303" s="38" t="s">
        <v>1651</v>
      </c>
      <c r="B303" t="str">
        <f>INDEX(Category!B:B,MATCH(Consolidated!C303,Category!C:C,0))</f>
        <v>Raw - Dry</v>
      </c>
      <c r="C303" s="5" t="s">
        <v>585</v>
      </c>
      <c r="D303" s="6" t="s">
        <v>1280</v>
      </c>
      <c r="E303" s="6" t="s">
        <v>1270</v>
      </c>
      <c r="F303" s="7" t="s">
        <v>586</v>
      </c>
      <c r="G303" s="7" t="s">
        <v>586</v>
      </c>
      <c r="H303" s="7" t="s">
        <v>368</v>
      </c>
      <c r="I303" s="9">
        <v>162.164027</v>
      </c>
      <c r="J303" s="13">
        <v>5.6216931216931219</v>
      </c>
      <c r="K303" s="13">
        <f>J303*I303</f>
        <v>911.6363951719577</v>
      </c>
    </row>
    <row r="304" spans="1:11" x14ac:dyDescent="0.35">
      <c r="A304" s="38" t="s">
        <v>1651</v>
      </c>
      <c r="B304" t="str">
        <f>INDEX(Category!B:B,MATCH(Consolidated!C304,Category!C:C,0))</f>
        <v>Raw - Dry</v>
      </c>
      <c r="C304" s="5" t="s">
        <v>569</v>
      </c>
      <c r="D304" s="6" t="s">
        <v>1269</v>
      </c>
      <c r="E304" s="6" t="s">
        <v>1270</v>
      </c>
      <c r="F304" s="7" t="s">
        <v>570</v>
      </c>
      <c r="G304" s="7" t="s">
        <v>570</v>
      </c>
      <c r="H304" s="7" t="s">
        <v>368</v>
      </c>
      <c r="I304" s="9">
        <v>0</v>
      </c>
      <c r="J304" s="13">
        <v>48</v>
      </c>
      <c r="K304" s="13">
        <f>J304*I304</f>
        <v>0</v>
      </c>
    </row>
    <row r="305" spans="1:11" x14ac:dyDescent="0.35">
      <c r="A305" s="38" t="s">
        <v>1651</v>
      </c>
      <c r="B305" t="str">
        <f>INDEX(Category!B:B,MATCH(Consolidated!C305,Category!C:C,0))</f>
        <v>Raw - Dry</v>
      </c>
      <c r="C305" s="5" t="s">
        <v>592</v>
      </c>
      <c r="D305" s="6" t="s">
        <v>1526</v>
      </c>
      <c r="E305" s="6" t="s">
        <v>1270</v>
      </c>
      <c r="F305" s="7" t="s">
        <v>570</v>
      </c>
      <c r="G305" s="7" t="s">
        <v>570</v>
      </c>
      <c r="H305" s="7" t="s">
        <v>368</v>
      </c>
      <c r="I305" s="9">
        <v>22.995000000000001</v>
      </c>
      <c r="J305" s="13">
        <v>63.8</v>
      </c>
      <c r="K305" s="13">
        <f>J305*I305</f>
        <v>1467.0809999999999</v>
      </c>
    </row>
    <row r="306" spans="1:11" x14ac:dyDescent="0.35">
      <c r="A306" s="38" t="s">
        <v>1651</v>
      </c>
      <c r="B306" t="str">
        <f>INDEX(Category!B:B,MATCH(Consolidated!C306,Category!C:C,0))</f>
        <v>Raw - Dry</v>
      </c>
      <c r="C306" s="5" t="s">
        <v>600</v>
      </c>
      <c r="D306" s="6" t="s">
        <v>1533</v>
      </c>
      <c r="E306" s="6" t="s">
        <v>1270</v>
      </c>
      <c r="F306" s="7" t="s">
        <v>570</v>
      </c>
      <c r="G306" s="7" t="s">
        <v>570</v>
      </c>
      <c r="H306" s="7" t="s">
        <v>368</v>
      </c>
      <c r="I306" s="9">
        <v>55.890999999999998</v>
      </c>
      <c r="J306" s="13">
        <v>23.363999999999997</v>
      </c>
      <c r="K306" s="13">
        <f>J306*I306</f>
        <v>1305.8373239999999</v>
      </c>
    </row>
    <row r="307" spans="1:11" x14ac:dyDescent="0.35">
      <c r="A307" s="38" t="s">
        <v>1651</v>
      </c>
      <c r="B307" t="str">
        <f>INDEX(Category!B:B,MATCH(Consolidated!C307,Category!C:C,0))</f>
        <v>Raw - Dry</v>
      </c>
      <c r="C307" s="5" t="s">
        <v>577</v>
      </c>
      <c r="D307" s="6" t="s">
        <v>1274</v>
      </c>
      <c r="E307" s="6" t="s">
        <v>1270</v>
      </c>
      <c r="F307" s="7" t="s">
        <v>570</v>
      </c>
      <c r="G307" s="7" t="s">
        <v>570</v>
      </c>
      <c r="H307" s="7" t="s">
        <v>368</v>
      </c>
      <c r="I307" s="9">
        <v>59</v>
      </c>
      <c r="J307" s="13">
        <v>1.9726979311804442</v>
      </c>
      <c r="K307" s="13">
        <f>J307*I307</f>
        <v>116.3891779396462</v>
      </c>
    </row>
    <row r="308" spans="1:11" x14ac:dyDescent="0.35">
      <c r="A308" s="38" t="s">
        <v>1651</v>
      </c>
      <c r="B308" t="str">
        <f>INDEX(Category!B:B,MATCH(Consolidated!C308,Category!C:C,0))</f>
        <v>Raw - Dry</v>
      </c>
      <c r="C308" s="5" t="s">
        <v>588</v>
      </c>
      <c r="D308" s="6" t="s">
        <v>1282</v>
      </c>
      <c r="E308" s="6" t="s">
        <v>1270</v>
      </c>
      <c r="F308" s="7" t="s">
        <v>575</v>
      </c>
      <c r="G308" s="7" t="s">
        <v>575</v>
      </c>
      <c r="H308" s="7" t="s">
        <v>368</v>
      </c>
      <c r="I308" s="9">
        <v>31.85</v>
      </c>
      <c r="J308" s="13">
        <v>1.2786596119929454</v>
      </c>
      <c r="K308" s="13">
        <f>J308*I308</f>
        <v>40.72530864197531</v>
      </c>
    </row>
    <row r="309" spans="1:11" x14ac:dyDescent="0.35">
      <c r="A309" s="38" t="s">
        <v>1651</v>
      </c>
      <c r="B309" t="str">
        <f>INDEX(Category!B:B,MATCH(Consolidated!C309,Category!C:C,0))</f>
        <v>Raw - Dry</v>
      </c>
      <c r="C309" s="5" t="s">
        <v>584</v>
      </c>
      <c r="D309" s="6" t="s">
        <v>1279</v>
      </c>
      <c r="E309" s="6" t="s">
        <v>1270</v>
      </c>
      <c r="F309" s="7" t="s">
        <v>575</v>
      </c>
      <c r="G309" s="7" t="s">
        <v>575</v>
      </c>
      <c r="H309" s="7" t="s">
        <v>368</v>
      </c>
      <c r="I309" s="9">
        <v>430.92</v>
      </c>
      <c r="J309" s="13">
        <v>0.70546737213403876</v>
      </c>
      <c r="K309" s="13">
        <f>J309*I309</f>
        <v>304</v>
      </c>
    </row>
    <row r="310" spans="1:11" x14ac:dyDescent="0.35">
      <c r="A310" s="38" t="s">
        <v>1651</v>
      </c>
      <c r="B310" t="str">
        <f>INDEX(Category!B:B,MATCH(Consolidated!C310,Category!C:C,0))</f>
        <v>Raw - Dry</v>
      </c>
      <c r="C310" s="5" t="s">
        <v>576</v>
      </c>
      <c r="D310" s="6" t="s">
        <v>1273</v>
      </c>
      <c r="E310" s="6" t="s">
        <v>1270</v>
      </c>
      <c r="F310" s="7" t="s">
        <v>575</v>
      </c>
      <c r="G310" s="7" t="s">
        <v>575</v>
      </c>
      <c r="H310" s="7" t="s">
        <v>368</v>
      </c>
      <c r="I310" s="9">
        <v>487.7</v>
      </c>
      <c r="J310" s="13">
        <v>6.4153439153439153</v>
      </c>
      <c r="K310" s="13">
        <f>J310*I310</f>
        <v>3128.7632275132273</v>
      </c>
    </row>
    <row r="311" spans="1:11" x14ac:dyDescent="0.35">
      <c r="A311" s="38" t="s">
        <v>1651</v>
      </c>
      <c r="B311" t="str">
        <f>INDEX(Category!B:B,MATCH(Consolidated!C311,Category!C:C,0))</f>
        <v>Raw - Dry</v>
      </c>
      <c r="C311" s="5" t="s">
        <v>587</v>
      </c>
      <c r="D311" s="6" t="s">
        <v>1281</v>
      </c>
      <c r="E311" s="6" t="s">
        <v>1270</v>
      </c>
      <c r="F311" s="7" t="s">
        <v>439</v>
      </c>
      <c r="G311" s="7" t="s">
        <v>439</v>
      </c>
      <c r="H311" s="7" t="s">
        <v>368</v>
      </c>
      <c r="I311" s="9">
        <v>73.739999999999995</v>
      </c>
      <c r="J311" s="13">
        <v>1.0798059964726632</v>
      </c>
      <c r="K311" s="13">
        <f>J311*I311</f>
        <v>79.62489417989417</v>
      </c>
    </row>
    <row r="312" spans="1:11" x14ac:dyDescent="0.35">
      <c r="A312" s="38" t="s">
        <v>1651</v>
      </c>
      <c r="B312" t="str">
        <f>INDEX(Category!B:B,MATCH(Consolidated!C312,Category!C:C,0))</f>
        <v>Raw - Dry</v>
      </c>
      <c r="C312" s="5" t="s">
        <v>580</v>
      </c>
      <c r="D312" s="6" t="s">
        <v>1276</v>
      </c>
      <c r="E312" s="6" t="s">
        <v>1270</v>
      </c>
      <c r="F312" s="7" t="s">
        <v>581</v>
      </c>
      <c r="G312" s="7" t="s">
        <v>581</v>
      </c>
      <c r="H312" s="7" t="s">
        <v>368</v>
      </c>
      <c r="I312" s="9">
        <v>4.2669123000000004</v>
      </c>
      <c r="J312" s="13">
        <v>23.612334801762117</v>
      </c>
      <c r="K312" s="13">
        <f>J312*I312</f>
        <v>100.75176179735685</v>
      </c>
    </row>
    <row r="313" spans="1:11" x14ac:dyDescent="0.35">
      <c r="A313" s="38" t="s">
        <v>1651</v>
      </c>
      <c r="B313" t="str">
        <f>INDEX(Category!B:B,MATCH(Consolidated!C313,Category!C:C,0))</f>
        <v>Raw - Dry</v>
      </c>
      <c r="C313" s="5" t="s">
        <v>582</v>
      </c>
      <c r="D313" s="6" t="s">
        <v>1277</v>
      </c>
      <c r="E313" s="6" t="s">
        <v>1270</v>
      </c>
      <c r="F313" s="7" t="s">
        <v>581</v>
      </c>
      <c r="G313" s="7" t="s">
        <v>581</v>
      </c>
      <c r="H313" s="7" t="s">
        <v>368</v>
      </c>
      <c r="I313" s="9">
        <v>25.402190000000001</v>
      </c>
      <c r="J313" s="13">
        <v>3.6047423084460122</v>
      </c>
      <c r="K313" s="13">
        <f>J313*I313</f>
        <v>91.568349020184215</v>
      </c>
    </row>
    <row r="314" spans="1:11" x14ac:dyDescent="0.35">
      <c r="A314" s="38" t="s">
        <v>1651</v>
      </c>
      <c r="B314" t="str">
        <f>INDEX(Category!B:B,MATCH(Consolidated!C314,Category!C:C,0))</f>
        <v>Raw - Dry</v>
      </c>
      <c r="C314" s="5" t="s">
        <v>601</v>
      </c>
      <c r="D314" s="6" t="s">
        <v>1286</v>
      </c>
      <c r="E314" s="6" t="s">
        <v>1270</v>
      </c>
      <c r="F314" s="7" t="s">
        <v>602</v>
      </c>
      <c r="G314" s="7" t="s">
        <v>602</v>
      </c>
      <c r="H314" s="7" t="s">
        <v>368</v>
      </c>
      <c r="I314" s="9">
        <v>38.634880000000003</v>
      </c>
      <c r="J314" s="13">
        <v>25.814977973568283</v>
      </c>
      <c r="K314" s="13">
        <f>J314*I314</f>
        <v>997.35857621145385</v>
      </c>
    </row>
    <row r="315" spans="1:11" x14ac:dyDescent="0.35">
      <c r="A315" s="38" t="s">
        <v>1651</v>
      </c>
      <c r="B315" t="str">
        <f>INDEX(Category!B:B,MATCH(Consolidated!C315,Category!C:C,0))</f>
        <v>Raw - Dry</v>
      </c>
      <c r="C315" s="5" t="s">
        <v>601</v>
      </c>
      <c r="D315" s="6" t="s">
        <v>1286</v>
      </c>
      <c r="E315" s="6" t="s">
        <v>1270</v>
      </c>
      <c r="F315" s="7" t="s">
        <v>603</v>
      </c>
      <c r="G315" s="7" t="s">
        <v>603</v>
      </c>
      <c r="H315" s="7" t="s">
        <v>368</v>
      </c>
      <c r="I315" s="9">
        <v>239.99565200000001</v>
      </c>
      <c r="J315" s="13">
        <v>25.814977973568283</v>
      </c>
      <c r="K315" s="13">
        <f>J315*I315</f>
        <v>6195.4824701321586</v>
      </c>
    </row>
    <row r="316" spans="1:11" x14ac:dyDescent="0.35">
      <c r="A316" s="38" t="s">
        <v>1651</v>
      </c>
      <c r="B316" t="str">
        <f>INDEX(Category!B:B,MATCH(Consolidated!C316,Category!C:C,0))</f>
        <v>Raw - Dry</v>
      </c>
      <c r="C316" s="5" t="s">
        <v>589</v>
      </c>
      <c r="D316" s="6" t="s">
        <v>1283</v>
      </c>
      <c r="E316" s="6" t="s">
        <v>1270</v>
      </c>
      <c r="F316" s="7" t="s">
        <v>590</v>
      </c>
      <c r="G316" s="7" t="s">
        <v>590</v>
      </c>
      <c r="H316" s="7" t="s">
        <v>368</v>
      </c>
      <c r="I316" s="9">
        <v>19.45</v>
      </c>
      <c r="J316" s="13">
        <v>105.80999999999999</v>
      </c>
      <c r="K316" s="13">
        <f>J316*I316</f>
        <v>2058.0044999999996</v>
      </c>
    </row>
    <row r="317" spans="1:11" x14ac:dyDescent="0.35">
      <c r="A317" s="38" t="s">
        <v>1651</v>
      </c>
      <c r="B317" t="str">
        <f>INDEX(Category!B:B,MATCH(Consolidated!C317,Category!C:C,0))</f>
        <v>Raw - Dry</v>
      </c>
      <c r="C317" s="5" t="s">
        <v>591</v>
      </c>
      <c r="D317" s="6" t="s">
        <v>1284</v>
      </c>
      <c r="E317" s="6" t="s">
        <v>1270</v>
      </c>
      <c r="F317" s="7" t="s">
        <v>440</v>
      </c>
      <c r="G317" s="7" t="s">
        <v>440</v>
      </c>
      <c r="H317" s="7" t="s">
        <v>368</v>
      </c>
      <c r="I317" s="9">
        <v>20.957999999999998</v>
      </c>
      <c r="J317" s="13">
        <v>180</v>
      </c>
      <c r="K317" s="13">
        <f>J317*I317</f>
        <v>3772.4399999999996</v>
      </c>
    </row>
    <row r="318" spans="1:11" x14ac:dyDescent="0.35">
      <c r="A318" s="38" t="s">
        <v>1651</v>
      </c>
      <c r="B318" t="str">
        <f>INDEX(Category!B:B,MATCH(Consolidated!C318,Category!C:C,0))</f>
        <v>Raw - Dry</v>
      </c>
      <c r="C318" s="5" t="s">
        <v>571</v>
      </c>
      <c r="D318" s="6" t="s">
        <v>1271</v>
      </c>
      <c r="E318" s="6" t="s">
        <v>1270</v>
      </c>
      <c r="F318" s="7" t="s">
        <v>414</v>
      </c>
      <c r="G318" s="7" t="s">
        <v>414</v>
      </c>
      <c r="H318" s="7" t="s">
        <v>368</v>
      </c>
      <c r="I318" s="9">
        <v>21.6</v>
      </c>
      <c r="J318" s="13">
        <v>143.76</v>
      </c>
      <c r="K318" s="13">
        <f>J318*I318</f>
        <v>3105.2159999999999</v>
      </c>
    </row>
    <row r="319" spans="1:11" x14ac:dyDescent="0.35">
      <c r="A319" s="38" t="s">
        <v>1651</v>
      </c>
      <c r="B319" t="str">
        <f>INDEX(Category!B:B,MATCH(Consolidated!C319,Category!C:C,0))</f>
        <v>Raw - Dry</v>
      </c>
      <c r="C319" s="5" t="s">
        <v>595</v>
      </c>
      <c r="D319" s="6" t="s">
        <v>1529</v>
      </c>
      <c r="E319" s="6" t="s">
        <v>1270</v>
      </c>
      <c r="F319" s="7" t="s">
        <v>415</v>
      </c>
      <c r="G319" s="7" t="s">
        <v>415</v>
      </c>
      <c r="H319" s="7" t="s">
        <v>368</v>
      </c>
      <c r="I319" s="9">
        <v>2.3302559999999999</v>
      </c>
      <c r="J319" s="13">
        <v>1599</v>
      </c>
      <c r="K319" s="13">
        <f>J319*I319</f>
        <v>3726.0793439999998</v>
      </c>
    </row>
    <row r="320" spans="1:11" x14ac:dyDescent="0.35">
      <c r="A320" s="38" t="s">
        <v>1651</v>
      </c>
      <c r="B320" t="str">
        <f>INDEX(Category!B:B,MATCH(Consolidated!C320,Category!C:C,0))</f>
        <v>Raw - Dry</v>
      </c>
      <c r="C320" s="5" t="s">
        <v>605</v>
      </c>
      <c r="D320" s="6" t="s">
        <v>1288</v>
      </c>
      <c r="E320" s="6" t="s">
        <v>1270</v>
      </c>
      <c r="F320" s="7" t="s">
        <v>415</v>
      </c>
      <c r="G320" s="7" t="s">
        <v>415</v>
      </c>
      <c r="H320" s="7" t="s">
        <v>368</v>
      </c>
      <c r="I320" s="9">
        <v>9.4323619999999995</v>
      </c>
      <c r="J320" s="13">
        <v>66.137566137566139</v>
      </c>
      <c r="K320" s="13">
        <f>J320*I320</f>
        <v>623.83346560846564</v>
      </c>
    </row>
    <row r="321" spans="1:11" x14ac:dyDescent="0.35">
      <c r="A321" s="38" t="s">
        <v>1651</v>
      </c>
      <c r="B321" t="str">
        <f>INDEX(Category!B:B,MATCH(Consolidated!C321,Category!C:C,0))</f>
        <v>Raw - Dry</v>
      </c>
      <c r="C321" s="5" t="s">
        <v>606</v>
      </c>
      <c r="D321" s="6" t="s">
        <v>1289</v>
      </c>
      <c r="E321" s="6" t="s">
        <v>1270</v>
      </c>
      <c r="F321" s="7" t="s">
        <v>415</v>
      </c>
      <c r="G321" s="7" t="s">
        <v>415</v>
      </c>
      <c r="H321" s="7" t="s">
        <v>368</v>
      </c>
      <c r="I321" s="9">
        <v>18.66</v>
      </c>
      <c r="J321" s="13">
        <v>7.4955908289241631</v>
      </c>
      <c r="K321" s="13">
        <f>J321*I321</f>
        <v>139.86772486772489</v>
      </c>
    </row>
    <row r="322" spans="1:11" x14ac:dyDescent="0.35">
      <c r="A322" s="38" t="s">
        <v>1651</v>
      </c>
      <c r="B322" t="str">
        <f>INDEX(Category!B:B,MATCH(Consolidated!C322,Category!C:C,0))</f>
        <v>Raw - Dry</v>
      </c>
      <c r="C322" s="5" t="s">
        <v>587</v>
      </c>
      <c r="D322" s="6" t="s">
        <v>1281</v>
      </c>
      <c r="E322" s="6" t="s">
        <v>1270</v>
      </c>
      <c r="F322" s="7" t="s">
        <v>546</v>
      </c>
      <c r="G322" s="7" t="s">
        <v>546</v>
      </c>
      <c r="H322" s="7" t="s">
        <v>8</v>
      </c>
      <c r="I322" s="9">
        <v>3742.2</v>
      </c>
      <c r="J322" s="13">
        <v>1.0798059964726632</v>
      </c>
      <c r="K322" s="13">
        <f>J322*I322</f>
        <v>4040.85</v>
      </c>
    </row>
    <row r="323" spans="1:11" x14ac:dyDescent="0.35">
      <c r="A323" s="38" t="s">
        <v>1651</v>
      </c>
      <c r="B323" t="str">
        <f>INDEX(Category!B:B,MATCH(Consolidated!C323,Category!C:C,0))</f>
        <v>Raw - Dry</v>
      </c>
      <c r="C323" s="5" t="s">
        <v>587</v>
      </c>
      <c r="D323" s="6" t="s">
        <v>1281</v>
      </c>
      <c r="E323" s="6" t="s">
        <v>1270</v>
      </c>
      <c r="F323" s="7" t="s">
        <v>388</v>
      </c>
      <c r="G323" s="7" t="s">
        <v>388</v>
      </c>
      <c r="H323" s="7" t="s">
        <v>8</v>
      </c>
      <c r="I323" s="9">
        <v>3969</v>
      </c>
      <c r="J323" s="13">
        <v>1.0798059964726632</v>
      </c>
      <c r="K323" s="13">
        <f>J323*I323</f>
        <v>4285.75</v>
      </c>
    </row>
    <row r="324" spans="1:11" x14ac:dyDescent="0.35">
      <c r="A324" s="38" t="s">
        <v>1651</v>
      </c>
      <c r="B324" t="str">
        <f>INDEX(Category!B:B,MATCH(Consolidated!C324,Category!C:C,0))</f>
        <v>Raw - Dry</v>
      </c>
      <c r="C324" s="5" t="s">
        <v>584</v>
      </c>
      <c r="D324" s="6" t="s">
        <v>1279</v>
      </c>
      <c r="E324" s="6" t="s">
        <v>1270</v>
      </c>
      <c r="F324" s="7" t="s">
        <v>288</v>
      </c>
      <c r="G324" s="7" t="s">
        <v>288</v>
      </c>
      <c r="H324" s="7" t="s">
        <v>8</v>
      </c>
      <c r="I324" s="9">
        <v>3333.3065000000001</v>
      </c>
      <c r="J324" s="13">
        <v>0.70546737213403876</v>
      </c>
      <c r="K324" s="13">
        <f>J324*I324</f>
        <v>2351.5389770723104</v>
      </c>
    </row>
    <row r="325" spans="1:11" x14ac:dyDescent="0.35">
      <c r="A325" s="38" t="s">
        <v>1651</v>
      </c>
      <c r="B325" t="str">
        <f>INDEX(Category!B:B,MATCH(Consolidated!C325,Category!C:C,0))</f>
        <v>Raw - Dry</v>
      </c>
      <c r="C325" s="5" t="s">
        <v>587</v>
      </c>
      <c r="D325" s="6" t="s">
        <v>1281</v>
      </c>
      <c r="E325" s="6" t="s">
        <v>1270</v>
      </c>
      <c r="F325" s="7" t="s">
        <v>373</v>
      </c>
      <c r="G325" s="7" t="s">
        <v>373</v>
      </c>
      <c r="H325" s="7" t="s">
        <v>8</v>
      </c>
      <c r="I325" s="9">
        <v>1134.0025000000001</v>
      </c>
      <c r="J325" s="13">
        <v>1.0798059964726632</v>
      </c>
      <c r="K325" s="13">
        <f>J325*I325</f>
        <v>1224.5026995149913</v>
      </c>
    </row>
    <row r="326" spans="1:11" x14ac:dyDescent="0.35">
      <c r="A326" s="38" t="s">
        <v>1651</v>
      </c>
      <c r="B326" t="str">
        <f>INDEX(Category!B:B,MATCH(Consolidated!C326,Category!C:C,0))</f>
        <v>Raw - Dry</v>
      </c>
      <c r="C326" s="5" t="s">
        <v>572</v>
      </c>
      <c r="D326" s="6" t="s">
        <v>1272</v>
      </c>
      <c r="E326" s="6" t="s">
        <v>1270</v>
      </c>
      <c r="F326" s="7" t="s">
        <v>573</v>
      </c>
      <c r="G326" s="7" t="s">
        <v>573</v>
      </c>
      <c r="H326" s="7" t="s">
        <v>8</v>
      </c>
      <c r="I326" s="9">
        <v>299.3</v>
      </c>
      <c r="J326" s="13">
        <v>1.0361552028218695</v>
      </c>
      <c r="K326" s="13">
        <f>J326*I326</f>
        <v>310.12125220458552</v>
      </c>
    </row>
    <row r="327" spans="1:11" x14ac:dyDescent="0.35">
      <c r="A327" s="38" t="s">
        <v>1651</v>
      </c>
      <c r="B327" t="str">
        <f>INDEX(Category!B:B,MATCH(Consolidated!C327,Category!C:C,0))</f>
        <v>Raw - Dry</v>
      </c>
      <c r="C327" s="5" t="s">
        <v>604</v>
      </c>
      <c r="D327" s="6" t="s">
        <v>1287</v>
      </c>
      <c r="E327" s="6" t="s">
        <v>1270</v>
      </c>
      <c r="F327" s="7" t="s">
        <v>110</v>
      </c>
      <c r="G327" s="7" t="s">
        <v>110</v>
      </c>
      <c r="H327" s="7" t="s">
        <v>8</v>
      </c>
      <c r="I327" s="9">
        <v>360</v>
      </c>
      <c r="J327" s="13">
        <v>12.2</v>
      </c>
      <c r="K327" s="13">
        <f>J327*I327</f>
        <v>4392</v>
      </c>
    </row>
    <row r="328" spans="1:11" x14ac:dyDescent="0.35">
      <c r="A328" s="38" t="s">
        <v>1651</v>
      </c>
      <c r="B328" t="str">
        <f>INDEX(Category!B:B,MATCH(Consolidated!C328,Category!C:C,0))</f>
        <v>Raw - Dry</v>
      </c>
      <c r="C328" s="5" t="s">
        <v>598</v>
      </c>
      <c r="D328" s="6" t="s">
        <v>1531</v>
      </c>
      <c r="E328" s="6" t="s">
        <v>1270</v>
      </c>
      <c r="F328" s="7" t="s">
        <v>427</v>
      </c>
      <c r="G328" s="7" t="s">
        <v>427</v>
      </c>
      <c r="H328" s="7" t="s">
        <v>8</v>
      </c>
      <c r="I328" s="9">
        <v>3.5</v>
      </c>
      <c r="J328" s="13">
        <v>975</v>
      </c>
      <c r="K328" s="13">
        <f>J328*I328</f>
        <v>3412.5</v>
      </c>
    </row>
    <row r="329" spans="1:11" x14ac:dyDescent="0.35">
      <c r="A329" s="38" t="s">
        <v>1651</v>
      </c>
      <c r="B329" t="str">
        <f>INDEX(Category!B:B,MATCH(Consolidated!C329,Category!C:C,0))</f>
        <v>Raw - Dry</v>
      </c>
      <c r="C329" s="5" t="s">
        <v>597</v>
      </c>
      <c r="D329" s="6" t="s">
        <v>1530</v>
      </c>
      <c r="E329" s="6" t="s">
        <v>1270</v>
      </c>
      <c r="F329" s="7" t="s">
        <v>427</v>
      </c>
      <c r="G329" s="7" t="s">
        <v>427</v>
      </c>
      <c r="H329" s="7" t="s">
        <v>8</v>
      </c>
      <c r="I329" s="9">
        <v>9</v>
      </c>
      <c r="J329" s="13">
        <v>205</v>
      </c>
      <c r="K329" s="13">
        <f>J329*I329</f>
        <v>1845</v>
      </c>
    </row>
    <row r="330" spans="1:11" x14ac:dyDescent="0.35">
      <c r="A330" s="38" t="s">
        <v>1651</v>
      </c>
      <c r="B330" t="str">
        <f>INDEX(Category!B:B,MATCH(Consolidated!C330,Category!C:C,0))</f>
        <v>Raw - Dry</v>
      </c>
      <c r="C330" s="5" t="s">
        <v>599</v>
      </c>
      <c r="D330" s="6" t="s">
        <v>1532</v>
      </c>
      <c r="E330" s="6" t="s">
        <v>1270</v>
      </c>
      <c r="F330" s="7" t="s">
        <v>427</v>
      </c>
      <c r="G330" s="7" t="s">
        <v>427</v>
      </c>
      <c r="H330" s="7" t="s">
        <v>8</v>
      </c>
      <c r="I330" s="9">
        <v>25</v>
      </c>
      <c r="J330" s="13">
        <v>45.171999999999997</v>
      </c>
      <c r="K330" s="13">
        <f>J330*I330</f>
        <v>1129.3</v>
      </c>
    </row>
    <row r="331" spans="1:11" x14ac:dyDescent="0.35">
      <c r="A331" s="38" t="s">
        <v>1651</v>
      </c>
      <c r="B331" t="str">
        <f>INDEX(Category!B:B,MATCH(Consolidated!C331,Category!C:C,0))</f>
        <v>Raw - Dry</v>
      </c>
      <c r="C331" s="5" t="s">
        <v>576</v>
      </c>
      <c r="D331" s="6" t="s">
        <v>1273</v>
      </c>
      <c r="E331" s="6" t="s">
        <v>1270</v>
      </c>
      <c r="F331" s="7" t="s">
        <v>384</v>
      </c>
      <c r="G331" s="7" t="s">
        <v>384</v>
      </c>
      <c r="H331" s="7" t="s">
        <v>8</v>
      </c>
      <c r="I331" s="9">
        <v>1300</v>
      </c>
      <c r="J331" s="13">
        <v>6.4153439153439153</v>
      </c>
      <c r="K331" s="13">
        <f>J331*I331</f>
        <v>8339.9470899470907</v>
      </c>
    </row>
    <row r="332" spans="1:11" x14ac:dyDescent="0.35">
      <c r="A332" s="38" t="s">
        <v>1651</v>
      </c>
      <c r="B332" t="str">
        <f>INDEX(Category!B:B,MATCH(Consolidated!C332,Category!C:C,0))</f>
        <v>Raw - Dry</v>
      </c>
      <c r="C332" s="5" t="s">
        <v>576</v>
      </c>
      <c r="D332" s="6" t="s">
        <v>1273</v>
      </c>
      <c r="E332" s="6" t="s">
        <v>1270</v>
      </c>
      <c r="F332" s="7" t="s">
        <v>247</v>
      </c>
      <c r="G332" s="7" t="s">
        <v>247</v>
      </c>
      <c r="H332" s="7" t="s">
        <v>8</v>
      </c>
      <c r="I332" s="9">
        <v>9.9999999999908995E-2</v>
      </c>
      <c r="J332" s="13">
        <v>6.4153439153439153</v>
      </c>
      <c r="K332" s="13">
        <f>J332*I332</f>
        <v>0.64153439153380776</v>
      </c>
    </row>
    <row r="333" spans="1:11" x14ac:dyDescent="0.35">
      <c r="A333" s="38" t="s">
        <v>1651</v>
      </c>
      <c r="B333" t="str">
        <f>INDEX(Category!B:B,MATCH(Consolidated!C333,Category!C:C,0))</f>
        <v>Raw - Dry</v>
      </c>
      <c r="C333" s="5" t="s">
        <v>579</v>
      </c>
      <c r="D333" s="6" t="s">
        <v>1275</v>
      </c>
      <c r="E333" s="6" t="s">
        <v>1270</v>
      </c>
      <c r="F333" s="7" t="s">
        <v>380</v>
      </c>
      <c r="G333" s="7" t="s">
        <v>380</v>
      </c>
      <c r="H333" s="7" t="s">
        <v>8</v>
      </c>
      <c r="I333" s="9">
        <v>120</v>
      </c>
      <c r="J333" s="13">
        <v>40</v>
      </c>
      <c r="K333" s="13">
        <f>J333*I333</f>
        <v>4800</v>
      </c>
    </row>
    <row r="334" spans="1:11" x14ac:dyDescent="0.35">
      <c r="A334" s="38" t="s">
        <v>1651</v>
      </c>
      <c r="B334" t="str">
        <f>INDEX(Category!B:B,MATCH(Consolidated!C334,Category!C:C,0))</f>
        <v>Raw - Dry</v>
      </c>
      <c r="C334" s="5" t="s">
        <v>579</v>
      </c>
      <c r="D334" s="6" t="s">
        <v>1275</v>
      </c>
      <c r="E334" s="6" t="s">
        <v>1270</v>
      </c>
      <c r="F334" s="7" t="s">
        <v>92</v>
      </c>
      <c r="G334" s="7" t="s">
        <v>92</v>
      </c>
      <c r="H334" s="7" t="s">
        <v>8</v>
      </c>
      <c r="I334" s="9">
        <v>100</v>
      </c>
      <c r="J334" s="13">
        <v>40</v>
      </c>
      <c r="K334" s="13">
        <f>J334*I334</f>
        <v>4000</v>
      </c>
    </row>
    <row r="335" spans="1:11" x14ac:dyDescent="0.35">
      <c r="A335" s="38" t="s">
        <v>1651</v>
      </c>
      <c r="B335" t="str">
        <f>INDEX(Category!B:B,MATCH(Consolidated!C335,Category!C:C,0))</f>
        <v>Raw - Dry</v>
      </c>
      <c r="C335" s="5" t="s">
        <v>577</v>
      </c>
      <c r="D335" s="6" t="s">
        <v>1274</v>
      </c>
      <c r="E335" s="6" t="s">
        <v>1270</v>
      </c>
      <c r="F335" s="7" t="s">
        <v>578</v>
      </c>
      <c r="G335" s="7" t="s">
        <v>578</v>
      </c>
      <c r="H335" s="7" t="s">
        <v>8</v>
      </c>
      <c r="I335" s="9">
        <v>113.4975</v>
      </c>
      <c r="J335" s="13">
        <v>1.9726979311804442</v>
      </c>
      <c r="K335" s="13">
        <f>J335*I335</f>
        <v>223.89628344415249</v>
      </c>
    </row>
    <row r="336" spans="1:11" x14ac:dyDescent="0.35">
      <c r="A336" s="38" t="s">
        <v>1651</v>
      </c>
      <c r="B336" t="str">
        <f>INDEX(Category!B:B,MATCH(Consolidated!C336,Category!C:C,0))</f>
        <v>Raw - Dry</v>
      </c>
      <c r="C336" s="5" t="s">
        <v>588</v>
      </c>
      <c r="D336" s="6" t="s">
        <v>1282</v>
      </c>
      <c r="E336" s="6" t="s">
        <v>1270</v>
      </c>
      <c r="F336" s="7" t="s">
        <v>578</v>
      </c>
      <c r="G336" s="7" t="s">
        <v>578</v>
      </c>
      <c r="H336" s="7" t="s">
        <v>8</v>
      </c>
      <c r="I336" s="9">
        <v>158.19999999999999</v>
      </c>
      <c r="J336" s="13">
        <v>1.2786596119929454</v>
      </c>
      <c r="K336" s="13">
        <f>J336*I336</f>
        <v>202.28395061728395</v>
      </c>
    </row>
    <row r="337" spans="1:11" x14ac:dyDescent="0.35">
      <c r="A337" s="38" t="s">
        <v>1651</v>
      </c>
      <c r="B337" t="str">
        <f>INDEX(Category!B:B,MATCH(Consolidated!C337,Category!C:C,0))</f>
        <v>Raw - Dry</v>
      </c>
      <c r="C337" s="5" t="s">
        <v>583</v>
      </c>
      <c r="D337" s="6" t="s">
        <v>1278</v>
      </c>
      <c r="E337" s="6" t="s">
        <v>1270</v>
      </c>
      <c r="F337" s="7" t="s">
        <v>50</v>
      </c>
      <c r="G337" s="7" t="s">
        <v>50</v>
      </c>
      <c r="H337" s="7" t="s">
        <v>8</v>
      </c>
      <c r="I337" s="9">
        <v>125.03255</v>
      </c>
      <c r="J337" s="13">
        <v>6.6269841269841274</v>
      </c>
      <c r="K337" s="13">
        <f>J337*I337</f>
        <v>828.5887242063493</v>
      </c>
    </row>
    <row r="338" spans="1:11" x14ac:dyDescent="0.35">
      <c r="A338" s="38" t="s">
        <v>1651</v>
      </c>
      <c r="B338" t="str">
        <f>INDEX(Category!B:B,MATCH(Consolidated!C338,Category!C:C,0))</f>
        <v>Raw - Dry</v>
      </c>
      <c r="C338" s="5" t="s">
        <v>591</v>
      </c>
      <c r="D338" s="6" t="s">
        <v>1284</v>
      </c>
      <c r="E338" s="6" t="s">
        <v>1270</v>
      </c>
      <c r="F338" s="7" t="s">
        <v>408</v>
      </c>
      <c r="G338" s="7" t="s">
        <v>408</v>
      </c>
      <c r="H338" s="7" t="s">
        <v>8</v>
      </c>
      <c r="I338" s="9">
        <v>40</v>
      </c>
      <c r="J338" s="13">
        <v>180</v>
      </c>
      <c r="K338" s="13">
        <f>J338*I338</f>
        <v>7200</v>
      </c>
    </row>
    <row r="339" spans="1:11" x14ac:dyDescent="0.35">
      <c r="A339" s="38" t="s">
        <v>1651</v>
      </c>
      <c r="B339" t="str">
        <f>INDEX(Category!B:B,MATCH(Consolidated!C339,Category!C:C,0))</f>
        <v>Raw - Dry</v>
      </c>
      <c r="C339" s="5" t="s">
        <v>584</v>
      </c>
      <c r="D339" s="6" t="s">
        <v>1279</v>
      </c>
      <c r="E339" s="6" t="s">
        <v>1270</v>
      </c>
      <c r="F339" s="7" t="s">
        <v>462</v>
      </c>
      <c r="G339" s="7" t="s">
        <v>462</v>
      </c>
      <c r="H339" s="7" t="s">
        <v>11</v>
      </c>
      <c r="I339" s="9">
        <v>1111.2954999999999</v>
      </c>
      <c r="J339" s="13">
        <v>0.70546737213403876</v>
      </c>
      <c r="K339" s="13">
        <f>J339*I339</f>
        <v>783.98271604938259</v>
      </c>
    </row>
    <row r="340" spans="1:11" x14ac:dyDescent="0.35">
      <c r="A340" s="38" t="s">
        <v>1651</v>
      </c>
      <c r="B340" t="str">
        <f>INDEX(Category!B:B,MATCH(Consolidated!C340,Category!C:C,0))</f>
        <v>Raw - Dry</v>
      </c>
      <c r="C340" s="5" t="s">
        <v>584</v>
      </c>
      <c r="D340" s="6" t="s">
        <v>1279</v>
      </c>
      <c r="E340" s="6" t="s">
        <v>1270</v>
      </c>
      <c r="F340" s="7" t="s">
        <v>463</v>
      </c>
      <c r="G340" s="7" t="s">
        <v>463</v>
      </c>
      <c r="H340" s="7" t="s">
        <v>11</v>
      </c>
      <c r="I340" s="9">
        <v>1111.2954999999999</v>
      </c>
      <c r="J340" s="13">
        <v>0.70546737213403876</v>
      </c>
      <c r="K340" s="13">
        <f>J340*I340</f>
        <v>783.98271604938259</v>
      </c>
    </row>
    <row r="341" spans="1:11" x14ac:dyDescent="0.35">
      <c r="A341" s="38" t="s">
        <v>1651</v>
      </c>
      <c r="B341" t="str">
        <f>INDEX(Category!B:B,MATCH(Consolidated!C341,Category!C:C,0))</f>
        <v>Raw - Dry</v>
      </c>
      <c r="C341" s="5" t="s">
        <v>584</v>
      </c>
      <c r="D341" s="6" t="s">
        <v>1279</v>
      </c>
      <c r="E341" s="6" t="s">
        <v>1270</v>
      </c>
      <c r="F341" s="7" t="s">
        <v>52</v>
      </c>
      <c r="G341" s="7" t="s">
        <v>52</v>
      </c>
      <c r="H341" s="7" t="s">
        <v>11</v>
      </c>
      <c r="I341" s="9">
        <v>1111.2954999999999</v>
      </c>
      <c r="J341" s="13">
        <v>0.70546737213403876</v>
      </c>
      <c r="K341" s="13">
        <f>J341*I341</f>
        <v>783.98271604938259</v>
      </c>
    </row>
    <row r="342" spans="1:11" x14ac:dyDescent="0.35">
      <c r="A342" s="38" t="s">
        <v>1651</v>
      </c>
      <c r="B342" t="str">
        <f>INDEX(Category!B:B,MATCH(Consolidated!C342,Category!C:C,0))</f>
        <v>Raw - Dry</v>
      </c>
      <c r="C342" s="5" t="s">
        <v>584</v>
      </c>
      <c r="D342" s="6" t="s">
        <v>1279</v>
      </c>
      <c r="E342" s="6" t="s">
        <v>1270</v>
      </c>
      <c r="F342" s="7" t="s">
        <v>544</v>
      </c>
      <c r="G342" s="7" t="s">
        <v>544</v>
      </c>
      <c r="H342" s="7" t="s">
        <v>11</v>
      </c>
      <c r="I342" s="9">
        <v>1111.2954999999999</v>
      </c>
      <c r="J342" s="13">
        <v>0.70546737213403876</v>
      </c>
      <c r="K342" s="13">
        <f>J342*I342</f>
        <v>783.98271604938259</v>
      </c>
    </row>
    <row r="343" spans="1:11" x14ac:dyDescent="0.35">
      <c r="A343" s="38" t="s">
        <v>1651</v>
      </c>
      <c r="B343" t="str">
        <f>INDEX(Category!B:B,MATCH(Consolidated!C343,Category!C:C,0))</f>
        <v>Raw - Dry</v>
      </c>
      <c r="C343" s="5" t="s">
        <v>584</v>
      </c>
      <c r="D343" s="6" t="s">
        <v>1279</v>
      </c>
      <c r="E343" s="6" t="s">
        <v>1270</v>
      </c>
      <c r="F343" s="7" t="s">
        <v>545</v>
      </c>
      <c r="G343" s="7" t="s">
        <v>545</v>
      </c>
      <c r="H343" s="7" t="s">
        <v>11</v>
      </c>
      <c r="I343" s="9">
        <v>1111.2954999999999</v>
      </c>
      <c r="J343" s="13">
        <v>0.70546737213403876</v>
      </c>
      <c r="K343" s="13">
        <f>J343*I343</f>
        <v>783.98271604938259</v>
      </c>
    </row>
    <row r="344" spans="1:11" x14ac:dyDescent="0.35">
      <c r="A344" s="38" t="s">
        <v>1651</v>
      </c>
      <c r="B344" t="str">
        <f>INDEX(Category!B:B,MATCH(Consolidated!C344,Category!C:C,0))</f>
        <v>Raw - Dry</v>
      </c>
      <c r="C344" s="5" t="s">
        <v>584</v>
      </c>
      <c r="D344" s="6" t="s">
        <v>1279</v>
      </c>
      <c r="E344" s="6" t="s">
        <v>1270</v>
      </c>
      <c r="F344" s="7" t="s">
        <v>458</v>
      </c>
      <c r="G344" s="7" t="s">
        <v>458</v>
      </c>
      <c r="H344" s="7" t="s">
        <v>11</v>
      </c>
      <c r="I344" s="9">
        <v>1111</v>
      </c>
      <c r="J344" s="13">
        <v>0.70546737213403876</v>
      </c>
      <c r="K344" s="13">
        <f>J344*I344</f>
        <v>783.77425044091706</v>
      </c>
    </row>
    <row r="345" spans="1:11" x14ac:dyDescent="0.35">
      <c r="A345" s="38" t="s">
        <v>1651</v>
      </c>
      <c r="B345" t="str">
        <f>INDEX(Category!B:B,MATCH(Consolidated!C345,Category!C:C,0))</f>
        <v>Raw - Liquid</v>
      </c>
      <c r="C345" s="5" t="s">
        <v>672</v>
      </c>
      <c r="D345" s="6" t="s">
        <v>1131</v>
      </c>
      <c r="E345" s="6" t="s">
        <v>1128</v>
      </c>
      <c r="F345" s="7" t="s">
        <v>406</v>
      </c>
      <c r="G345" s="7" t="s">
        <v>406</v>
      </c>
      <c r="H345" s="7" t="s">
        <v>368</v>
      </c>
      <c r="I345" s="9">
        <v>0.30869999999999997</v>
      </c>
      <c r="J345" s="13">
        <v>30.67</v>
      </c>
      <c r="K345" s="13">
        <f>J345*I345</f>
        <v>9.4678290000000001</v>
      </c>
    </row>
    <row r="346" spans="1:11" x14ac:dyDescent="0.35">
      <c r="A346" s="38" t="s">
        <v>1651</v>
      </c>
      <c r="B346" t="str">
        <f>INDEX(Category!B:B,MATCH(Consolidated!C346,Category!C:C,0))</f>
        <v>Raw - Liquid</v>
      </c>
      <c r="C346" s="5" t="s">
        <v>660</v>
      </c>
      <c r="D346" s="6" t="s">
        <v>1334</v>
      </c>
      <c r="E346" s="6" t="s">
        <v>1128</v>
      </c>
      <c r="F346" s="7" t="s">
        <v>406</v>
      </c>
      <c r="G346" s="7" t="s">
        <v>406</v>
      </c>
      <c r="H346" s="7" t="s">
        <v>368</v>
      </c>
      <c r="I346" s="9">
        <v>0.355018</v>
      </c>
      <c r="J346" s="13">
        <v>32.33</v>
      </c>
      <c r="K346" s="13">
        <f>J346*I346</f>
        <v>11.47773194</v>
      </c>
    </row>
    <row r="347" spans="1:11" x14ac:dyDescent="0.35">
      <c r="A347" s="38" t="s">
        <v>1651</v>
      </c>
      <c r="B347" t="str">
        <f>INDEX(Category!B:B,MATCH(Consolidated!C347,Category!C:C,0))</f>
        <v>Raw - Liquid</v>
      </c>
      <c r="C347" s="5" t="s">
        <v>659</v>
      </c>
      <c r="D347" s="6" t="s">
        <v>1333</v>
      </c>
      <c r="E347" s="6" t="s">
        <v>1128</v>
      </c>
      <c r="F347" s="7" t="s">
        <v>406</v>
      </c>
      <c r="G347" s="7" t="s">
        <v>406</v>
      </c>
      <c r="H347" s="7" t="s">
        <v>368</v>
      </c>
      <c r="I347" s="9">
        <v>0.37470999999999999</v>
      </c>
      <c r="J347" s="13">
        <v>621.28</v>
      </c>
      <c r="K347" s="13">
        <f>J347*I347</f>
        <v>232.79982879999997</v>
      </c>
    </row>
    <row r="348" spans="1:11" x14ac:dyDescent="0.35">
      <c r="A348" s="38" t="s">
        <v>1651</v>
      </c>
      <c r="B348" t="str">
        <f>INDEX(Category!B:B,MATCH(Consolidated!C348,Category!C:C,0))</f>
        <v>Raw - Liquid</v>
      </c>
      <c r="C348" s="5" t="s">
        <v>643</v>
      </c>
      <c r="D348" s="6" t="s">
        <v>1321</v>
      </c>
      <c r="E348" s="6" t="s">
        <v>1128</v>
      </c>
      <c r="F348" s="7" t="s">
        <v>406</v>
      </c>
      <c r="G348" s="7" t="s">
        <v>406</v>
      </c>
      <c r="H348" s="7" t="s">
        <v>368</v>
      </c>
      <c r="I348" s="9">
        <v>0.64200000000000002</v>
      </c>
      <c r="J348" s="13">
        <v>6775</v>
      </c>
      <c r="K348" s="13">
        <f>J348*I348</f>
        <v>4349.55</v>
      </c>
    </row>
    <row r="349" spans="1:11" x14ac:dyDescent="0.35">
      <c r="A349" s="38" t="s">
        <v>1651</v>
      </c>
      <c r="B349" t="str">
        <f>INDEX(Category!B:B,MATCH(Consolidated!C349,Category!C:C,0))</f>
        <v>Raw - Liquid</v>
      </c>
      <c r="C349" s="5" t="s">
        <v>697</v>
      </c>
      <c r="D349" s="6" t="s">
        <v>1541</v>
      </c>
      <c r="E349" s="6" t="s">
        <v>1128</v>
      </c>
      <c r="F349" s="7" t="s">
        <v>406</v>
      </c>
      <c r="G349" s="7" t="s">
        <v>406</v>
      </c>
      <c r="H349" s="7" t="s">
        <v>368</v>
      </c>
      <c r="I349" s="9">
        <v>0.65</v>
      </c>
      <c r="J349" s="13">
        <v>185</v>
      </c>
      <c r="K349" s="13">
        <f>J349*I349</f>
        <v>120.25</v>
      </c>
    </row>
    <row r="350" spans="1:11" x14ac:dyDescent="0.35">
      <c r="A350" s="38" t="s">
        <v>1651</v>
      </c>
      <c r="B350" t="str">
        <f>INDEX(Category!B:B,MATCH(Consolidated!C350,Category!C:C,0))</f>
        <v>Raw - Liquid</v>
      </c>
      <c r="C350" s="5" t="s">
        <v>650</v>
      </c>
      <c r="D350" s="6" t="s">
        <v>1327</v>
      </c>
      <c r="E350" s="6" t="s">
        <v>1128</v>
      </c>
      <c r="F350" s="7" t="s">
        <v>406</v>
      </c>
      <c r="G350" s="7" t="s">
        <v>406</v>
      </c>
      <c r="H350" s="7" t="s">
        <v>368</v>
      </c>
      <c r="I350" s="9">
        <v>0.8</v>
      </c>
      <c r="J350" s="13">
        <v>49.74</v>
      </c>
      <c r="K350" s="13">
        <f>J350*I350</f>
        <v>39.792000000000002</v>
      </c>
    </row>
    <row r="351" spans="1:11" x14ac:dyDescent="0.35">
      <c r="A351" s="38" t="s">
        <v>1651</v>
      </c>
      <c r="B351" t="str">
        <f>INDEX(Category!B:B,MATCH(Consolidated!C351,Category!C:C,0))</f>
        <v>Raw - Liquid</v>
      </c>
      <c r="C351" s="5" t="s">
        <v>703</v>
      </c>
      <c r="D351" s="6" t="s">
        <v>1149</v>
      </c>
      <c r="E351" s="6" t="s">
        <v>1128</v>
      </c>
      <c r="F351" s="7" t="s">
        <v>406</v>
      </c>
      <c r="G351" s="7" t="s">
        <v>406</v>
      </c>
      <c r="H351" s="7" t="s">
        <v>368</v>
      </c>
      <c r="I351" s="9">
        <v>0.88260000000000005</v>
      </c>
      <c r="J351" s="13">
        <v>109</v>
      </c>
      <c r="K351" s="13">
        <f>J351*I351</f>
        <v>96.203400000000002</v>
      </c>
    </row>
    <row r="352" spans="1:11" x14ac:dyDescent="0.35">
      <c r="A352" s="38" t="s">
        <v>1651</v>
      </c>
      <c r="B352" t="str">
        <f>INDEX(Category!B:B,MATCH(Consolidated!C352,Category!C:C,0))</f>
        <v>Raw - Liquid</v>
      </c>
      <c r="C352" s="5" t="s">
        <v>639</v>
      </c>
      <c r="D352" s="6" t="s">
        <v>1317</v>
      </c>
      <c r="E352" s="6" t="s">
        <v>1128</v>
      </c>
      <c r="F352" s="7" t="s">
        <v>406</v>
      </c>
      <c r="G352" s="7" t="s">
        <v>406</v>
      </c>
      <c r="H352" s="7" t="s">
        <v>368</v>
      </c>
      <c r="I352" s="9">
        <v>1.0027866700000001</v>
      </c>
      <c r="J352" s="13">
        <v>586</v>
      </c>
      <c r="K352" s="13">
        <f>J352*I352</f>
        <v>587.63298862000011</v>
      </c>
    </row>
    <row r="353" spans="1:11" x14ac:dyDescent="0.35">
      <c r="A353" s="38" t="s">
        <v>1651</v>
      </c>
      <c r="B353" t="str">
        <f>INDEX(Category!B:B,MATCH(Consolidated!C353,Category!C:C,0))</f>
        <v>Raw - Liquid</v>
      </c>
      <c r="C353" s="5" t="s">
        <v>673</v>
      </c>
      <c r="D353" s="6" t="s">
        <v>1132</v>
      </c>
      <c r="E353" s="6" t="s">
        <v>1128</v>
      </c>
      <c r="F353" s="7" t="s">
        <v>406</v>
      </c>
      <c r="G353" s="7" t="s">
        <v>406</v>
      </c>
      <c r="H353" s="7" t="s">
        <v>368</v>
      </c>
      <c r="I353" s="9">
        <v>1.338819</v>
      </c>
      <c r="J353" s="13">
        <v>282.35000000000002</v>
      </c>
      <c r="K353" s="13">
        <f>J353*I353</f>
        <v>378.01554465000004</v>
      </c>
    </row>
    <row r="354" spans="1:11" x14ac:dyDescent="0.35">
      <c r="A354" s="38" t="s">
        <v>1651</v>
      </c>
      <c r="B354" t="str">
        <f>INDEX(Category!B:B,MATCH(Consolidated!C354,Category!C:C,0))</f>
        <v>Raw - Liquid</v>
      </c>
      <c r="C354" s="5" t="s">
        <v>648</v>
      </c>
      <c r="D354" s="6" t="s">
        <v>1325</v>
      </c>
      <c r="E354" s="6" t="s">
        <v>1128</v>
      </c>
      <c r="F354" s="7" t="s">
        <v>406</v>
      </c>
      <c r="G354" s="7" t="s">
        <v>406</v>
      </c>
      <c r="H354" s="7" t="s">
        <v>368</v>
      </c>
      <c r="I354" s="9">
        <v>1.38</v>
      </c>
      <c r="J354" s="13">
        <v>681</v>
      </c>
      <c r="K354" s="13">
        <f>J354*I354</f>
        <v>939.78</v>
      </c>
    </row>
    <row r="355" spans="1:11" x14ac:dyDescent="0.35">
      <c r="A355" s="38" t="s">
        <v>1651</v>
      </c>
      <c r="B355" t="str">
        <f>INDEX(Category!B:B,MATCH(Consolidated!C355,Category!C:C,0))</f>
        <v>Raw - Liquid</v>
      </c>
      <c r="C355" s="5" t="s">
        <v>669</v>
      </c>
      <c r="D355" s="6" t="s">
        <v>1129</v>
      </c>
      <c r="E355" s="6" t="s">
        <v>1128</v>
      </c>
      <c r="F355" s="7" t="s">
        <v>406</v>
      </c>
      <c r="G355" s="7" t="s">
        <v>406</v>
      </c>
      <c r="H355" s="7" t="s">
        <v>368</v>
      </c>
      <c r="I355" s="9">
        <v>1.472</v>
      </c>
      <c r="J355" s="13">
        <v>63</v>
      </c>
      <c r="K355" s="13">
        <f>J355*I355</f>
        <v>92.736000000000004</v>
      </c>
    </row>
    <row r="356" spans="1:11" x14ac:dyDescent="0.35">
      <c r="A356" s="38" t="s">
        <v>1651</v>
      </c>
      <c r="B356" t="str">
        <f>INDEX(Category!B:B,MATCH(Consolidated!C356,Category!C:C,0))</f>
        <v>Raw - Liquid</v>
      </c>
      <c r="C356" s="5" t="s">
        <v>647</v>
      </c>
      <c r="D356" s="6" t="s">
        <v>1324</v>
      </c>
      <c r="E356" s="6" t="s">
        <v>1128</v>
      </c>
      <c r="F356" s="7" t="s">
        <v>406</v>
      </c>
      <c r="G356" s="7" t="s">
        <v>406</v>
      </c>
      <c r="H356" s="7" t="s">
        <v>368</v>
      </c>
      <c r="I356" s="9">
        <v>1.5285067400000001</v>
      </c>
      <c r="J356" s="13">
        <v>514</v>
      </c>
      <c r="K356" s="13">
        <f>J356*I356</f>
        <v>785.65246436000007</v>
      </c>
    </row>
    <row r="357" spans="1:11" x14ac:dyDescent="0.35">
      <c r="A357" s="38" t="s">
        <v>1651</v>
      </c>
      <c r="B357" t="str">
        <f>INDEX(Category!B:B,MATCH(Consolidated!C357,Category!C:C,0))</f>
        <v>Raw - Liquid</v>
      </c>
      <c r="C357" s="5" t="s">
        <v>649</v>
      </c>
      <c r="D357" s="6" t="s">
        <v>1326</v>
      </c>
      <c r="E357" s="6" t="s">
        <v>1128</v>
      </c>
      <c r="F357" s="7" t="s">
        <v>406</v>
      </c>
      <c r="G357" s="7" t="s">
        <v>406</v>
      </c>
      <c r="H357" s="7" t="s">
        <v>368</v>
      </c>
      <c r="I357" s="9">
        <v>1.5497879999999999</v>
      </c>
      <c r="J357" s="13">
        <v>128.72999999999999</v>
      </c>
      <c r="K357" s="13">
        <f>J357*I357</f>
        <v>199.50420923999997</v>
      </c>
    </row>
    <row r="358" spans="1:11" x14ac:dyDescent="0.35">
      <c r="A358" s="38" t="s">
        <v>1651</v>
      </c>
      <c r="B358" t="str">
        <f>INDEX(Category!B:B,MATCH(Consolidated!C358,Category!C:C,0))</f>
        <v>Raw - Liquid</v>
      </c>
      <c r="C358" s="5" t="s">
        <v>642</v>
      </c>
      <c r="D358" s="6" t="s">
        <v>1320</v>
      </c>
      <c r="E358" s="6" t="s">
        <v>1128</v>
      </c>
      <c r="F358" s="7" t="s">
        <v>406</v>
      </c>
      <c r="G358" s="7" t="s">
        <v>406</v>
      </c>
      <c r="H358" s="7" t="s">
        <v>368</v>
      </c>
      <c r="I358" s="9">
        <v>1.6554960000000001</v>
      </c>
      <c r="J358" s="13">
        <v>100.76</v>
      </c>
      <c r="K358" s="13">
        <f>J358*I358</f>
        <v>166.80777696000001</v>
      </c>
    </row>
    <row r="359" spans="1:11" x14ac:dyDescent="0.35">
      <c r="A359" s="38" t="s">
        <v>1651</v>
      </c>
      <c r="B359" t="str">
        <f>INDEX(Category!B:B,MATCH(Consolidated!C359,Category!C:C,0))</f>
        <v>Raw - Liquid</v>
      </c>
      <c r="C359" s="5" t="s">
        <v>638</v>
      </c>
      <c r="D359" s="6" t="s">
        <v>1316</v>
      </c>
      <c r="E359" s="6" t="s">
        <v>1128</v>
      </c>
      <c r="F359" s="7" t="s">
        <v>406</v>
      </c>
      <c r="G359" s="7" t="s">
        <v>406</v>
      </c>
      <c r="H359" s="7" t="s">
        <v>368</v>
      </c>
      <c r="I359" s="9">
        <v>1.82</v>
      </c>
      <c r="J359" s="13">
        <v>510</v>
      </c>
      <c r="K359" s="13">
        <f>J359*I359</f>
        <v>928.2</v>
      </c>
    </row>
    <row r="360" spans="1:11" x14ac:dyDescent="0.35">
      <c r="A360" s="38" t="s">
        <v>1651</v>
      </c>
      <c r="B360" t="str">
        <f>INDEX(Category!B:B,MATCH(Consolidated!C360,Category!C:C,0))</f>
        <v>Raw - Liquid</v>
      </c>
      <c r="C360" s="5" t="s">
        <v>662</v>
      </c>
      <c r="D360" s="6" t="s">
        <v>1336</v>
      </c>
      <c r="E360" s="6" t="s">
        <v>1128</v>
      </c>
      <c r="F360" s="7" t="s">
        <v>406</v>
      </c>
      <c r="G360" s="7" t="s">
        <v>406</v>
      </c>
      <c r="H360" s="7" t="s">
        <v>368</v>
      </c>
      <c r="I360" s="9">
        <v>1.9259999999999999</v>
      </c>
      <c r="J360" s="13">
        <v>597</v>
      </c>
      <c r="K360" s="13">
        <f>J360*I360</f>
        <v>1149.8219999999999</v>
      </c>
    </row>
    <row r="361" spans="1:11" x14ac:dyDescent="0.35">
      <c r="A361" s="38" t="s">
        <v>1651</v>
      </c>
      <c r="B361" t="str">
        <f>INDEX(Category!B:B,MATCH(Consolidated!C361,Category!C:C,0))</f>
        <v>Raw - Liquid</v>
      </c>
      <c r="C361" s="5" t="s">
        <v>663</v>
      </c>
      <c r="D361" s="6" t="s">
        <v>1337</v>
      </c>
      <c r="E361" s="6" t="s">
        <v>1128</v>
      </c>
      <c r="F361" s="7" t="s">
        <v>406</v>
      </c>
      <c r="G361" s="7" t="s">
        <v>406</v>
      </c>
      <c r="H361" s="7" t="s">
        <v>368</v>
      </c>
      <c r="I361" s="9">
        <v>1.9275439999999999</v>
      </c>
      <c r="J361" s="13">
        <v>545.95000000000005</v>
      </c>
      <c r="K361" s="13">
        <f>J361*I361</f>
        <v>1052.3426468</v>
      </c>
    </row>
    <row r="362" spans="1:11" x14ac:dyDescent="0.35">
      <c r="A362" s="38" t="s">
        <v>1651</v>
      </c>
      <c r="B362" t="str">
        <f>INDEX(Category!B:B,MATCH(Consolidated!C362,Category!C:C,0))</f>
        <v>Raw - Liquid</v>
      </c>
      <c r="C362" s="5" t="s">
        <v>700</v>
      </c>
      <c r="D362" s="6" t="s">
        <v>1148</v>
      </c>
      <c r="E362" s="6" t="s">
        <v>1128</v>
      </c>
      <c r="F362" s="7" t="s">
        <v>406</v>
      </c>
      <c r="G362" s="7" t="s">
        <v>406</v>
      </c>
      <c r="H362" s="7" t="s">
        <v>368</v>
      </c>
      <c r="I362" s="9">
        <v>2.1271399999999998</v>
      </c>
      <c r="J362" s="13">
        <v>30.8</v>
      </c>
      <c r="K362" s="13">
        <f>J362*I362</f>
        <v>65.515912</v>
      </c>
    </row>
    <row r="363" spans="1:11" x14ac:dyDescent="0.35">
      <c r="A363" s="38" t="s">
        <v>1651</v>
      </c>
      <c r="B363" t="str">
        <f>INDEX(Category!B:B,MATCH(Consolidated!C363,Category!C:C,0))</f>
        <v>Raw - Liquid</v>
      </c>
      <c r="C363" s="5" t="s">
        <v>641</v>
      </c>
      <c r="D363" s="6" t="s">
        <v>1319</v>
      </c>
      <c r="E363" s="6" t="s">
        <v>1128</v>
      </c>
      <c r="F363" s="7" t="s">
        <v>406</v>
      </c>
      <c r="G363" s="7" t="s">
        <v>406</v>
      </c>
      <c r="H363" s="7" t="s">
        <v>368</v>
      </c>
      <c r="I363" s="9">
        <v>3.139081</v>
      </c>
      <c r="J363" s="13">
        <v>143.41</v>
      </c>
      <c r="K363" s="13">
        <f>J363*I363</f>
        <v>450.17560621000001</v>
      </c>
    </row>
    <row r="364" spans="1:11" x14ac:dyDescent="0.35">
      <c r="A364" s="38" t="s">
        <v>1651</v>
      </c>
      <c r="B364" t="str">
        <f>INDEX(Category!B:B,MATCH(Consolidated!C364,Category!C:C,0))</f>
        <v>Raw - Liquid</v>
      </c>
      <c r="C364" s="5" t="s">
        <v>696</v>
      </c>
      <c r="D364" s="6" t="s">
        <v>1540</v>
      </c>
      <c r="E364" s="6" t="s">
        <v>1128</v>
      </c>
      <c r="F364" s="7" t="s">
        <v>406</v>
      </c>
      <c r="G364" s="7" t="s">
        <v>406</v>
      </c>
      <c r="H364" s="7" t="s">
        <v>368</v>
      </c>
      <c r="I364" s="9">
        <v>3.48</v>
      </c>
      <c r="J364" s="13">
        <v>166</v>
      </c>
      <c r="K364" s="13">
        <f>J364*I364</f>
        <v>577.67999999999995</v>
      </c>
    </row>
    <row r="365" spans="1:11" x14ac:dyDescent="0.35">
      <c r="A365" s="38" t="s">
        <v>1651</v>
      </c>
      <c r="B365" t="str">
        <f>INDEX(Category!B:B,MATCH(Consolidated!C365,Category!C:C,0))</f>
        <v>Raw - Liquid</v>
      </c>
      <c r="C365" s="5" t="s">
        <v>636</v>
      </c>
      <c r="D365" s="6" t="s">
        <v>1314</v>
      </c>
      <c r="E365" s="6" t="s">
        <v>1128</v>
      </c>
      <c r="F365" s="7" t="s">
        <v>406</v>
      </c>
      <c r="G365" s="7" t="s">
        <v>406</v>
      </c>
      <c r="H365" s="7" t="s">
        <v>368</v>
      </c>
      <c r="I365" s="9">
        <v>5.1059615000000003</v>
      </c>
      <c r="J365" s="13">
        <v>61.85</v>
      </c>
      <c r="K365" s="13">
        <f>J365*I365</f>
        <v>315.80371877500005</v>
      </c>
    </row>
    <row r="366" spans="1:11" x14ac:dyDescent="0.35">
      <c r="A366" s="38" t="s">
        <v>1651</v>
      </c>
      <c r="B366" t="str">
        <f>INDEX(Category!B:B,MATCH(Consolidated!C366,Category!C:C,0))</f>
        <v>Raw - Liquid</v>
      </c>
      <c r="C366" s="5" t="s">
        <v>640</v>
      </c>
      <c r="D366" s="6" t="s">
        <v>1318</v>
      </c>
      <c r="E366" s="6" t="s">
        <v>1128</v>
      </c>
      <c r="F366" s="7" t="s">
        <v>406</v>
      </c>
      <c r="G366" s="7" t="s">
        <v>406</v>
      </c>
      <c r="H366" s="7" t="s">
        <v>368</v>
      </c>
      <c r="I366" s="9">
        <v>10.203844999999999</v>
      </c>
      <c r="J366" s="13">
        <v>4636</v>
      </c>
      <c r="K366" s="13">
        <f>J366*I366</f>
        <v>47305.025419999998</v>
      </c>
    </row>
    <row r="367" spans="1:11" x14ac:dyDescent="0.35">
      <c r="A367" s="38" t="s">
        <v>1651</v>
      </c>
      <c r="B367" t="str">
        <f>INDEX(Category!B:B,MATCH(Consolidated!C367,Category!C:C,0))</f>
        <v>Raw - Liquid</v>
      </c>
      <c r="C367" s="5" t="s">
        <v>654</v>
      </c>
      <c r="D367" s="6" t="s">
        <v>1330</v>
      </c>
      <c r="E367" s="6" t="s">
        <v>1128</v>
      </c>
      <c r="F367" s="7" t="s">
        <v>406</v>
      </c>
      <c r="G367" s="7" t="s">
        <v>406</v>
      </c>
      <c r="H367" s="7" t="s">
        <v>368</v>
      </c>
      <c r="I367" s="9">
        <v>10.724990999999999</v>
      </c>
      <c r="J367" s="13">
        <v>1500</v>
      </c>
      <c r="K367" s="13">
        <f>J367*I367</f>
        <v>16087.486499999999</v>
      </c>
    </row>
    <row r="368" spans="1:11" x14ac:dyDescent="0.35">
      <c r="A368" s="38" t="s">
        <v>1651</v>
      </c>
      <c r="B368" t="str">
        <f>INDEX(Category!B:B,MATCH(Consolidated!C368,Category!C:C,0))</f>
        <v>Raw - Liquid</v>
      </c>
      <c r="C368" s="5" t="s">
        <v>651</v>
      </c>
      <c r="D368" s="6" t="s">
        <v>1328</v>
      </c>
      <c r="E368" s="6" t="s">
        <v>1128</v>
      </c>
      <c r="F368" s="7" t="s">
        <v>406</v>
      </c>
      <c r="G368" s="7" t="s">
        <v>406</v>
      </c>
      <c r="H368" s="7" t="s">
        <v>368</v>
      </c>
      <c r="I368" s="9">
        <v>17.453313000000001</v>
      </c>
      <c r="J368" s="13">
        <v>1859</v>
      </c>
      <c r="K368" s="13">
        <f>J368*I368</f>
        <v>32445.708867000001</v>
      </c>
    </row>
    <row r="369" spans="1:11" x14ac:dyDescent="0.35">
      <c r="A369" s="38" t="s">
        <v>1651</v>
      </c>
      <c r="B369" t="str">
        <f>INDEX(Category!B:B,MATCH(Consolidated!C369,Category!C:C,0))</f>
        <v>Raw - Liquid</v>
      </c>
      <c r="C369" s="5" t="s">
        <v>690</v>
      </c>
      <c r="D369" s="6" t="s">
        <v>1147</v>
      </c>
      <c r="E369" s="6" t="s">
        <v>1128</v>
      </c>
      <c r="F369" s="7" t="s">
        <v>590</v>
      </c>
      <c r="G369" s="7" t="s">
        <v>590</v>
      </c>
      <c r="H369" s="7" t="s">
        <v>368</v>
      </c>
      <c r="I369" s="9">
        <v>41.9</v>
      </c>
      <c r="J369" s="13">
        <v>522</v>
      </c>
      <c r="K369" s="13">
        <f>J369*I369</f>
        <v>21871.8</v>
      </c>
    </row>
    <row r="370" spans="1:11" x14ac:dyDescent="0.35">
      <c r="A370" s="38" t="s">
        <v>1651</v>
      </c>
      <c r="B370" t="str">
        <f>INDEX(Category!B:B,MATCH(Consolidated!C370,Category!C:C,0))</f>
        <v>Raw - Liquid</v>
      </c>
      <c r="C370" s="5" t="s">
        <v>655</v>
      </c>
      <c r="D370" s="6" t="s">
        <v>1331</v>
      </c>
      <c r="E370" s="6" t="s">
        <v>1128</v>
      </c>
      <c r="F370" s="7" t="s">
        <v>656</v>
      </c>
      <c r="G370" s="7" t="s">
        <v>656</v>
      </c>
      <c r="H370" s="7" t="s">
        <v>368</v>
      </c>
      <c r="I370" s="9">
        <v>12.700519999999999</v>
      </c>
      <c r="J370" s="13">
        <v>70.55</v>
      </c>
      <c r="K370" s="13">
        <f>J370*I370</f>
        <v>896.02168599999993</v>
      </c>
    </row>
    <row r="371" spans="1:11" x14ac:dyDescent="0.35">
      <c r="A371" s="38" t="s">
        <v>1651</v>
      </c>
      <c r="B371" t="str">
        <f>INDEX(Category!B:B,MATCH(Consolidated!C371,Category!C:C,0))</f>
        <v>Raw - Liquid</v>
      </c>
      <c r="C371" s="5" t="s">
        <v>657</v>
      </c>
      <c r="D371" s="6" t="s">
        <v>1332</v>
      </c>
      <c r="E371" s="6" t="s">
        <v>1128</v>
      </c>
      <c r="F371" s="7" t="s">
        <v>658</v>
      </c>
      <c r="G371" s="7" t="s">
        <v>658</v>
      </c>
      <c r="H371" s="7" t="s">
        <v>368</v>
      </c>
      <c r="I371" s="9">
        <v>9.69</v>
      </c>
      <c r="J371" s="13">
        <v>300</v>
      </c>
      <c r="K371" s="13">
        <f>J371*I371</f>
        <v>2907</v>
      </c>
    </row>
    <row r="372" spans="1:11" x14ac:dyDescent="0.35">
      <c r="A372" s="38" t="s">
        <v>1651</v>
      </c>
      <c r="B372" t="str">
        <f>INDEX(Category!B:B,MATCH(Consolidated!C372,Category!C:C,0))</f>
        <v>Raw - Liquid</v>
      </c>
      <c r="C372" s="5" t="s">
        <v>702</v>
      </c>
      <c r="D372" s="6" t="s">
        <v>1545</v>
      </c>
      <c r="E372" s="6" t="s">
        <v>1128</v>
      </c>
      <c r="F372" s="7" t="s">
        <v>658</v>
      </c>
      <c r="G372" s="7" t="s">
        <v>658</v>
      </c>
      <c r="H372" s="7" t="s">
        <v>368</v>
      </c>
      <c r="I372" s="9">
        <v>19.70065</v>
      </c>
      <c r="J372" s="13">
        <v>149</v>
      </c>
      <c r="K372" s="13">
        <f>J372*I372</f>
        <v>2935.3968500000001</v>
      </c>
    </row>
    <row r="373" spans="1:11" x14ac:dyDescent="0.35">
      <c r="A373" s="38" t="s">
        <v>1651</v>
      </c>
      <c r="B373" t="str">
        <f>INDEX(Category!B:B,MATCH(Consolidated!C373,Category!C:C,0))</f>
        <v>Raw - Liquid</v>
      </c>
      <c r="C373" s="5" t="s">
        <v>689</v>
      </c>
      <c r="D373" s="6" t="s">
        <v>1146</v>
      </c>
      <c r="E373" s="6" t="s">
        <v>1128</v>
      </c>
      <c r="F373" s="7" t="s">
        <v>658</v>
      </c>
      <c r="G373" s="7" t="s">
        <v>658</v>
      </c>
      <c r="H373" s="7" t="s">
        <v>368</v>
      </c>
      <c r="I373" s="9">
        <v>22.38</v>
      </c>
      <c r="J373" s="13">
        <v>143</v>
      </c>
      <c r="K373" s="13">
        <f>J373*I373</f>
        <v>3200.3399999999997</v>
      </c>
    </row>
    <row r="374" spans="1:11" x14ac:dyDescent="0.35">
      <c r="A374" s="38" t="s">
        <v>1651</v>
      </c>
      <c r="B374" t="str">
        <f>INDEX(Category!B:B,MATCH(Consolidated!C374,Category!C:C,0))</f>
        <v>Raw - Liquid</v>
      </c>
      <c r="C374" s="5" t="s">
        <v>683</v>
      </c>
      <c r="D374" s="6" t="s">
        <v>1141</v>
      </c>
      <c r="E374" s="6" t="s">
        <v>1128</v>
      </c>
      <c r="F374" s="7" t="s">
        <v>658</v>
      </c>
      <c r="G374" s="7" t="s">
        <v>658</v>
      </c>
      <c r="H374" s="7" t="s">
        <v>368</v>
      </c>
      <c r="I374" s="9">
        <v>30.956</v>
      </c>
      <c r="J374" s="13">
        <v>57</v>
      </c>
      <c r="K374" s="13">
        <f>J374*I374</f>
        <v>1764.492</v>
      </c>
    </row>
    <row r="375" spans="1:11" x14ac:dyDescent="0.35">
      <c r="A375" s="38" t="s">
        <v>1651</v>
      </c>
      <c r="B375" t="str">
        <f>INDEX(Category!B:B,MATCH(Consolidated!C375,Category!C:C,0))</f>
        <v>Raw - Liquid</v>
      </c>
      <c r="C375" s="5" t="s">
        <v>688</v>
      </c>
      <c r="D375" s="6" t="s">
        <v>1534</v>
      </c>
      <c r="E375" s="6" t="s">
        <v>1128</v>
      </c>
      <c r="F375" s="7" t="s">
        <v>658</v>
      </c>
      <c r="G375" s="7" t="s">
        <v>658</v>
      </c>
      <c r="H375" s="7" t="s">
        <v>368</v>
      </c>
      <c r="I375" s="9">
        <v>39.399000000000001</v>
      </c>
      <c r="J375" s="13">
        <v>27</v>
      </c>
      <c r="K375" s="13">
        <f>J375*I375</f>
        <v>1063.7730000000001</v>
      </c>
    </row>
    <row r="376" spans="1:11" x14ac:dyDescent="0.35">
      <c r="A376" s="38" t="s">
        <v>1651</v>
      </c>
      <c r="B376" t="str">
        <f>INDEX(Category!B:B,MATCH(Consolidated!C376,Category!C:C,0))</f>
        <v>Raw - Liquid</v>
      </c>
      <c r="C376" s="5" t="s">
        <v>684</v>
      </c>
      <c r="D376" s="6" t="s">
        <v>1142</v>
      </c>
      <c r="E376" s="6" t="s">
        <v>1128</v>
      </c>
      <c r="F376" s="7" t="s">
        <v>658</v>
      </c>
      <c r="G376" s="7" t="s">
        <v>658</v>
      </c>
      <c r="H376" s="7" t="s">
        <v>368</v>
      </c>
      <c r="I376" s="9">
        <v>111.90300000000001</v>
      </c>
      <c r="J376" s="13">
        <v>60</v>
      </c>
      <c r="K376" s="13">
        <f>J376*I376</f>
        <v>6714.18</v>
      </c>
    </row>
    <row r="377" spans="1:11" x14ac:dyDescent="0.35">
      <c r="A377" s="38" t="s">
        <v>1651</v>
      </c>
      <c r="B377" t="str">
        <f>INDEX(Category!B:B,MATCH(Consolidated!C377,Category!C:C,0))</f>
        <v>Raw - Liquid</v>
      </c>
      <c r="C377" s="5" t="s">
        <v>679</v>
      </c>
      <c r="D377" s="6" t="s">
        <v>1138</v>
      </c>
      <c r="E377" s="6" t="s">
        <v>1128</v>
      </c>
      <c r="F377" s="7" t="s">
        <v>429</v>
      </c>
      <c r="G377" s="7" t="s">
        <v>429</v>
      </c>
      <c r="H377" s="7" t="s">
        <v>368</v>
      </c>
      <c r="I377" s="9">
        <v>63.704999999999998</v>
      </c>
      <c r="J377" s="13">
        <v>21</v>
      </c>
      <c r="K377" s="13">
        <f>J377*I377</f>
        <v>1337.8050000000001</v>
      </c>
    </row>
    <row r="378" spans="1:11" x14ac:dyDescent="0.35">
      <c r="A378" s="38" t="s">
        <v>1651</v>
      </c>
      <c r="B378" t="str">
        <f>INDEX(Category!B:B,MATCH(Consolidated!C378,Category!C:C,0))</f>
        <v>Raw - Liquid</v>
      </c>
      <c r="C378" s="5" t="s">
        <v>701</v>
      </c>
      <c r="D378" s="6" t="s">
        <v>1544</v>
      </c>
      <c r="E378" s="6" t="s">
        <v>1128</v>
      </c>
      <c r="F378" s="7" t="s">
        <v>403</v>
      </c>
      <c r="G378" s="7" t="s">
        <v>403</v>
      </c>
      <c r="H378" s="7" t="s">
        <v>368</v>
      </c>
      <c r="I378" s="9">
        <v>2.04</v>
      </c>
      <c r="J378" s="13">
        <v>59.03</v>
      </c>
      <c r="K378" s="13">
        <f>J378*I378</f>
        <v>120.4212</v>
      </c>
    </row>
    <row r="379" spans="1:11" x14ac:dyDescent="0.35">
      <c r="A379" s="38" t="s">
        <v>1651</v>
      </c>
      <c r="B379" t="str">
        <f>INDEX(Category!B:B,MATCH(Consolidated!C379,Category!C:C,0))</f>
        <v>Raw - Liquid</v>
      </c>
      <c r="C379" s="5" t="s">
        <v>699</v>
      </c>
      <c r="D379" s="6" t="s">
        <v>1543</v>
      </c>
      <c r="E379" s="6" t="s">
        <v>1128</v>
      </c>
      <c r="F379" s="7" t="s">
        <v>403</v>
      </c>
      <c r="G379" s="7" t="s">
        <v>403</v>
      </c>
      <c r="H379" s="7" t="s">
        <v>368</v>
      </c>
      <c r="I379" s="9">
        <v>2.84</v>
      </c>
      <c r="J379" s="13">
        <v>28</v>
      </c>
      <c r="K379" s="13">
        <f>J379*I379</f>
        <v>79.52</v>
      </c>
    </row>
    <row r="380" spans="1:11" x14ac:dyDescent="0.35">
      <c r="A380" s="38" t="s">
        <v>1651</v>
      </c>
      <c r="B380" t="str">
        <f>INDEX(Category!B:B,MATCH(Consolidated!C380,Category!C:C,0))</f>
        <v>Raw - Liquid</v>
      </c>
      <c r="C380" s="5" t="s">
        <v>637</v>
      </c>
      <c r="D380" s="6" t="s">
        <v>1315</v>
      </c>
      <c r="E380" s="6" t="s">
        <v>1128</v>
      </c>
      <c r="F380" s="7" t="s">
        <v>403</v>
      </c>
      <c r="G380" s="7" t="s">
        <v>403</v>
      </c>
      <c r="H380" s="7" t="s">
        <v>368</v>
      </c>
      <c r="I380" s="9">
        <v>8.26</v>
      </c>
      <c r="J380" s="13">
        <v>51</v>
      </c>
      <c r="K380" s="13">
        <f>J380*I380</f>
        <v>421.26</v>
      </c>
    </row>
    <row r="381" spans="1:11" x14ac:dyDescent="0.35">
      <c r="A381" s="38" t="s">
        <v>1651</v>
      </c>
      <c r="B381" t="str">
        <f>INDEX(Category!B:B,MATCH(Consolidated!C381,Category!C:C,0))</f>
        <v>Raw - Liquid</v>
      </c>
      <c r="C381" s="5" t="s">
        <v>698</v>
      </c>
      <c r="D381" s="6" t="s">
        <v>1542</v>
      </c>
      <c r="E381" s="6" t="s">
        <v>1128</v>
      </c>
      <c r="F381" s="7" t="s">
        <v>403</v>
      </c>
      <c r="G381" s="7" t="s">
        <v>403</v>
      </c>
      <c r="H381" s="7" t="s">
        <v>368</v>
      </c>
      <c r="I381" s="9">
        <v>23.61</v>
      </c>
      <c r="J381" s="13">
        <v>30.4</v>
      </c>
      <c r="K381" s="13">
        <f>J381*I381</f>
        <v>717.74399999999991</v>
      </c>
    </row>
    <row r="382" spans="1:11" x14ac:dyDescent="0.35">
      <c r="A382" s="38" t="s">
        <v>1651</v>
      </c>
      <c r="B382" t="str">
        <f>INDEX(Category!B:B,MATCH(Consolidated!C382,Category!C:C,0))</f>
        <v>Raw - Liquid</v>
      </c>
      <c r="C382" s="5" t="s">
        <v>676</v>
      </c>
      <c r="D382" s="6" t="s">
        <v>1135</v>
      </c>
      <c r="E382" s="6" t="s">
        <v>1128</v>
      </c>
      <c r="F382" s="7" t="s">
        <v>403</v>
      </c>
      <c r="G382" s="7" t="s">
        <v>403</v>
      </c>
      <c r="H382" s="7" t="s">
        <v>368</v>
      </c>
      <c r="I382" s="9">
        <v>54.423000000000002</v>
      </c>
      <c r="J382" s="13">
        <v>38</v>
      </c>
      <c r="K382" s="13">
        <f>J382*I382</f>
        <v>2068.0740000000001</v>
      </c>
    </row>
    <row r="383" spans="1:11" x14ac:dyDescent="0.35">
      <c r="A383" s="38" t="s">
        <v>1651</v>
      </c>
      <c r="B383" t="str">
        <f>INDEX(Category!B:B,MATCH(Consolidated!C383,Category!C:C,0))</f>
        <v>Raw - Liquid</v>
      </c>
      <c r="C383" s="5" t="s">
        <v>682</v>
      </c>
      <c r="D383" s="6" t="s">
        <v>1140</v>
      </c>
      <c r="E383" s="6" t="s">
        <v>1128</v>
      </c>
      <c r="F383" s="7" t="s">
        <v>418</v>
      </c>
      <c r="G383" s="7" t="s">
        <v>418</v>
      </c>
      <c r="H383" s="7" t="s">
        <v>368</v>
      </c>
      <c r="I383" s="9">
        <v>17.585000000000001</v>
      </c>
      <c r="J383" s="13">
        <v>82</v>
      </c>
      <c r="K383" s="13">
        <f>J383*I383</f>
        <v>1441.97</v>
      </c>
    </row>
    <row r="384" spans="1:11" x14ac:dyDescent="0.35">
      <c r="A384" s="38" t="s">
        <v>1651</v>
      </c>
      <c r="B384" t="str">
        <f>INDEX(Category!B:B,MATCH(Consolidated!C384,Category!C:C,0))</f>
        <v>Raw - Liquid</v>
      </c>
      <c r="C384" s="5" t="s">
        <v>674</v>
      </c>
      <c r="D384" s="6" t="s">
        <v>1133</v>
      </c>
      <c r="E384" s="6" t="s">
        <v>1128</v>
      </c>
      <c r="F384" s="7" t="s">
        <v>418</v>
      </c>
      <c r="G384" s="7" t="s">
        <v>418</v>
      </c>
      <c r="H384" s="7" t="s">
        <v>368</v>
      </c>
      <c r="I384" s="9">
        <v>30.12</v>
      </c>
      <c r="J384" s="13">
        <v>69</v>
      </c>
      <c r="K384" s="13">
        <f>J384*I384</f>
        <v>2078.2800000000002</v>
      </c>
    </row>
    <row r="385" spans="1:11" x14ac:dyDescent="0.35">
      <c r="A385" s="38" t="s">
        <v>1651</v>
      </c>
      <c r="B385" t="str">
        <f>INDEX(Category!B:B,MATCH(Consolidated!C385,Category!C:C,0))</f>
        <v>Raw - Liquid</v>
      </c>
      <c r="C385" s="5" t="s">
        <v>677</v>
      </c>
      <c r="D385" s="6" t="s">
        <v>1136</v>
      </c>
      <c r="E385" s="6" t="s">
        <v>1128</v>
      </c>
      <c r="F385" s="7" t="s">
        <v>418</v>
      </c>
      <c r="G385" s="7" t="s">
        <v>418</v>
      </c>
      <c r="H385" s="7" t="s">
        <v>368</v>
      </c>
      <c r="I385" s="9">
        <v>122.575</v>
      </c>
      <c r="J385" s="13">
        <v>52.01</v>
      </c>
      <c r="K385" s="13">
        <f>J385*I385</f>
        <v>6375.1257500000002</v>
      </c>
    </row>
    <row r="386" spans="1:11" x14ac:dyDescent="0.35">
      <c r="A386" s="38" t="s">
        <v>1651</v>
      </c>
      <c r="B386" t="str">
        <f>INDEX(Category!B:B,MATCH(Consolidated!C386,Category!C:C,0))</f>
        <v>Raw - Liquid</v>
      </c>
      <c r="C386" s="5" t="s">
        <v>678</v>
      </c>
      <c r="D386" s="6" t="s">
        <v>1137</v>
      </c>
      <c r="E386" s="6" t="s">
        <v>1128</v>
      </c>
      <c r="F386" s="7" t="s">
        <v>382</v>
      </c>
      <c r="G386" s="7" t="s">
        <v>382</v>
      </c>
      <c r="H386" s="7" t="s">
        <v>368</v>
      </c>
      <c r="I386" s="9">
        <v>208.64</v>
      </c>
      <c r="J386" s="13">
        <v>209</v>
      </c>
      <c r="K386" s="13">
        <f>J386*I386</f>
        <v>43605.759999999995</v>
      </c>
    </row>
    <row r="387" spans="1:11" x14ac:dyDescent="0.35">
      <c r="A387" s="38" t="s">
        <v>1651</v>
      </c>
      <c r="B387" t="str">
        <f>INDEX(Category!B:B,MATCH(Consolidated!C387,Category!C:C,0))</f>
        <v>Raw - Liquid</v>
      </c>
      <c r="C387" s="5" t="s">
        <v>667</v>
      </c>
      <c r="D387" s="6" t="s">
        <v>1346</v>
      </c>
      <c r="E387" s="6" t="s">
        <v>1128</v>
      </c>
      <c r="F387" s="7" t="s">
        <v>653</v>
      </c>
      <c r="G387" s="7" t="s">
        <v>653</v>
      </c>
      <c r="H387" s="7" t="s">
        <v>368</v>
      </c>
      <c r="I387" s="9">
        <v>2.2768000000000002</v>
      </c>
      <c r="J387" s="13">
        <v>468</v>
      </c>
      <c r="K387" s="13">
        <f>J387*I387</f>
        <v>1065.5424</v>
      </c>
    </row>
    <row r="388" spans="1:11" x14ac:dyDescent="0.35">
      <c r="A388" s="38" t="s">
        <v>1651</v>
      </c>
      <c r="B388" t="str">
        <f>INDEX(Category!B:B,MATCH(Consolidated!C388,Category!C:C,0))</f>
        <v>Raw - Liquid</v>
      </c>
      <c r="C388" s="5" t="s">
        <v>665</v>
      </c>
      <c r="D388" s="6" t="s">
        <v>1339</v>
      </c>
      <c r="E388" s="6" t="s">
        <v>1128</v>
      </c>
      <c r="F388" s="7" t="s">
        <v>653</v>
      </c>
      <c r="G388" s="7" t="s">
        <v>653</v>
      </c>
      <c r="H388" s="7" t="s">
        <v>368</v>
      </c>
      <c r="I388" s="9">
        <v>2.8719999999999999</v>
      </c>
      <c r="J388" s="13">
        <v>5982</v>
      </c>
      <c r="K388" s="13">
        <f>J388*I388</f>
        <v>17180.304</v>
      </c>
    </row>
    <row r="389" spans="1:11" x14ac:dyDescent="0.35">
      <c r="A389" s="38" t="s">
        <v>1651</v>
      </c>
      <c r="B389" t="str">
        <f>INDEX(Category!B:B,MATCH(Consolidated!C389,Category!C:C,0))</f>
        <v>Raw - Liquid</v>
      </c>
      <c r="C389" s="5" t="s">
        <v>652</v>
      </c>
      <c r="D389" s="6" t="s">
        <v>1329</v>
      </c>
      <c r="E389" s="6" t="s">
        <v>1128</v>
      </c>
      <c r="F389" s="7" t="s">
        <v>653</v>
      </c>
      <c r="G389" s="7" t="s">
        <v>653</v>
      </c>
      <c r="H389" s="7" t="s">
        <v>368</v>
      </c>
      <c r="I389" s="9">
        <v>9.4398</v>
      </c>
      <c r="J389" s="13">
        <v>324.27999999999997</v>
      </c>
      <c r="K389" s="13">
        <f>J389*I389</f>
        <v>3061.1383439999995</v>
      </c>
    </row>
    <row r="390" spans="1:11" x14ac:dyDescent="0.35">
      <c r="A390" s="38" t="s">
        <v>1651</v>
      </c>
      <c r="B390" t="str">
        <f>INDEX(Category!B:B,MATCH(Consolidated!C390,Category!C:C,0))</f>
        <v>Raw - Liquid</v>
      </c>
      <c r="C390" s="5" t="s">
        <v>666</v>
      </c>
      <c r="D390" s="6" t="s">
        <v>1127</v>
      </c>
      <c r="E390" s="6" t="s">
        <v>1128</v>
      </c>
      <c r="F390" s="7" t="s">
        <v>653</v>
      </c>
      <c r="G390" s="7" t="s">
        <v>653</v>
      </c>
      <c r="H390" s="7" t="s">
        <v>368</v>
      </c>
      <c r="I390" s="9">
        <v>9.9185499999999998</v>
      </c>
      <c r="J390" s="13">
        <v>515.37</v>
      </c>
      <c r="K390" s="13">
        <f>J390*I390</f>
        <v>5111.7231135000002</v>
      </c>
    </row>
    <row r="391" spans="1:11" x14ac:dyDescent="0.35">
      <c r="A391" s="38" t="s">
        <v>1651</v>
      </c>
      <c r="B391" t="str">
        <f>INDEX(Category!B:B,MATCH(Consolidated!C391,Category!C:C,0))</f>
        <v>Raw - Liquid</v>
      </c>
      <c r="C391" s="5" t="s">
        <v>664</v>
      </c>
      <c r="D391" s="6" t="s">
        <v>1338</v>
      </c>
      <c r="E391" s="6" t="s">
        <v>1128</v>
      </c>
      <c r="F391" s="7" t="s">
        <v>653</v>
      </c>
      <c r="G391" s="7" t="s">
        <v>653</v>
      </c>
      <c r="H391" s="7" t="s">
        <v>368</v>
      </c>
      <c r="I391" s="9">
        <v>24.173862333999999</v>
      </c>
      <c r="J391" s="13">
        <v>468</v>
      </c>
      <c r="K391" s="13">
        <f>J391*I391</f>
        <v>11313.367572312</v>
      </c>
    </row>
    <row r="392" spans="1:11" x14ac:dyDescent="0.35">
      <c r="A392" s="38" t="s">
        <v>1651</v>
      </c>
      <c r="B392" t="str">
        <f>INDEX(Category!B:B,MATCH(Consolidated!C392,Category!C:C,0))</f>
        <v>Raw - Liquid</v>
      </c>
      <c r="C392" s="5" t="s">
        <v>670</v>
      </c>
      <c r="D392" s="6" t="s">
        <v>1130</v>
      </c>
      <c r="E392" s="6" t="s">
        <v>1128</v>
      </c>
      <c r="F392" s="7" t="s">
        <v>671</v>
      </c>
      <c r="G392" s="7" t="s">
        <v>671</v>
      </c>
      <c r="H392" s="7" t="s">
        <v>368</v>
      </c>
      <c r="I392" s="9">
        <v>0.995</v>
      </c>
      <c r="J392" s="13">
        <v>1944</v>
      </c>
      <c r="K392" s="13">
        <f>J392*I392</f>
        <v>1934.28</v>
      </c>
    </row>
    <row r="393" spans="1:11" x14ac:dyDescent="0.35">
      <c r="A393" s="38" t="s">
        <v>1651</v>
      </c>
      <c r="B393" t="str">
        <f>INDEX(Category!B:B,MATCH(Consolidated!C393,Category!C:C,0))</f>
        <v>Raw - Liquid</v>
      </c>
      <c r="C393" s="5" t="s">
        <v>687</v>
      </c>
      <c r="D393" s="6" t="s">
        <v>1145</v>
      </c>
      <c r="E393" s="6" t="s">
        <v>1128</v>
      </c>
      <c r="F393" s="7" t="s">
        <v>671</v>
      </c>
      <c r="G393" s="7" t="s">
        <v>671</v>
      </c>
      <c r="H393" s="7" t="s">
        <v>368</v>
      </c>
      <c r="I393" s="9">
        <v>2.5154999999999998</v>
      </c>
      <c r="J393" s="13">
        <v>640</v>
      </c>
      <c r="K393" s="13">
        <f>J393*I393</f>
        <v>1609.9199999999998</v>
      </c>
    </row>
    <row r="394" spans="1:11" x14ac:dyDescent="0.35">
      <c r="A394" s="38" t="s">
        <v>1651</v>
      </c>
      <c r="B394" t="str">
        <f>INDEX(Category!B:B,MATCH(Consolidated!C394,Category!C:C,0))</f>
        <v>Raw - Liquid</v>
      </c>
      <c r="C394" s="5" t="s">
        <v>661</v>
      </c>
      <c r="D394" s="6" t="s">
        <v>1335</v>
      </c>
      <c r="E394" s="6" t="s">
        <v>1128</v>
      </c>
      <c r="F394" s="7" t="s">
        <v>444</v>
      </c>
      <c r="G394" s="7" t="s">
        <v>444</v>
      </c>
      <c r="H394" s="7" t="s">
        <v>368</v>
      </c>
      <c r="I394" s="9">
        <v>103.999</v>
      </c>
      <c r="J394" s="13">
        <v>55.11</v>
      </c>
      <c r="K394" s="13">
        <f>J394*I394</f>
        <v>5731.3848899999994</v>
      </c>
    </row>
    <row r="395" spans="1:11" x14ac:dyDescent="0.35">
      <c r="A395" s="38" t="s">
        <v>1651</v>
      </c>
      <c r="B395" t="str">
        <f>INDEX(Category!B:B,MATCH(Consolidated!C395,Category!C:C,0))</f>
        <v>Raw - Liquid</v>
      </c>
      <c r="C395" s="5" t="s">
        <v>644</v>
      </c>
      <c r="D395" s="6" t="s">
        <v>1322</v>
      </c>
      <c r="E395" s="6" t="s">
        <v>1128</v>
      </c>
      <c r="F395" s="7" t="s">
        <v>371</v>
      </c>
      <c r="G395" s="7" t="s">
        <v>371</v>
      </c>
      <c r="H395" s="7" t="s">
        <v>368</v>
      </c>
      <c r="I395" s="9">
        <v>3.855</v>
      </c>
      <c r="J395" s="13">
        <v>79</v>
      </c>
      <c r="K395" s="13">
        <f>J395*I395</f>
        <v>304.54500000000002</v>
      </c>
    </row>
    <row r="396" spans="1:11" x14ac:dyDescent="0.35">
      <c r="A396" s="38" t="s">
        <v>1651</v>
      </c>
      <c r="B396" t="str">
        <f>INDEX(Category!B:B,MATCH(Consolidated!C396,Category!C:C,0))</f>
        <v>Raw - Liquid</v>
      </c>
      <c r="C396" s="5" t="s">
        <v>645</v>
      </c>
      <c r="D396" s="6" t="s">
        <v>1323</v>
      </c>
      <c r="E396" s="6" t="s">
        <v>1128</v>
      </c>
      <c r="F396" s="7" t="s">
        <v>399</v>
      </c>
      <c r="G396" s="7" t="s">
        <v>399</v>
      </c>
      <c r="H396" s="7" t="s">
        <v>368</v>
      </c>
      <c r="I396" s="9">
        <v>26</v>
      </c>
      <c r="J396" s="13">
        <v>71.87</v>
      </c>
      <c r="K396" s="13">
        <f>J396*I396</f>
        <v>1868.6200000000001</v>
      </c>
    </row>
    <row r="397" spans="1:11" x14ac:dyDescent="0.35">
      <c r="A397" s="38" t="s">
        <v>1651</v>
      </c>
      <c r="B397" t="str">
        <f>INDEX(Category!B:B,MATCH(Consolidated!C397,Category!C:C,0))</f>
        <v>Raw - Liquid</v>
      </c>
      <c r="C397" s="5" t="s">
        <v>680</v>
      </c>
      <c r="D397" s="6" t="s">
        <v>1139</v>
      </c>
      <c r="E397" s="6" t="s">
        <v>1128</v>
      </c>
      <c r="F397" s="7" t="s">
        <v>440</v>
      </c>
      <c r="G397" s="7" t="s">
        <v>440</v>
      </c>
      <c r="H397" s="7" t="s">
        <v>368</v>
      </c>
      <c r="I397" s="9">
        <v>3.6924999999999999</v>
      </c>
      <c r="J397" s="13">
        <v>12.6</v>
      </c>
      <c r="K397" s="13">
        <f>J397*I397</f>
        <v>46.525499999999994</v>
      </c>
    </row>
    <row r="398" spans="1:11" x14ac:dyDescent="0.35">
      <c r="A398" s="38" t="s">
        <v>1651</v>
      </c>
      <c r="B398" t="str">
        <f>INDEX(Category!B:B,MATCH(Consolidated!C398,Category!C:C,0))</f>
        <v>Raw - Liquid</v>
      </c>
      <c r="C398" s="5" t="s">
        <v>675</v>
      </c>
      <c r="D398" s="6" t="s">
        <v>1134</v>
      </c>
      <c r="E398" s="6" t="s">
        <v>1128</v>
      </c>
      <c r="F398" s="7" t="s">
        <v>440</v>
      </c>
      <c r="G398" s="7" t="s">
        <v>440</v>
      </c>
      <c r="H398" s="7" t="s">
        <v>368</v>
      </c>
      <c r="I398" s="9">
        <v>18.483000000000001</v>
      </c>
      <c r="J398" s="13">
        <v>126</v>
      </c>
      <c r="K398" s="13">
        <f>J398*I398</f>
        <v>2328.8580000000002</v>
      </c>
    </row>
    <row r="399" spans="1:11" x14ac:dyDescent="0.35">
      <c r="A399" s="38" t="s">
        <v>1651</v>
      </c>
      <c r="B399" t="str">
        <f>INDEX(Category!B:B,MATCH(Consolidated!C399,Category!C:C,0))</f>
        <v>Raw - Liquid</v>
      </c>
      <c r="C399" s="5" t="s">
        <v>685</v>
      </c>
      <c r="D399" s="6" t="s">
        <v>1143</v>
      </c>
      <c r="E399" s="6" t="s">
        <v>1128</v>
      </c>
      <c r="F399" s="7" t="s">
        <v>440</v>
      </c>
      <c r="G399" s="7" t="s">
        <v>440</v>
      </c>
      <c r="H399" s="7" t="s">
        <v>368</v>
      </c>
      <c r="I399" s="9">
        <v>53.301000000000002</v>
      </c>
      <c r="J399" s="13">
        <v>80</v>
      </c>
      <c r="K399" s="13">
        <f>J399*I399</f>
        <v>4264.08</v>
      </c>
    </row>
    <row r="400" spans="1:11" x14ac:dyDescent="0.35">
      <c r="A400" s="38" t="s">
        <v>1651</v>
      </c>
      <c r="B400" t="str">
        <f>INDEX(Category!B:B,MATCH(Consolidated!C400,Category!C:C,0))</f>
        <v>Raw - Liquid</v>
      </c>
      <c r="C400" s="5" t="s">
        <v>686</v>
      </c>
      <c r="D400" s="6" t="s">
        <v>1144</v>
      </c>
      <c r="E400" s="6" t="s">
        <v>1128</v>
      </c>
      <c r="F400" s="7" t="s">
        <v>414</v>
      </c>
      <c r="G400" s="7" t="s">
        <v>414</v>
      </c>
      <c r="H400" s="7" t="s">
        <v>368</v>
      </c>
      <c r="I400" s="9">
        <v>37.255000000000003</v>
      </c>
      <c r="J400" s="13">
        <v>1500</v>
      </c>
      <c r="K400" s="13">
        <f>J400*I400</f>
        <v>55882.500000000007</v>
      </c>
    </row>
    <row r="401" spans="1:11" x14ac:dyDescent="0.35">
      <c r="A401" s="38" t="s">
        <v>1651</v>
      </c>
      <c r="B401" t="str">
        <f>INDEX(Category!B:B,MATCH(Consolidated!C401,Category!C:C,0))</f>
        <v>Raw - Liquid</v>
      </c>
      <c r="C401" s="5" t="s">
        <v>680</v>
      </c>
      <c r="D401" s="6" t="s">
        <v>1139</v>
      </c>
      <c r="E401" s="6" t="s">
        <v>1128</v>
      </c>
      <c r="F401" s="7" t="s">
        <v>681</v>
      </c>
      <c r="G401" s="7" t="s">
        <v>681</v>
      </c>
      <c r="H401" s="7" t="s">
        <v>8</v>
      </c>
      <c r="I401" s="9">
        <v>100</v>
      </c>
      <c r="J401" s="13">
        <v>12.6</v>
      </c>
      <c r="K401" s="13">
        <f>J401*I401</f>
        <v>1260</v>
      </c>
    </row>
    <row r="402" spans="1:11" x14ac:dyDescent="0.35">
      <c r="A402" s="38" t="s">
        <v>1651</v>
      </c>
      <c r="B402" t="str">
        <f>INDEX(Category!B:B,MATCH(Consolidated!C402,Category!C:C,0))</f>
        <v>Raw - Liquid</v>
      </c>
      <c r="C402" s="5" t="s">
        <v>644</v>
      </c>
      <c r="D402" s="6" t="s">
        <v>1322</v>
      </c>
      <c r="E402" s="6" t="s">
        <v>1128</v>
      </c>
      <c r="F402" s="7" t="s">
        <v>392</v>
      </c>
      <c r="G402" s="7" t="s">
        <v>392</v>
      </c>
      <c r="H402" s="7" t="s">
        <v>8</v>
      </c>
      <c r="I402" s="9">
        <v>60</v>
      </c>
      <c r="J402" s="13">
        <v>79</v>
      </c>
      <c r="K402" s="13">
        <f>J402*I402</f>
        <v>4740</v>
      </c>
    </row>
    <row r="403" spans="1:11" x14ac:dyDescent="0.35">
      <c r="A403" s="38" t="s">
        <v>1651</v>
      </c>
      <c r="B403" t="str">
        <f>INDEX(Category!B:B,MATCH(Consolidated!C403,Category!C:C,0))</f>
        <v>Raw - Liquid</v>
      </c>
      <c r="C403" s="5" t="s">
        <v>688</v>
      </c>
      <c r="D403" s="6" t="s">
        <v>1534</v>
      </c>
      <c r="E403" s="6" t="s">
        <v>1128</v>
      </c>
      <c r="F403" s="7" t="s">
        <v>392</v>
      </c>
      <c r="G403" s="7" t="s">
        <v>392</v>
      </c>
      <c r="H403" s="7" t="s">
        <v>8</v>
      </c>
      <c r="I403" s="9">
        <v>90</v>
      </c>
      <c r="J403" s="13">
        <v>27</v>
      </c>
      <c r="K403" s="13">
        <f>J403*I403</f>
        <v>2430</v>
      </c>
    </row>
    <row r="404" spans="1:11" x14ac:dyDescent="0.35">
      <c r="A404" s="38" t="s">
        <v>1651</v>
      </c>
      <c r="B404" t="str">
        <f>INDEX(Category!B:B,MATCH(Consolidated!C404,Category!C:C,0))</f>
        <v>Raw - Liquid</v>
      </c>
      <c r="C404" s="5" t="s">
        <v>645</v>
      </c>
      <c r="D404" s="6" t="s">
        <v>1323</v>
      </c>
      <c r="E404" s="6" t="s">
        <v>1128</v>
      </c>
      <c r="F404" s="7" t="s">
        <v>646</v>
      </c>
      <c r="G404" s="7" t="s">
        <v>646</v>
      </c>
      <c r="H404" s="7" t="s">
        <v>8</v>
      </c>
      <c r="I404" s="9">
        <v>45.359000000000002</v>
      </c>
      <c r="J404" s="13">
        <v>71.87</v>
      </c>
      <c r="K404" s="13">
        <f>J404*I404</f>
        <v>3259.9513300000003</v>
      </c>
    </row>
    <row r="405" spans="1:11" x14ac:dyDescent="0.35">
      <c r="A405" s="38" t="s">
        <v>1651</v>
      </c>
      <c r="B405" t="str">
        <f>INDEX(Category!B:B,MATCH(Consolidated!C405,Category!C:C,0))</f>
        <v>Raw - Liquid</v>
      </c>
      <c r="C405" s="5" t="s">
        <v>670</v>
      </c>
      <c r="D405" s="6" t="s">
        <v>1130</v>
      </c>
      <c r="E405" s="6" t="s">
        <v>1128</v>
      </c>
      <c r="F405" s="7" t="s">
        <v>668</v>
      </c>
      <c r="G405" s="7" t="s">
        <v>668</v>
      </c>
      <c r="H405" s="7" t="s">
        <v>8</v>
      </c>
      <c r="I405" s="9">
        <v>3</v>
      </c>
      <c r="J405" s="13">
        <v>1944</v>
      </c>
      <c r="K405" s="13">
        <f>J405*I405</f>
        <v>5832</v>
      </c>
    </row>
    <row r="406" spans="1:11" x14ac:dyDescent="0.35">
      <c r="A406" s="38" t="s">
        <v>1651</v>
      </c>
      <c r="B406" t="str">
        <f>INDEX(Category!B:B,MATCH(Consolidated!C406,Category!C:C,0))</f>
        <v>Raw - Liquid</v>
      </c>
      <c r="C406" s="5" t="s">
        <v>687</v>
      </c>
      <c r="D406" s="6" t="s">
        <v>1145</v>
      </c>
      <c r="E406" s="6" t="s">
        <v>1128</v>
      </c>
      <c r="F406" s="7" t="s">
        <v>668</v>
      </c>
      <c r="G406" s="7" t="s">
        <v>668</v>
      </c>
      <c r="H406" s="7" t="s">
        <v>8</v>
      </c>
      <c r="I406" s="9">
        <v>12</v>
      </c>
      <c r="J406" s="13">
        <v>640</v>
      </c>
      <c r="K406" s="13">
        <f>J406*I406</f>
        <v>7680</v>
      </c>
    </row>
    <row r="407" spans="1:11" x14ac:dyDescent="0.35">
      <c r="A407" s="38" t="s">
        <v>1651</v>
      </c>
      <c r="B407" t="str">
        <f>INDEX(Category!B:B,MATCH(Consolidated!C407,Category!C:C,0))</f>
        <v>Raw - Liquid</v>
      </c>
      <c r="C407" s="5" t="s">
        <v>667</v>
      </c>
      <c r="D407" s="6" t="s">
        <v>1346</v>
      </c>
      <c r="E407" s="6" t="s">
        <v>1128</v>
      </c>
      <c r="F407" s="7" t="s">
        <v>668</v>
      </c>
      <c r="G407" s="7" t="s">
        <v>668</v>
      </c>
      <c r="H407" s="7" t="s">
        <v>8</v>
      </c>
      <c r="I407" s="9">
        <v>25</v>
      </c>
      <c r="J407" s="13">
        <v>468</v>
      </c>
      <c r="K407" s="13">
        <f>J407*I407</f>
        <v>11700</v>
      </c>
    </row>
    <row r="408" spans="1:11" x14ac:dyDescent="0.35">
      <c r="A408" s="38" t="s">
        <v>1651</v>
      </c>
      <c r="B408" t="str">
        <f>INDEX(Category!B:B,MATCH(Consolidated!C408,Category!C:C,0))</f>
        <v>Raw - Liquid</v>
      </c>
      <c r="C408" s="5" t="s">
        <v>676</v>
      </c>
      <c r="D408" s="6" t="s">
        <v>1135</v>
      </c>
      <c r="E408" s="6" t="s">
        <v>1128</v>
      </c>
      <c r="F408" s="7" t="s">
        <v>30</v>
      </c>
      <c r="G408" s="7" t="s">
        <v>30</v>
      </c>
      <c r="H408" s="7" t="s">
        <v>8</v>
      </c>
      <c r="I408" s="9">
        <v>240</v>
      </c>
      <c r="J408" s="13">
        <v>38</v>
      </c>
      <c r="K408" s="13">
        <f>J408*I408</f>
        <v>9120</v>
      </c>
    </row>
    <row r="409" spans="1:11" x14ac:dyDescent="0.35">
      <c r="A409" s="38" t="s">
        <v>1651</v>
      </c>
      <c r="B409" t="str">
        <f>INDEX(Category!B:B,MATCH(Consolidated!C409,Category!C:C,0))</f>
        <v>Raw - Liquid</v>
      </c>
      <c r="C409" s="5" t="s">
        <v>698</v>
      </c>
      <c r="D409" s="6" t="s">
        <v>1542</v>
      </c>
      <c r="E409" s="6" t="s">
        <v>1128</v>
      </c>
      <c r="F409" s="7" t="s">
        <v>389</v>
      </c>
      <c r="G409" s="7" t="s">
        <v>389</v>
      </c>
      <c r="H409" s="7" t="s">
        <v>8</v>
      </c>
      <c r="I409" s="9">
        <v>18</v>
      </c>
      <c r="J409" s="13">
        <v>30.4</v>
      </c>
      <c r="K409" s="13">
        <f>J409*I409</f>
        <v>547.19999999999993</v>
      </c>
    </row>
    <row r="410" spans="1:11" x14ac:dyDescent="0.35">
      <c r="A410" s="38" t="s">
        <v>1651</v>
      </c>
      <c r="B410" t="str">
        <f>INDEX(Category!B:B,MATCH(Consolidated!C410,Category!C:C,0))</f>
        <v>Raw - Liquid</v>
      </c>
      <c r="C410" s="5" t="s">
        <v>699</v>
      </c>
      <c r="D410" s="6" t="s">
        <v>1543</v>
      </c>
      <c r="E410" s="6" t="s">
        <v>1128</v>
      </c>
      <c r="F410" s="7" t="s">
        <v>395</v>
      </c>
      <c r="G410" s="7" t="s">
        <v>395</v>
      </c>
      <c r="H410" s="7" t="s">
        <v>8</v>
      </c>
      <c r="I410" s="9">
        <v>18</v>
      </c>
      <c r="J410" s="13">
        <v>28</v>
      </c>
      <c r="K410" s="13">
        <f>J410*I410</f>
        <v>504</v>
      </c>
    </row>
    <row r="411" spans="1:11" x14ac:dyDescent="0.35">
      <c r="A411" s="38" t="s">
        <v>1651</v>
      </c>
      <c r="B411" t="str">
        <f>INDEX(Category!B:B,MATCH(Consolidated!C411,Category!C:C,0))</f>
        <v>Raw - Liquid</v>
      </c>
      <c r="C411" s="5" t="s">
        <v>701</v>
      </c>
      <c r="D411" s="6" t="s">
        <v>1544</v>
      </c>
      <c r="E411" s="6" t="s">
        <v>1128</v>
      </c>
      <c r="F411" s="7" t="s">
        <v>395</v>
      </c>
      <c r="G411" s="7" t="s">
        <v>395</v>
      </c>
      <c r="H411" s="7" t="s">
        <v>8</v>
      </c>
      <c r="I411" s="9">
        <v>36</v>
      </c>
      <c r="J411" s="13">
        <v>59.03</v>
      </c>
      <c r="K411" s="13">
        <f>J411*I411</f>
        <v>2125.08</v>
      </c>
    </row>
    <row r="412" spans="1:11" x14ac:dyDescent="0.35">
      <c r="A412" s="38" t="s">
        <v>1651</v>
      </c>
      <c r="B412" t="str">
        <f>INDEX(Category!B:B,MATCH(Consolidated!C412,Category!C:C,0))</f>
        <v>Raw - Liquid</v>
      </c>
      <c r="C412" s="5" t="s">
        <v>683</v>
      </c>
      <c r="D412" s="6" t="s">
        <v>1141</v>
      </c>
      <c r="E412" s="6" t="s">
        <v>1128</v>
      </c>
      <c r="F412" s="7" t="s">
        <v>395</v>
      </c>
      <c r="G412" s="7" t="s">
        <v>395</v>
      </c>
      <c r="H412" s="7" t="s">
        <v>8</v>
      </c>
      <c r="I412" s="9">
        <v>260</v>
      </c>
      <c r="J412" s="13">
        <v>57</v>
      </c>
      <c r="K412" s="13">
        <f>J412*I412</f>
        <v>14820</v>
      </c>
    </row>
    <row r="413" spans="1:11" x14ac:dyDescent="0.35">
      <c r="A413" s="38" t="s">
        <v>1651</v>
      </c>
      <c r="B413" t="str">
        <f>INDEX(Category!B:B,MATCH(Consolidated!C413,Category!C:C,0))</f>
        <v>Raw - Liquid</v>
      </c>
      <c r="C413" s="5" t="s">
        <v>677</v>
      </c>
      <c r="D413" s="6" t="s">
        <v>1136</v>
      </c>
      <c r="E413" s="6" t="s">
        <v>1128</v>
      </c>
      <c r="F413" s="7" t="s">
        <v>361</v>
      </c>
      <c r="G413" s="7" t="s">
        <v>361</v>
      </c>
      <c r="H413" s="7" t="s">
        <v>8</v>
      </c>
      <c r="I413" s="9">
        <v>140</v>
      </c>
      <c r="J413" s="13">
        <v>52.01</v>
      </c>
      <c r="K413" s="13">
        <f>J413*I413</f>
        <v>7281.4</v>
      </c>
    </row>
    <row r="414" spans="1:11" x14ac:dyDescent="0.35">
      <c r="A414" s="38" t="s">
        <v>1651</v>
      </c>
      <c r="B414" t="str">
        <f>INDEX(Category!B:B,MATCH(Consolidated!C414,Category!C:C,0))</f>
        <v>Raw - Liquid</v>
      </c>
      <c r="C414" s="5" t="s">
        <v>674</v>
      </c>
      <c r="D414" s="6" t="s">
        <v>1133</v>
      </c>
      <c r="E414" s="6" t="s">
        <v>1128</v>
      </c>
      <c r="F414" s="7" t="s">
        <v>361</v>
      </c>
      <c r="G414" s="7" t="s">
        <v>361</v>
      </c>
      <c r="H414" s="7" t="s">
        <v>8</v>
      </c>
      <c r="I414" s="9">
        <v>240</v>
      </c>
      <c r="J414" s="13">
        <v>69</v>
      </c>
      <c r="K414" s="13">
        <f>J414*I414</f>
        <v>16560</v>
      </c>
    </row>
    <row r="415" spans="1:11" x14ac:dyDescent="0.35">
      <c r="A415" s="38" t="s">
        <v>1651</v>
      </c>
      <c r="B415" t="str">
        <f>INDEX(Category!B:B,MATCH(Consolidated!C415,Category!C:C,0))</f>
        <v>Raw - Liquid</v>
      </c>
      <c r="C415" s="5" t="s">
        <v>682</v>
      </c>
      <c r="D415" s="6" t="s">
        <v>1140</v>
      </c>
      <c r="E415" s="6" t="s">
        <v>1128</v>
      </c>
      <c r="F415" s="7" t="s">
        <v>381</v>
      </c>
      <c r="G415" s="7" t="s">
        <v>381</v>
      </c>
      <c r="H415" s="7" t="s">
        <v>8</v>
      </c>
      <c r="I415" s="9">
        <v>36</v>
      </c>
      <c r="J415" s="13">
        <v>82</v>
      </c>
      <c r="K415" s="13">
        <f>J415*I415</f>
        <v>2952</v>
      </c>
    </row>
    <row r="416" spans="1:11" x14ac:dyDescent="0.35">
      <c r="A416" s="38" t="s">
        <v>1651</v>
      </c>
      <c r="B416" t="str">
        <f>INDEX(Category!B:B,MATCH(Consolidated!C416,Category!C:C,0))</f>
        <v>Raw - Liquid</v>
      </c>
      <c r="C416" s="5" t="s">
        <v>684</v>
      </c>
      <c r="D416" s="6" t="s">
        <v>1142</v>
      </c>
      <c r="E416" s="6" t="s">
        <v>1128</v>
      </c>
      <c r="F416" s="7" t="s">
        <v>408</v>
      </c>
      <c r="G416" s="7" t="s">
        <v>408</v>
      </c>
      <c r="H416" s="7" t="s">
        <v>8</v>
      </c>
      <c r="I416" s="9">
        <v>180</v>
      </c>
      <c r="J416" s="13">
        <v>60</v>
      </c>
      <c r="K416" s="13">
        <f>J416*I416</f>
        <v>10800</v>
      </c>
    </row>
    <row r="417" spans="1:11" x14ac:dyDescent="0.35">
      <c r="A417" s="38" t="s">
        <v>1651</v>
      </c>
      <c r="B417" t="str">
        <f>INDEX(Category!B:B,MATCH(Consolidated!C417,Category!C:C,0))</f>
        <v>Raw - Liquid</v>
      </c>
      <c r="C417" s="5" t="s">
        <v>675</v>
      </c>
      <c r="D417" s="6" t="s">
        <v>1134</v>
      </c>
      <c r="E417" s="6" t="s">
        <v>1128</v>
      </c>
      <c r="F417" s="7" t="s">
        <v>362</v>
      </c>
      <c r="G417" s="7" t="s">
        <v>362</v>
      </c>
      <c r="H417" s="7" t="s">
        <v>8</v>
      </c>
      <c r="I417" s="9">
        <v>50</v>
      </c>
      <c r="J417" s="13">
        <v>126</v>
      </c>
      <c r="K417" s="13">
        <f>J417*I417</f>
        <v>6300</v>
      </c>
    </row>
    <row r="418" spans="1:11" x14ac:dyDescent="0.35">
      <c r="A418" s="38" t="s">
        <v>1651</v>
      </c>
      <c r="B418" t="str">
        <f>INDEX(Category!B:B,MATCH(Consolidated!C418,Category!C:C,0))</f>
        <v>Raw - Liquid</v>
      </c>
      <c r="C418" s="5" t="s">
        <v>675</v>
      </c>
      <c r="D418" s="6" t="s">
        <v>1134</v>
      </c>
      <c r="E418" s="6" t="s">
        <v>1128</v>
      </c>
      <c r="F418" s="7" t="s">
        <v>358</v>
      </c>
      <c r="G418" s="7" t="s">
        <v>358</v>
      </c>
      <c r="H418" s="7" t="s">
        <v>8</v>
      </c>
      <c r="I418" s="9">
        <v>100</v>
      </c>
      <c r="J418" s="13">
        <v>126</v>
      </c>
      <c r="K418" s="13">
        <f>J418*I418</f>
        <v>12600</v>
      </c>
    </row>
    <row r="419" spans="1:11" x14ac:dyDescent="0.35">
      <c r="A419" s="38" t="s">
        <v>1651</v>
      </c>
      <c r="B419" t="str">
        <f>INDEX(Category!B:B,MATCH(Consolidated!C419,Category!C:C,0))</f>
        <v>Raw - Liquid</v>
      </c>
      <c r="C419" s="5" t="s">
        <v>675</v>
      </c>
      <c r="D419" s="6" t="s">
        <v>1134</v>
      </c>
      <c r="E419" s="6" t="s">
        <v>1128</v>
      </c>
      <c r="F419" s="7" t="s">
        <v>611</v>
      </c>
      <c r="G419" s="7" t="s">
        <v>611</v>
      </c>
      <c r="H419" s="7" t="s">
        <v>8</v>
      </c>
      <c r="I419" s="9">
        <v>100</v>
      </c>
      <c r="J419" s="13">
        <v>126</v>
      </c>
      <c r="K419" s="13">
        <f>J419*I419</f>
        <v>12600</v>
      </c>
    </row>
    <row r="420" spans="1:11" x14ac:dyDescent="0.35">
      <c r="A420" s="38" t="s">
        <v>1651</v>
      </c>
      <c r="B420" t="str">
        <f>INDEX(Category!B:B,MATCH(Consolidated!C420,Category!C:C,0))</f>
        <v>WIP</v>
      </c>
      <c r="C420" s="5" t="s">
        <v>448</v>
      </c>
      <c r="D420" s="6" t="s">
        <v>1584</v>
      </c>
      <c r="E420" s="6" t="s">
        <v>1157</v>
      </c>
      <c r="F420" s="7"/>
      <c r="G420" s="7" t="s">
        <v>360</v>
      </c>
      <c r="H420" s="7" t="s">
        <v>8</v>
      </c>
      <c r="I420" s="9">
        <v>977</v>
      </c>
      <c r="J420" s="13">
        <v>2.14</v>
      </c>
      <c r="K420" s="13">
        <f>J420*I420</f>
        <v>2090.7800000000002</v>
      </c>
    </row>
    <row r="421" spans="1:11" x14ac:dyDescent="0.35">
      <c r="A421" s="38" t="s">
        <v>1651</v>
      </c>
      <c r="B421" t="str">
        <f>INDEX(Category!B:B,MATCH(Consolidated!C421,Category!C:C,0))</f>
        <v>WIP</v>
      </c>
      <c r="C421" s="5" t="s">
        <v>704</v>
      </c>
      <c r="D421" s="6" t="s">
        <v>1190</v>
      </c>
      <c r="E421" s="6" t="s">
        <v>1157</v>
      </c>
      <c r="F421" s="7"/>
      <c r="G421" s="7" t="s">
        <v>299</v>
      </c>
      <c r="H421" s="7" t="s">
        <v>8</v>
      </c>
      <c r="I421" s="9">
        <v>4200</v>
      </c>
      <c r="J421" s="13">
        <v>2.93</v>
      </c>
      <c r="K421" s="13">
        <f>J421*I421</f>
        <v>12306</v>
      </c>
    </row>
    <row r="422" spans="1:11" x14ac:dyDescent="0.35">
      <c r="A422" s="38" t="s">
        <v>1651</v>
      </c>
      <c r="B422" t="str">
        <f>INDEX(Category!B:B,MATCH(Consolidated!C422,Category!C:C,0))</f>
        <v>WIP</v>
      </c>
      <c r="C422" s="5" t="s">
        <v>449</v>
      </c>
      <c r="D422" s="6" t="s">
        <v>1456</v>
      </c>
      <c r="E422" s="6" t="s">
        <v>1157</v>
      </c>
      <c r="F422" s="7"/>
      <c r="G422" s="7" t="s">
        <v>353</v>
      </c>
      <c r="H422" s="7" t="s">
        <v>8</v>
      </c>
      <c r="I422" s="9">
        <v>119</v>
      </c>
      <c r="J422" s="13">
        <v>0.93</v>
      </c>
      <c r="K422" s="13">
        <f>J422*I422</f>
        <v>110.67</v>
      </c>
    </row>
    <row r="423" spans="1:11" x14ac:dyDescent="0.35">
      <c r="A423" s="38" t="s">
        <v>1651</v>
      </c>
      <c r="B423" t="str">
        <f>INDEX(Category!B:B,MATCH(Consolidated!C423,Category!C:C,0))</f>
        <v>WIP</v>
      </c>
      <c r="C423" s="5" t="s">
        <v>568</v>
      </c>
      <c r="D423" s="6" t="s">
        <v>1457</v>
      </c>
      <c r="E423" s="6" t="s">
        <v>1157</v>
      </c>
      <c r="F423" s="7"/>
      <c r="G423" s="7" t="s">
        <v>274</v>
      </c>
      <c r="H423" s="7" t="s">
        <v>8</v>
      </c>
      <c r="I423" s="9">
        <v>44</v>
      </c>
      <c r="J423" s="13">
        <v>0.93</v>
      </c>
      <c r="K423" s="13">
        <f>J423*I423</f>
        <v>40.92</v>
      </c>
    </row>
    <row r="424" spans="1:11" x14ac:dyDescent="0.35">
      <c r="A424" s="38" t="s">
        <v>1651</v>
      </c>
      <c r="B424" t="str">
        <f>INDEX(Category!B:B,MATCH(Consolidated!C424,Category!C:C,0))</f>
        <v>WIP</v>
      </c>
      <c r="C424" s="5" t="s">
        <v>433</v>
      </c>
      <c r="D424" s="6" t="s">
        <v>1629</v>
      </c>
      <c r="E424" s="6" t="s">
        <v>1157</v>
      </c>
      <c r="F424" s="7"/>
      <c r="G424" s="7" t="s">
        <v>274</v>
      </c>
      <c r="H424" s="7" t="s">
        <v>8</v>
      </c>
      <c r="I424" s="9">
        <v>77</v>
      </c>
      <c r="J424" s="13">
        <v>2.61</v>
      </c>
      <c r="K424" s="13">
        <f>J424*I424</f>
        <v>200.97</v>
      </c>
    </row>
    <row r="425" spans="1:11" x14ac:dyDescent="0.35">
      <c r="A425" s="38" t="s">
        <v>1651</v>
      </c>
      <c r="B425" t="str">
        <f>INDEX(Category!B:B,MATCH(Consolidated!C425,Category!C:C,0))</f>
        <v>WIP</v>
      </c>
      <c r="C425" s="5" t="s">
        <v>810</v>
      </c>
      <c r="D425" s="6" t="s">
        <v>1189</v>
      </c>
      <c r="E425" s="6" t="s">
        <v>1157</v>
      </c>
      <c r="F425" s="7"/>
      <c r="G425" s="7" t="s">
        <v>258</v>
      </c>
      <c r="H425" s="7" t="s">
        <v>8</v>
      </c>
      <c r="I425" s="9">
        <v>624</v>
      </c>
      <c r="J425" s="13">
        <v>1.63</v>
      </c>
      <c r="K425" s="13">
        <f>J425*I425</f>
        <v>1017.1199999999999</v>
      </c>
    </row>
    <row r="426" spans="1:11" x14ac:dyDescent="0.35">
      <c r="A426" s="38" t="s">
        <v>1651</v>
      </c>
      <c r="B426" t="str">
        <f>INDEX(Category!B:B,MATCH(Consolidated!C426,Category!C:C,0))</f>
        <v>WIP</v>
      </c>
      <c r="C426" s="5" t="s">
        <v>822</v>
      </c>
      <c r="D426" s="6" t="s">
        <v>1191</v>
      </c>
      <c r="E426" s="6" t="s">
        <v>1157</v>
      </c>
      <c r="F426" s="7"/>
      <c r="G426" s="7" t="s">
        <v>284</v>
      </c>
      <c r="H426" s="7" t="s">
        <v>8</v>
      </c>
      <c r="I426" s="9">
        <v>1704</v>
      </c>
      <c r="J426" s="13">
        <v>1.7</v>
      </c>
      <c r="K426" s="13">
        <f>J426*I426</f>
        <v>2896.7999999999997</v>
      </c>
    </row>
    <row r="427" spans="1:11" x14ac:dyDescent="0.35">
      <c r="A427" s="38" t="s">
        <v>1651</v>
      </c>
      <c r="B427" t="str">
        <f>INDEX(Category!B:B,MATCH(Consolidated!C427,Category!C:C,0))</f>
        <v>WIP</v>
      </c>
      <c r="C427" s="5" t="s">
        <v>566</v>
      </c>
      <c r="D427" s="6" t="s">
        <v>1403</v>
      </c>
      <c r="E427" s="6" t="s">
        <v>1157</v>
      </c>
      <c r="F427" s="7"/>
      <c r="G427" s="7" t="s">
        <v>97</v>
      </c>
      <c r="H427" s="7" t="s">
        <v>8</v>
      </c>
      <c r="I427" s="9">
        <v>10587</v>
      </c>
      <c r="J427" s="13">
        <v>4.03</v>
      </c>
      <c r="K427" s="13">
        <f>J427*I427</f>
        <v>42665.61</v>
      </c>
    </row>
    <row r="428" spans="1:11" x14ac:dyDescent="0.35">
      <c r="A428" s="38" t="s">
        <v>1651</v>
      </c>
      <c r="B428" t="str">
        <f>INDEX(Category!B:B,MATCH(Consolidated!C428,Category!C:C,0))</f>
        <v>WIP</v>
      </c>
      <c r="C428" s="5" t="s">
        <v>567</v>
      </c>
      <c r="D428" s="6" t="s">
        <v>1646</v>
      </c>
      <c r="E428" s="6" t="s">
        <v>1157</v>
      </c>
      <c r="F428" s="7"/>
      <c r="G428" s="7" t="s">
        <v>359</v>
      </c>
      <c r="H428" s="7" t="s">
        <v>8</v>
      </c>
      <c r="I428" s="9">
        <v>94</v>
      </c>
      <c r="J428" s="13">
        <v>4.66</v>
      </c>
      <c r="K428" s="13">
        <f>J428*I428</f>
        <v>438.04</v>
      </c>
    </row>
    <row r="429" spans="1:11" x14ac:dyDescent="0.35">
      <c r="A429" s="38" t="s">
        <v>1651</v>
      </c>
      <c r="B429" t="str">
        <f>INDEX(Category!B:B,MATCH(Consolidated!C429,Category!C:C,0))</f>
        <v>WIP</v>
      </c>
      <c r="C429" s="5" t="s">
        <v>704</v>
      </c>
      <c r="D429" s="6" t="s">
        <v>1190</v>
      </c>
      <c r="E429" s="6" t="s">
        <v>1157</v>
      </c>
      <c r="F429" s="7"/>
      <c r="G429" s="7" t="s">
        <v>359</v>
      </c>
      <c r="H429" s="7" t="s">
        <v>8</v>
      </c>
      <c r="I429" s="9">
        <v>379</v>
      </c>
      <c r="J429" s="13">
        <v>2.93</v>
      </c>
      <c r="K429" s="13">
        <f>J429*I429</f>
        <v>1110.47</v>
      </c>
    </row>
    <row r="430" spans="1:11" x14ac:dyDescent="0.35">
      <c r="A430" s="38" t="s">
        <v>1651</v>
      </c>
      <c r="B430" t="str">
        <f>INDEX(Category!B:B,MATCH(Consolidated!C430,Category!C:C,0))</f>
        <v>WIP</v>
      </c>
      <c r="C430" s="5" t="s">
        <v>823</v>
      </c>
      <c r="D430" s="6" t="s">
        <v>1156</v>
      </c>
      <c r="E430" s="6" t="s">
        <v>1157</v>
      </c>
      <c r="F430" s="7"/>
      <c r="G430" s="7" t="s">
        <v>359</v>
      </c>
      <c r="H430" s="7" t="s">
        <v>8</v>
      </c>
      <c r="I430" s="9">
        <v>1131</v>
      </c>
      <c r="J430" s="13">
        <v>0.53</v>
      </c>
      <c r="K430" s="13">
        <f>J430*I430</f>
        <v>599.43000000000006</v>
      </c>
    </row>
    <row r="431" spans="1:11" x14ac:dyDescent="0.35">
      <c r="A431" s="38" t="s">
        <v>1651</v>
      </c>
      <c r="B431" t="str">
        <f>INDEX(Category!B:B,MATCH(Consolidated!C431,Category!C:C,0))</f>
        <v>WIP</v>
      </c>
      <c r="C431" s="5" t="s">
        <v>560</v>
      </c>
      <c r="D431" s="6" t="s">
        <v>1610</v>
      </c>
      <c r="E431" s="6" t="s">
        <v>1157</v>
      </c>
      <c r="F431" s="7"/>
      <c r="G431" s="7" t="s">
        <v>359</v>
      </c>
      <c r="H431" s="7" t="s">
        <v>8</v>
      </c>
      <c r="I431" s="9">
        <v>4638</v>
      </c>
      <c r="J431" s="13">
        <v>0.39</v>
      </c>
      <c r="K431" s="13">
        <f>J431*I431</f>
        <v>1808.8200000000002</v>
      </c>
    </row>
    <row r="432" spans="1:11" x14ac:dyDescent="0.35">
      <c r="A432" s="38" t="s">
        <v>1651</v>
      </c>
      <c r="B432" t="str">
        <f>INDEX(Category!B:B,MATCH(Consolidated!C432,Category!C:C,0))</f>
        <v>WIP</v>
      </c>
      <c r="C432" s="5" t="s">
        <v>559</v>
      </c>
      <c r="D432" s="6" t="s">
        <v>1563</v>
      </c>
      <c r="E432" s="6" t="s">
        <v>1157</v>
      </c>
      <c r="F432" s="7"/>
      <c r="G432" s="7" t="s">
        <v>359</v>
      </c>
      <c r="H432" s="7" t="s">
        <v>8</v>
      </c>
      <c r="I432" s="9">
        <v>5239</v>
      </c>
      <c r="J432" s="13">
        <v>1.44</v>
      </c>
      <c r="K432" s="13">
        <f>J432*I432</f>
        <v>7544.16</v>
      </c>
    </row>
    <row r="433" spans="1:11" x14ac:dyDescent="0.35">
      <c r="A433" s="38" t="s">
        <v>1651</v>
      </c>
      <c r="B433" t="str">
        <f>INDEX(Category!B:B,MATCH(Consolidated!C433,Category!C:C,0))</f>
        <v>WIP</v>
      </c>
      <c r="C433" s="5" t="s">
        <v>363</v>
      </c>
      <c r="D433" s="6" t="s">
        <v>1455</v>
      </c>
      <c r="E433" s="6" t="s">
        <v>1157</v>
      </c>
      <c r="F433" s="7"/>
      <c r="G433" s="7" t="s">
        <v>359</v>
      </c>
      <c r="H433" s="7" t="s">
        <v>8</v>
      </c>
      <c r="I433" s="9">
        <v>5581</v>
      </c>
      <c r="J433" s="13">
        <v>1.6</v>
      </c>
      <c r="K433" s="13">
        <f>J433*I433</f>
        <v>8929.6</v>
      </c>
    </row>
  </sheetData>
  <sheetProtection formatCells="0" formatColumns="0" formatRows="0" insertColumns="0" insertRows="0" insertHyperlinks="0" deleteColumns="0" deleteRows="0" sort="0" autoFilter="0" pivotTables="0"/>
  <autoFilter ref="A2:K433" xr:uid="{943A2A97-6436-4662-97AB-D1EC00BE93DB}"/>
  <pageMargins left="0.5" right="0.5" top="0.75" bottom="0.5" header="0.3" footer="0.3"/>
  <pageSetup paperSize="9" scale="53" fitToHeight="0" orientation="portrait" horizontalDpi="300" verticalDpi="300" r:id="rId1"/>
  <headerFooter>
    <oddHeader>&amp;LJuly 12, 2021 Physical Inventory&amp;R&amp;P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1C69A-9B72-433A-A7E4-7B0F73AD53D6}">
  <dimension ref="A1:L31"/>
  <sheetViews>
    <sheetView topLeftCell="A23" zoomScale="85" zoomScaleNormal="85" workbookViewId="0">
      <selection activeCell="L31" sqref="L31"/>
    </sheetView>
  </sheetViews>
  <sheetFormatPr defaultRowHeight="14.5" x14ac:dyDescent="0.35"/>
  <cols>
    <col min="1" max="1" width="10.453125" style="44" bestFit="1" customWidth="1"/>
    <col min="2" max="2" width="16" style="44" customWidth="1"/>
    <col min="3" max="3" width="18" style="44" customWidth="1"/>
    <col min="4" max="8" width="8.7265625" style="44"/>
    <col min="9" max="9" width="11" style="44" bestFit="1" customWidth="1"/>
    <col min="10" max="10" width="13.54296875" style="44" bestFit="1" customWidth="1"/>
    <col min="11" max="11" width="8" style="44" bestFit="1" customWidth="1"/>
    <col min="12" max="12" width="12.7265625" style="44" bestFit="1" customWidth="1"/>
    <col min="13" max="16384" width="8.7265625" style="44"/>
  </cols>
  <sheetData>
    <row r="1" spans="1:12" x14ac:dyDescent="0.35">
      <c r="A1" s="61"/>
      <c r="F1" s="62" t="s">
        <v>1805</v>
      </c>
      <c r="G1" s="63"/>
      <c r="H1" s="63"/>
      <c r="K1" s="64">
        <v>0.05</v>
      </c>
    </row>
    <row r="2" spans="1:12" x14ac:dyDescent="0.35">
      <c r="A2" s="65" t="s">
        <v>1806</v>
      </c>
      <c r="B2" s="65" t="s">
        <v>1807</v>
      </c>
      <c r="C2" s="65" t="s">
        <v>1</v>
      </c>
      <c r="D2" s="65" t="s">
        <v>1808</v>
      </c>
      <c r="E2" s="65" t="s">
        <v>1809</v>
      </c>
      <c r="F2" s="65" t="s">
        <v>1810</v>
      </c>
      <c r="G2" s="66" t="s">
        <v>1716</v>
      </c>
      <c r="H2" s="66" t="s">
        <v>1811</v>
      </c>
      <c r="I2" s="65" t="s">
        <v>1812</v>
      </c>
      <c r="J2" s="67" t="s">
        <v>1813</v>
      </c>
      <c r="K2" s="67" t="s">
        <v>1814</v>
      </c>
      <c r="L2" s="67" t="s">
        <v>1815</v>
      </c>
    </row>
    <row r="3" spans="1:12" x14ac:dyDescent="0.35">
      <c r="A3" s="68" t="s">
        <v>1816</v>
      </c>
      <c r="B3" s="68" t="s">
        <v>1817</v>
      </c>
      <c r="C3" s="48" t="s">
        <v>1818</v>
      </c>
      <c r="D3" s="69">
        <v>10</v>
      </c>
      <c r="E3" s="69">
        <v>4512</v>
      </c>
      <c r="F3" s="70" t="s">
        <v>1819</v>
      </c>
      <c r="G3" s="71">
        <f t="shared" ref="G3:G30" si="0">+D3*E3</f>
        <v>45120</v>
      </c>
      <c r="H3" s="71">
        <f t="shared" ref="H3:H30" si="1">+G3*I3</f>
        <v>48.914592000000006</v>
      </c>
      <c r="I3" s="72">
        <v>1.0841000000000002E-3</v>
      </c>
      <c r="J3" s="47">
        <f>'Bulk Assumptions'!F2</f>
        <v>20.152368980000002</v>
      </c>
      <c r="K3" s="71">
        <f t="shared" ref="K3:K30" si="2">+H3*(1+$K$1)</f>
        <v>51.360321600000006</v>
      </c>
      <c r="L3" s="51">
        <f t="shared" ref="L3:L30" si="3">J3*K3</f>
        <v>1035.0321518146643</v>
      </c>
    </row>
    <row r="4" spans="1:12" x14ac:dyDescent="0.35">
      <c r="A4" s="68" t="s">
        <v>1816</v>
      </c>
      <c r="B4" s="68" t="s">
        <v>1817</v>
      </c>
      <c r="C4" s="48" t="s">
        <v>1818</v>
      </c>
      <c r="D4" s="69">
        <v>10</v>
      </c>
      <c r="E4" s="69">
        <v>1620</v>
      </c>
      <c r="F4" s="70" t="s">
        <v>1819</v>
      </c>
      <c r="G4" s="71">
        <f t="shared" si="0"/>
        <v>16200</v>
      </c>
      <c r="H4" s="71">
        <f t="shared" si="1"/>
        <v>17.562420000000003</v>
      </c>
      <c r="I4" s="72">
        <v>1.0841000000000002E-3</v>
      </c>
      <c r="J4" s="47">
        <f>'Bulk Assumptions'!F2</f>
        <v>20.152368980000002</v>
      </c>
      <c r="K4" s="71">
        <f t="shared" si="2"/>
        <v>18.440541000000003</v>
      </c>
      <c r="L4" s="51">
        <f t="shared" si="3"/>
        <v>371.62058642281829</v>
      </c>
    </row>
    <row r="5" spans="1:12" x14ac:dyDescent="0.35">
      <c r="A5" s="68" t="s">
        <v>1816</v>
      </c>
      <c r="B5" s="68" t="s">
        <v>1817</v>
      </c>
      <c r="C5" s="48" t="s">
        <v>1818</v>
      </c>
      <c r="D5" s="69">
        <v>10</v>
      </c>
      <c r="E5" s="69">
        <v>7776</v>
      </c>
      <c r="F5" s="70" t="s">
        <v>1819</v>
      </c>
      <c r="G5" s="71">
        <f t="shared" si="0"/>
        <v>77760</v>
      </c>
      <c r="H5" s="71">
        <f t="shared" si="1"/>
        <v>84.299616000000015</v>
      </c>
      <c r="I5" s="72">
        <v>1.0841000000000002E-3</v>
      </c>
      <c r="J5" s="47">
        <f>'Bulk Assumptions'!F2</f>
        <v>20.152368980000002</v>
      </c>
      <c r="K5" s="71">
        <f t="shared" si="2"/>
        <v>88.514596800000021</v>
      </c>
      <c r="L5" s="51">
        <f t="shared" si="3"/>
        <v>1783.7788148295278</v>
      </c>
    </row>
    <row r="6" spans="1:12" x14ac:dyDescent="0.35">
      <c r="A6" s="68" t="s">
        <v>1816</v>
      </c>
      <c r="B6" s="68" t="s">
        <v>1817</v>
      </c>
      <c r="C6" s="48" t="s">
        <v>1818</v>
      </c>
      <c r="D6" s="69">
        <v>10</v>
      </c>
      <c r="E6" s="69">
        <v>8244</v>
      </c>
      <c r="F6" s="70" t="s">
        <v>1819</v>
      </c>
      <c r="G6" s="71">
        <f t="shared" si="0"/>
        <v>82440</v>
      </c>
      <c r="H6" s="71">
        <f t="shared" si="1"/>
        <v>89.373204000000015</v>
      </c>
      <c r="I6" s="72">
        <v>1.0841000000000002E-3</v>
      </c>
      <c r="J6" s="47">
        <f>'Bulk Assumptions'!F2</f>
        <v>20.152368980000002</v>
      </c>
      <c r="K6" s="71">
        <f t="shared" si="2"/>
        <v>93.841864200000018</v>
      </c>
      <c r="L6" s="51">
        <f t="shared" si="3"/>
        <v>1891.1358731294531</v>
      </c>
    </row>
    <row r="7" spans="1:12" x14ac:dyDescent="0.35">
      <c r="A7" s="68" t="s">
        <v>1816</v>
      </c>
      <c r="B7" s="68" t="s">
        <v>1820</v>
      </c>
      <c r="C7" s="48" t="s">
        <v>1818</v>
      </c>
      <c r="D7" s="69">
        <v>10</v>
      </c>
      <c r="E7" s="69">
        <v>4170</v>
      </c>
      <c r="F7" s="70" t="s">
        <v>1819</v>
      </c>
      <c r="G7" s="71">
        <f t="shared" si="0"/>
        <v>41700</v>
      </c>
      <c r="H7" s="71">
        <f t="shared" si="1"/>
        <v>45.206970000000005</v>
      </c>
      <c r="I7" s="72">
        <v>1.0841000000000002E-3</v>
      </c>
      <c r="J7" s="47">
        <f>'Bulk Assumptions'!F2</f>
        <v>20.152368980000002</v>
      </c>
      <c r="K7" s="71">
        <f t="shared" si="2"/>
        <v>47.467318500000005</v>
      </c>
      <c r="L7" s="51">
        <f t="shared" si="3"/>
        <v>956.57891690318036</v>
      </c>
    </row>
    <row r="8" spans="1:12" x14ac:dyDescent="0.35">
      <c r="A8" s="68" t="s">
        <v>1821</v>
      </c>
      <c r="B8" s="68" t="s">
        <v>1822</v>
      </c>
      <c r="C8" s="48" t="s">
        <v>1818</v>
      </c>
      <c r="D8" s="69">
        <v>10</v>
      </c>
      <c r="E8" s="69">
        <v>8272</v>
      </c>
      <c r="F8" s="70" t="s">
        <v>1819</v>
      </c>
      <c r="G8" s="71">
        <f t="shared" si="0"/>
        <v>82720</v>
      </c>
      <c r="H8" s="71">
        <f t="shared" si="1"/>
        <v>89.676752000000008</v>
      </c>
      <c r="I8" s="72">
        <v>1.0841000000000002E-3</v>
      </c>
      <c r="J8" s="47">
        <f>'Bulk Assumptions'!F2</f>
        <v>20.152368980000002</v>
      </c>
      <c r="K8" s="71">
        <f t="shared" si="2"/>
        <v>94.160589600000009</v>
      </c>
      <c r="L8" s="51">
        <f t="shared" si="3"/>
        <v>1897.558944993551</v>
      </c>
    </row>
    <row r="9" spans="1:12" x14ac:dyDescent="0.35">
      <c r="A9" s="68" t="s">
        <v>1821</v>
      </c>
      <c r="B9" s="68" t="s">
        <v>1823</v>
      </c>
      <c r="C9" s="48" t="s">
        <v>1818</v>
      </c>
      <c r="D9" s="69">
        <v>10</v>
      </c>
      <c r="E9" s="69">
        <v>2687</v>
      </c>
      <c r="F9" s="70" t="s">
        <v>1819</v>
      </c>
      <c r="G9" s="71">
        <f t="shared" si="0"/>
        <v>26870</v>
      </c>
      <c r="H9" s="71">
        <f t="shared" si="1"/>
        <v>29.129767000000005</v>
      </c>
      <c r="I9" s="72">
        <v>1.0841000000000002E-3</v>
      </c>
      <c r="J9" s="47">
        <f>'Bulk Assumptions'!F2</f>
        <v>20.152368980000002</v>
      </c>
      <c r="K9" s="71">
        <f t="shared" si="2"/>
        <v>30.586255350000005</v>
      </c>
      <c r="L9" s="51">
        <f t="shared" si="3"/>
        <v>616.38550352969924</v>
      </c>
    </row>
    <row r="10" spans="1:12" x14ac:dyDescent="0.35">
      <c r="A10" s="73">
        <v>44385</v>
      </c>
      <c r="B10" s="68" t="s">
        <v>1817</v>
      </c>
      <c r="C10" s="48" t="s">
        <v>1824</v>
      </c>
      <c r="D10" s="69">
        <v>30</v>
      </c>
      <c r="E10" s="69">
        <v>5221</v>
      </c>
      <c r="F10" s="70" t="s">
        <v>1819</v>
      </c>
      <c r="G10" s="71">
        <f t="shared" si="0"/>
        <v>156630</v>
      </c>
      <c r="H10" s="71">
        <f t="shared" si="1"/>
        <v>169.80258300000003</v>
      </c>
      <c r="I10" s="72">
        <v>1.0841000000000002E-3</v>
      </c>
      <c r="J10" s="47">
        <f>'Bulk Assumptions'!F2</f>
        <v>20.152368980000002</v>
      </c>
      <c r="K10" s="71">
        <f t="shared" si="2"/>
        <v>178.29271215000003</v>
      </c>
      <c r="L10" s="51">
        <f t="shared" si="3"/>
        <v>3593.0205216917302</v>
      </c>
    </row>
    <row r="11" spans="1:12" x14ac:dyDescent="0.35">
      <c r="A11" s="68" t="s">
        <v>1821</v>
      </c>
      <c r="B11" s="68" t="s">
        <v>1823</v>
      </c>
      <c r="C11" s="48" t="s">
        <v>1824</v>
      </c>
      <c r="D11" s="69">
        <v>30</v>
      </c>
      <c r="E11" s="69">
        <v>2623</v>
      </c>
      <c r="F11" s="70" t="s">
        <v>1819</v>
      </c>
      <c r="G11" s="71">
        <f t="shared" si="0"/>
        <v>78690</v>
      </c>
      <c r="H11" s="71">
        <f t="shared" si="1"/>
        <v>85.307829000000012</v>
      </c>
      <c r="I11" s="72">
        <v>1.0841000000000002E-3</v>
      </c>
      <c r="J11" s="47">
        <f>'Bulk Assumptions'!F2</f>
        <v>20.152368980000002</v>
      </c>
      <c r="K11" s="71">
        <f t="shared" si="2"/>
        <v>89.573220450000022</v>
      </c>
      <c r="L11" s="51">
        <f t="shared" si="3"/>
        <v>1805.1125892352823</v>
      </c>
    </row>
    <row r="12" spans="1:12" x14ac:dyDescent="0.35">
      <c r="A12" s="68" t="s">
        <v>1821</v>
      </c>
      <c r="B12" s="68" t="s">
        <v>1825</v>
      </c>
      <c r="C12" s="48" t="s">
        <v>1824</v>
      </c>
      <c r="D12" s="69">
        <v>30</v>
      </c>
      <c r="E12" s="69">
        <v>5211</v>
      </c>
      <c r="F12" s="70" t="s">
        <v>1819</v>
      </c>
      <c r="G12" s="71">
        <f t="shared" si="0"/>
        <v>156330</v>
      </c>
      <c r="H12" s="71">
        <f t="shared" si="1"/>
        <v>169.47735300000002</v>
      </c>
      <c r="I12" s="72">
        <v>1.0841000000000002E-3</v>
      </c>
      <c r="J12" s="47">
        <f>'Bulk Assumptions'!F2</f>
        <v>20.152368980000002</v>
      </c>
      <c r="K12" s="71">
        <f t="shared" si="2"/>
        <v>177.95122065000004</v>
      </c>
      <c r="L12" s="51">
        <f t="shared" si="3"/>
        <v>3586.1386589801964</v>
      </c>
    </row>
    <row r="13" spans="1:12" x14ac:dyDescent="0.35">
      <c r="A13" s="68" t="s">
        <v>1821</v>
      </c>
      <c r="B13" s="68" t="s">
        <v>1825</v>
      </c>
      <c r="C13" s="48" t="s">
        <v>1824</v>
      </c>
      <c r="D13" s="69">
        <v>30</v>
      </c>
      <c r="E13" s="69">
        <v>1836</v>
      </c>
      <c r="F13" s="70" t="s">
        <v>1819</v>
      </c>
      <c r="G13" s="71">
        <f t="shared" si="0"/>
        <v>55080</v>
      </c>
      <c r="H13" s="71">
        <f t="shared" si="1"/>
        <v>59.71222800000001</v>
      </c>
      <c r="I13" s="72">
        <v>1.0841000000000002E-3</v>
      </c>
      <c r="J13" s="47">
        <f>'Bulk Assumptions'!F2</f>
        <v>20.152368980000002</v>
      </c>
      <c r="K13" s="71">
        <f t="shared" si="2"/>
        <v>62.697839400000014</v>
      </c>
      <c r="L13" s="51">
        <f t="shared" si="3"/>
        <v>1263.5099938375822</v>
      </c>
    </row>
    <row r="14" spans="1:12" x14ac:dyDescent="0.35">
      <c r="A14" s="68" t="s">
        <v>1826</v>
      </c>
      <c r="B14" s="68" t="s">
        <v>1827</v>
      </c>
      <c r="C14" s="48" t="s">
        <v>1824</v>
      </c>
      <c r="D14" s="69">
        <v>30</v>
      </c>
      <c r="E14" s="69">
        <v>519</v>
      </c>
      <c r="F14" s="70" t="s">
        <v>1819</v>
      </c>
      <c r="G14" s="71">
        <f t="shared" si="0"/>
        <v>15570</v>
      </c>
      <c r="H14" s="71">
        <f t="shared" si="1"/>
        <v>16.879437000000003</v>
      </c>
      <c r="I14" s="72">
        <v>1.0841000000000002E-3</v>
      </c>
      <c r="J14" s="47">
        <f>'Bulk Assumptions'!F2</f>
        <v>20.152368980000002</v>
      </c>
      <c r="K14" s="71">
        <f t="shared" si="2"/>
        <v>17.723408850000006</v>
      </c>
      <c r="L14" s="51">
        <f t="shared" si="3"/>
        <v>357.16867472859764</v>
      </c>
    </row>
    <row r="15" spans="1:12" x14ac:dyDescent="0.35">
      <c r="A15" s="73">
        <v>44390</v>
      </c>
      <c r="B15" s="68" t="s">
        <v>1828</v>
      </c>
      <c r="C15" s="69" t="s">
        <v>1829</v>
      </c>
      <c r="D15" s="69">
        <v>15</v>
      </c>
      <c r="E15" s="69">
        <v>2549</v>
      </c>
      <c r="F15" s="70" t="s">
        <v>1819</v>
      </c>
      <c r="G15" s="71">
        <f t="shared" si="0"/>
        <v>38235</v>
      </c>
      <c r="H15" s="71">
        <f t="shared" si="1"/>
        <v>42.632024999999999</v>
      </c>
      <c r="I15" s="72">
        <v>1.1149999999999999E-3</v>
      </c>
      <c r="J15" s="47">
        <f>'Bulk Assumptions'!F3</f>
        <v>30.302670399999997</v>
      </c>
      <c r="K15" s="71">
        <f t="shared" si="2"/>
        <v>44.763626250000002</v>
      </c>
      <c r="L15" s="51">
        <f t="shared" si="3"/>
        <v>1356.4574121625378</v>
      </c>
    </row>
    <row r="16" spans="1:12" x14ac:dyDescent="0.35">
      <c r="A16" s="73">
        <v>44390</v>
      </c>
      <c r="B16" s="68" t="s">
        <v>1828</v>
      </c>
      <c r="C16" s="48" t="s">
        <v>1830</v>
      </c>
      <c r="D16" s="69">
        <v>60</v>
      </c>
      <c r="E16" s="69">
        <v>2640</v>
      </c>
      <c r="F16" s="70" t="s">
        <v>1819</v>
      </c>
      <c r="G16" s="71">
        <f t="shared" si="0"/>
        <v>158400</v>
      </c>
      <c r="H16" s="71">
        <f t="shared" si="1"/>
        <v>176.61599999999999</v>
      </c>
      <c r="I16" s="72">
        <v>1.1149999999999999E-3</v>
      </c>
      <c r="J16" s="47">
        <f>'Bulk Assumptions'!F3</f>
        <v>30.302670399999997</v>
      </c>
      <c r="K16" s="71">
        <f t="shared" si="2"/>
        <v>185.4468</v>
      </c>
      <c r="L16" s="51">
        <f t="shared" si="3"/>
        <v>5619.533257134719</v>
      </c>
    </row>
    <row r="17" spans="1:12" x14ac:dyDescent="0.35">
      <c r="A17" s="73">
        <v>44391</v>
      </c>
      <c r="B17" s="68" t="s">
        <v>1828</v>
      </c>
      <c r="C17" s="48" t="s">
        <v>1830</v>
      </c>
      <c r="D17" s="69">
        <v>60</v>
      </c>
      <c r="E17" s="69">
        <v>6480</v>
      </c>
      <c r="F17" s="70" t="s">
        <v>1819</v>
      </c>
      <c r="G17" s="71">
        <f t="shared" si="0"/>
        <v>388800</v>
      </c>
      <c r="H17" s="71">
        <f t="shared" si="1"/>
        <v>433.51199999999994</v>
      </c>
      <c r="I17" s="72">
        <v>1.1149999999999999E-3</v>
      </c>
      <c r="J17" s="47">
        <f>'Bulk Assumptions'!F3</f>
        <v>30.302670399999997</v>
      </c>
      <c r="K17" s="71">
        <f t="shared" si="2"/>
        <v>455.18759999999997</v>
      </c>
      <c r="L17" s="51">
        <f t="shared" si="3"/>
        <v>13793.399812967038</v>
      </c>
    </row>
    <row r="18" spans="1:12" x14ac:dyDescent="0.35">
      <c r="A18" s="73">
        <v>44392</v>
      </c>
      <c r="B18" s="68" t="s">
        <v>1828</v>
      </c>
      <c r="C18" s="48" t="s">
        <v>1830</v>
      </c>
      <c r="D18" s="69">
        <v>60</v>
      </c>
      <c r="E18" s="69">
        <v>7320</v>
      </c>
      <c r="F18" s="70" t="s">
        <v>1819</v>
      </c>
      <c r="G18" s="71">
        <f t="shared" si="0"/>
        <v>439200</v>
      </c>
      <c r="H18" s="71">
        <f t="shared" si="1"/>
        <v>489.70799999999997</v>
      </c>
      <c r="I18" s="72">
        <v>1.1149999999999999E-3</v>
      </c>
      <c r="J18" s="47">
        <f>'Bulk Assumptions'!F3</f>
        <v>30.302670399999997</v>
      </c>
      <c r="K18" s="71">
        <f t="shared" si="2"/>
        <v>514.1934</v>
      </c>
      <c r="L18" s="51">
        <f t="shared" si="3"/>
        <v>15581.433122055358</v>
      </c>
    </row>
    <row r="19" spans="1:12" x14ac:dyDescent="0.35">
      <c r="A19" s="73">
        <v>44393</v>
      </c>
      <c r="B19" s="68" t="s">
        <v>1828</v>
      </c>
      <c r="C19" s="48" t="s">
        <v>1830</v>
      </c>
      <c r="D19" s="69">
        <v>60</v>
      </c>
      <c r="E19" s="69">
        <v>2280</v>
      </c>
      <c r="F19" s="70" t="s">
        <v>1819</v>
      </c>
      <c r="G19" s="71">
        <f t="shared" si="0"/>
        <v>136800</v>
      </c>
      <c r="H19" s="71">
        <f t="shared" si="1"/>
        <v>152.53199999999998</v>
      </c>
      <c r="I19" s="72">
        <v>1.1149999999999999E-3</v>
      </c>
      <c r="J19" s="47">
        <f>'Bulk Assumptions'!F3</f>
        <v>30.302670399999997</v>
      </c>
      <c r="K19" s="71">
        <f t="shared" si="2"/>
        <v>160.15859999999998</v>
      </c>
      <c r="L19" s="51">
        <f t="shared" si="3"/>
        <v>4853.2332675254393</v>
      </c>
    </row>
    <row r="20" spans="1:12" x14ac:dyDescent="0.35">
      <c r="A20" s="68" t="s">
        <v>1831</v>
      </c>
      <c r="B20" s="68" t="s">
        <v>1832</v>
      </c>
      <c r="C20" s="48" t="s">
        <v>1833</v>
      </c>
      <c r="D20" s="69">
        <v>60</v>
      </c>
      <c r="E20" s="69">
        <v>1485</v>
      </c>
      <c r="F20" s="70" t="s">
        <v>1819</v>
      </c>
      <c r="G20" s="71">
        <f t="shared" si="0"/>
        <v>89100</v>
      </c>
      <c r="H20" s="71">
        <f t="shared" si="1"/>
        <v>99.346499999999992</v>
      </c>
      <c r="I20" s="72">
        <v>1.1149999999999999E-3</v>
      </c>
      <c r="J20" s="74">
        <f>'Bulk Assumptions'!F3</f>
        <v>30.302670399999997</v>
      </c>
      <c r="K20" s="71">
        <f t="shared" si="2"/>
        <v>104.31382499999999</v>
      </c>
      <c r="L20" s="51">
        <f t="shared" si="3"/>
        <v>3160.9874571382793</v>
      </c>
    </row>
    <row r="21" spans="1:12" x14ac:dyDescent="0.35">
      <c r="A21" s="73">
        <v>44385</v>
      </c>
      <c r="B21" s="68" t="s">
        <v>1834</v>
      </c>
      <c r="C21" s="48" t="s">
        <v>1835</v>
      </c>
      <c r="D21" s="69">
        <v>30</v>
      </c>
      <c r="E21" s="69">
        <v>1232</v>
      </c>
      <c r="F21" s="70" t="s">
        <v>1819</v>
      </c>
      <c r="G21" s="71">
        <f t="shared" si="0"/>
        <v>36960</v>
      </c>
      <c r="H21" s="71">
        <f t="shared" si="1"/>
        <v>40.157040000000002</v>
      </c>
      <c r="I21" s="72">
        <v>1.0865E-3</v>
      </c>
      <c r="J21" s="47">
        <f>'Bulk Assumptions'!F4</f>
        <v>12.315847800000002</v>
      </c>
      <c r="K21" s="71">
        <f t="shared" si="2"/>
        <v>42.164892000000002</v>
      </c>
      <c r="L21" s="51">
        <f t="shared" si="3"/>
        <v>519.29639237543768</v>
      </c>
    </row>
    <row r="22" spans="1:12" x14ac:dyDescent="0.35">
      <c r="A22" s="73">
        <v>44385</v>
      </c>
      <c r="B22" s="68" t="s">
        <v>1834</v>
      </c>
      <c r="C22" s="48" t="s">
        <v>1835</v>
      </c>
      <c r="D22" s="69">
        <v>30</v>
      </c>
      <c r="E22" s="69">
        <v>931</v>
      </c>
      <c r="F22" s="70" t="s">
        <v>1819</v>
      </c>
      <c r="G22" s="71">
        <f t="shared" si="0"/>
        <v>27930</v>
      </c>
      <c r="H22" s="71">
        <f t="shared" si="1"/>
        <v>30.345945</v>
      </c>
      <c r="I22" s="72">
        <v>1.0865E-3</v>
      </c>
      <c r="J22" s="47">
        <f>'Bulk Assumptions'!F4</f>
        <v>12.315847800000002</v>
      </c>
      <c r="K22" s="71">
        <f t="shared" si="2"/>
        <v>31.863242250000003</v>
      </c>
      <c r="L22" s="51">
        <f t="shared" si="3"/>
        <v>392.42284196552964</v>
      </c>
    </row>
    <row r="23" spans="1:12" x14ac:dyDescent="0.35">
      <c r="A23" s="73">
        <v>44390</v>
      </c>
      <c r="B23" s="68" t="s">
        <v>1836</v>
      </c>
      <c r="C23" s="48" t="s">
        <v>1835</v>
      </c>
      <c r="D23" s="69">
        <v>30</v>
      </c>
      <c r="E23" s="69">
        <v>5292</v>
      </c>
      <c r="F23" s="70" t="s">
        <v>1819</v>
      </c>
      <c r="G23" s="71">
        <f t="shared" si="0"/>
        <v>158760</v>
      </c>
      <c r="H23" s="71">
        <f t="shared" si="1"/>
        <v>172.49274</v>
      </c>
      <c r="I23" s="72">
        <v>1.0865E-3</v>
      </c>
      <c r="J23" s="47">
        <f>'Bulk Assumptions'!F4</f>
        <v>12.315847800000002</v>
      </c>
      <c r="K23" s="71">
        <f t="shared" si="2"/>
        <v>181.117377</v>
      </c>
      <c r="L23" s="51">
        <f t="shared" si="3"/>
        <v>2230.614049067221</v>
      </c>
    </row>
    <row r="24" spans="1:12" x14ac:dyDescent="0.35">
      <c r="A24" s="73">
        <v>44391</v>
      </c>
      <c r="B24" s="68" t="s">
        <v>1836</v>
      </c>
      <c r="C24" s="48" t="s">
        <v>1835</v>
      </c>
      <c r="D24" s="69">
        <v>30</v>
      </c>
      <c r="E24" s="69">
        <v>5807</v>
      </c>
      <c r="F24" s="70" t="s">
        <v>1819</v>
      </c>
      <c r="G24" s="71">
        <f t="shared" si="0"/>
        <v>174210</v>
      </c>
      <c r="H24" s="71">
        <f t="shared" si="1"/>
        <v>189.27916500000001</v>
      </c>
      <c r="I24" s="72">
        <v>1.0865E-3</v>
      </c>
      <c r="J24" s="47">
        <f>'Bulk Assumptions'!F4</f>
        <v>12.315847800000002</v>
      </c>
      <c r="K24" s="71">
        <f t="shared" si="2"/>
        <v>198.74312325000002</v>
      </c>
      <c r="L24" s="51">
        <f t="shared" si="3"/>
        <v>2447.6900572436421</v>
      </c>
    </row>
    <row r="25" spans="1:12" x14ac:dyDescent="0.35">
      <c r="A25" s="68" t="s">
        <v>1816</v>
      </c>
      <c r="B25" s="68" t="s">
        <v>1837</v>
      </c>
      <c r="C25" s="48" t="s">
        <v>1838</v>
      </c>
      <c r="D25" s="69">
        <v>2</v>
      </c>
      <c r="E25" s="69">
        <v>530</v>
      </c>
      <c r="F25" s="70" t="s">
        <v>1819</v>
      </c>
      <c r="G25" s="71">
        <f t="shared" si="0"/>
        <v>1060</v>
      </c>
      <c r="H25" s="71">
        <f t="shared" si="1"/>
        <v>30.051000000000002</v>
      </c>
      <c r="I25" s="72">
        <v>2.835E-2</v>
      </c>
      <c r="J25" s="47">
        <f>'Bulk Assumptions'!F5</f>
        <v>32.229902899999992</v>
      </c>
      <c r="K25" s="71">
        <f t="shared" si="2"/>
        <v>31.553550000000005</v>
      </c>
      <c r="L25" s="51">
        <f t="shared" si="3"/>
        <v>1016.967852650295</v>
      </c>
    </row>
    <row r="26" spans="1:12" x14ac:dyDescent="0.35">
      <c r="A26" s="68" t="s">
        <v>1821</v>
      </c>
      <c r="B26" s="68" t="s">
        <v>1839</v>
      </c>
      <c r="C26" s="48" t="s">
        <v>1840</v>
      </c>
      <c r="D26" s="69">
        <v>2</v>
      </c>
      <c r="E26" s="69">
        <v>530</v>
      </c>
      <c r="F26" s="70" t="s">
        <v>1819</v>
      </c>
      <c r="G26" s="71">
        <f t="shared" si="0"/>
        <v>1060</v>
      </c>
      <c r="H26" s="71">
        <f t="shared" si="1"/>
        <v>30.051000000000002</v>
      </c>
      <c r="I26" s="72">
        <v>2.835E-2</v>
      </c>
      <c r="J26" s="74">
        <f>'Bulk Assumptions'!F5</f>
        <v>32.229902899999992</v>
      </c>
      <c r="K26" s="71">
        <f t="shared" si="2"/>
        <v>31.553550000000005</v>
      </c>
      <c r="L26" s="51">
        <f t="shared" si="3"/>
        <v>1016.967852650295</v>
      </c>
    </row>
    <row r="27" spans="1:12" x14ac:dyDescent="0.35">
      <c r="A27" s="68" t="s">
        <v>1841</v>
      </c>
      <c r="B27" s="68" t="s">
        <v>1842</v>
      </c>
      <c r="C27" s="48" t="s">
        <v>1843</v>
      </c>
      <c r="D27" s="69">
        <v>16</v>
      </c>
      <c r="E27" s="69">
        <v>1607</v>
      </c>
      <c r="F27" s="70" t="s">
        <v>1819</v>
      </c>
      <c r="G27" s="71">
        <f t="shared" si="0"/>
        <v>25712</v>
      </c>
      <c r="H27" s="71">
        <f t="shared" si="1"/>
        <v>728.93520000000001</v>
      </c>
      <c r="I27" s="72">
        <v>2.835E-2</v>
      </c>
      <c r="J27" s="47">
        <f>'Bulk Assumptions'!F6</f>
        <v>4.2418659999999999</v>
      </c>
      <c r="K27" s="71">
        <f t="shared" si="2"/>
        <v>765.38196000000005</v>
      </c>
      <c r="L27" s="51">
        <f t="shared" si="3"/>
        <v>3246.6477131373604</v>
      </c>
    </row>
    <row r="28" spans="1:12" x14ac:dyDescent="0.35">
      <c r="A28" s="68" t="s">
        <v>1841</v>
      </c>
      <c r="B28" s="68" t="s">
        <v>1844</v>
      </c>
      <c r="C28" s="48" t="s">
        <v>1845</v>
      </c>
      <c r="D28" s="69">
        <v>16</v>
      </c>
      <c r="E28" s="69">
        <v>411</v>
      </c>
      <c r="F28" s="70" t="s">
        <v>1819</v>
      </c>
      <c r="G28" s="71">
        <f t="shared" si="0"/>
        <v>6576</v>
      </c>
      <c r="H28" s="71">
        <f t="shared" si="1"/>
        <v>186.42959999999999</v>
      </c>
      <c r="I28" s="72">
        <v>2.835E-2</v>
      </c>
      <c r="J28" s="47">
        <f>'Bulk Assumptions'!F6</f>
        <v>4.2418659999999999</v>
      </c>
      <c r="K28" s="71">
        <f t="shared" si="2"/>
        <v>195.75108</v>
      </c>
      <c r="L28" s="51">
        <f t="shared" si="3"/>
        <v>830.34985071528001</v>
      </c>
    </row>
    <row r="29" spans="1:12" x14ac:dyDescent="0.35">
      <c r="A29" s="68" t="s">
        <v>1841</v>
      </c>
      <c r="B29" s="68" t="s">
        <v>1846</v>
      </c>
      <c r="C29" s="48" t="s">
        <v>1847</v>
      </c>
      <c r="D29" s="69">
        <v>4</v>
      </c>
      <c r="E29" s="69">
        <v>5110</v>
      </c>
      <c r="F29" s="70" t="s">
        <v>1819</v>
      </c>
      <c r="G29" s="71">
        <f t="shared" si="0"/>
        <v>20440</v>
      </c>
      <c r="H29" s="71">
        <f t="shared" si="1"/>
        <v>579.47400000000005</v>
      </c>
      <c r="I29" s="72">
        <v>2.835E-2</v>
      </c>
      <c r="J29" s="47">
        <f>'Bulk Assumptions'!F6</f>
        <v>4.2418659999999999</v>
      </c>
      <c r="K29" s="71">
        <f t="shared" si="2"/>
        <v>608.44770000000005</v>
      </c>
      <c r="L29" s="51">
        <f t="shared" si="3"/>
        <v>2580.9536114082002</v>
      </c>
    </row>
    <row r="30" spans="1:12" x14ac:dyDescent="0.35">
      <c r="A30" s="68" t="s">
        <v>1841</v>
      </c>
      <c r="B30" s="68" t="s">
        <v>1844</v>
      </c>
      <c r="C30" s="48" t="s">
        <v>1847</v>
      </c>
      <c r="D30" s="69">
        <v>4</v>
      </c>
      <c r="E30" s="69">
        <v>308</v>
      </c>
      <c r="F30" s="70" t="s">
        <v>1819</v>
      </c>
      <c r="G30" s="71">
        <f t="shared" si="0"/>
        <v>1232</v>
      </c>
      <c r="H30" s="71">
        <f t="shared" si="1"/>
        <v>34.927199999999999</v>
      </c>
      <c r="I30" s="72">
        <v>2.835E-2</v>
      </c>
      <c r="J30" s="47">
        <f>'Bulk Assumptions'!F6</f>
        <v>4.2418659999999999</v>
      </c>
      <c r="K30" s="71">
        <f t="shared" si="2"/>
        <v>36.673560000000002</v>
      </c>
      <c r="L30" s="51">
        <f t="shared" si="3"/>
        <v>155.56432726296001</v>
      </c>
    </row>
    <row r="31" spans="1:12" x14ac:dyDescent="0.35">
      <c r="J31" s="66" t="s">
        <v>1716</v>
      </c>
      <c r="K31" s="75">
        <f>SUM(K3:K30)</f>
        <v>4537.9237743000003</v>
      </c>
      <c r="L31" s="76">
        <f>SUM(L3:L30)</f>
        <v>77959.560107555866</v>
      </c>
    </row>
  </sheetData>
  <autoFilter ref="A2:L30" xr:uid="{3C2EA8A5-0CD0-4384-98BD-D2A0B4B66F22}">
    <sortState xmlns:xlrd2="http://schemas.microsoft.com/office/spreadsheetml/2017/richdata2" ref="A3:L31">
      <sortCondition ref="C2:C30"/>
    </sortState>
  </autoFilter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5299-8E45-44B1-9D8A-2BBEFCA5373C}">
  <dimension ref="A1:O62"/>
  <sheetViews>
    <sheetView workbookViewId="0">
      <selection activeCell="A4" sqref="A4"/>
    </sheetView>
  </sheetViews>
  <sheetFormatPr defaultRowHeight="14.5" x14ac:dyDescent="0.35"/>
  <cols>
    <col min="1" max="1" width="50.1796875" style="44" bestFit="1" customWidth="1"/>
    <col min="2" max="2" width="8.7265625" style="44"/>
    <col min="3" max="3" width="22" style="44" bestFit="1" customWidth="1"/>
    <col min="4" max="4" width="19.26953125" style="44" bestFit="1" customWidth="1"/>
    <col min="5" max="5" width="13.1796875" style="44" bestFit="1" customWidth="1"/>
    <col min="6" max="6" width="11" style="44" bestFit="1" customWidth="1"/>
    <col min="7" max="7" width="8.7265625" style="44"/>
    <col min="8" max="8" width="12" style="44" customWidth="1"/>
    <col min="9" max="9" width="23" style="44" bestFit="1" customWidth="1"/>
    <col min="10" max="10" width="7.54296875" style="44" bestFit="1" customWidth="1"/>
    <col min="11" max="11" width="64.1796875" style="44" bestFit="1" customWidth="1"/>
    <col min="12" max="12" width="13.81640625" style="44" bestFit="1" customWidth="1"/>
    <col min="13" max="13" width="12" style="44" bestFit="1" customWidth="1"/>
    <col min="14" max="15" width="10.54296875" style="44" bestFit="1" customWidth="1"/>
    <col min="16" max="16384" width="8.7265625" style="44"/>
  </cols>
  <sheetData>
    <row r="1" spans="1:15" s="40" customFormat="1" ht="15.5" x14ac:dyDescent="0.35">
      <c r="A1" s="39" t="s">
        <v>1719</v>
      </c>
      <c r="C1" s="39" t="s">
        <v>1692</v>
      </c>
      <c r="D1" s="39" t="s">
        <v>1720</v>
      </c>
      <c r="E1" s="39" t="s">
        <v>1721</v>
      </c>
      <c r="F1" s="39" t="s">
        <v>1722</v>
      </c>
      <c r="H1" s="41" t="s">
        <v>1723</v>
      </c>
      <c r="I1" s="41" t="s">
        <v>1724</v>
      </c>
      <c r="J1" s="42" t="s">
        <v>1725</v>
      </c>
      <c r="K1" s="41" t="s">
        <v>1726</v>
      </c>
      <c r="L1" s="42" t="s">
        <v>1727</v>
      </c>
      <c r="M1" s="42" t="s">
        <v>1728</v>
      </c>
      <c r="N1" s="42" t="s">
        <v>1729</v>
      </c>
      <c r="O1" s="42" t="s">
        <v>1652</v>
      </c>
    </row>
    <row r="2" spans="1:15" x14ac:dyDescent="0.35">
      <c r="A2" s="43" t="s">
        <v>1730</v>
      </c>
      <c r="C2" s="43" t="s">
        <v>1731</v>
      </c>
      <c r="D2" s="45">
        <v>180.56552780000004</v>
      </c>
      <c r="E2" s="46">
        <f>SUM(O2:O16)</f>
        <v>3638.8231412940486</v>
      </c>
      <c r="F2" s="47">
        <f>E2/D2</f>
        <v>20.152368980000002</v>
      </c>
      <c r="H2" s="48">
        <v>49025</v>
      </c>
      <c r="I2" s="48" t="s">
        <v>1732</v>
      </c>
      <c r="J2" s="49" t="s">
        <v>1654</v>
      </c>
      <c r="K2" s="48" t="s">
        <v>1669</v>
      </c>
      <c r="L2" s="49">
        <v>0.58535000000000004</v>
      </c>
      <c r="M2" s="48">
        <v>105.69403169773003</v>
      </c>
      <c r="N2" s="50">
        <v>0</v>
      </c>
      <c r="O2" s="51">
        <f>N2*M2</f>
        <v>0</v>
      </c>
    </row>
    <row r="3" spans="1:15" x14ac:dyDescent="0.35">
      <c r="A3" s="48" t="s">
        <v>1733</v>
      </c>
      <c r="C3" s="43" t="s">
        <v>1734</v>
      </c>
      <c r="D3" s="45">
        <v>185.71216999999999</v>
      </c>
      <c r="E3" s="46">
        <f>SUM(O17:O31)</f>
        <v>5627.5746767787668</v>
      </c>
      <c r="F3" s="47">
        <f>E3/D3</f>
        <v>30.302670399999997</v>
      </c>
      <c r="H3" s="48">
        <v>49025</v>
      </c>
      <c r="I3" s="48" t="s">
        <v>1735</v>
      </c>
      <c r="J3" s="49" t="s">
        <v>680</v>
      </c>
      <c r="K3" s="48" t="s">
        <v>1684</v>
      </c>
      <c r="L3" s="49">
        <v>9.9000000000000008E-3</v>
      </c>
      <c r="M3" s="48">
        <v>1.7875987252200005</v>
      </c>
      <c r="N3" s="50">
        <v>12.6</v>
      </c>
      <c r="O3" s="51">
        <f>N3*M3</f>
        <v>22.523743937772007</v>
      </c>
    </row>
    <row r="4" spans="1:15" x14ac:dyDescent="0.35">
      <c r="A4" s="48" t="s">
        <v>1736</v>
      </c>
      <c r="C4" s="43" t="s">
        <v>1737</v>
      </c>
      <c r="D4" s="45">
        <v>180.96526700000001</v>
      </c>
      <c r="E4" s="46">
        <f>SUM(O32:O49)</f>
        <v>2228.7406854583633</v>
      </c>
      <c r="F4" s="47">
        <f>E4/D4</f>
        <v>12.315847800000002</v>
      </c>
      <c r="H4" s="48">
        <v>49025</v>
      </c>
      <c r="I4" s="48" t="s">
        <v>1738</v>
      </c>
      <c r="J4" s="49" t="s">
        <v>685</v>
      </c>
      <c r="K4" s="48" t="s">
        <v>1687</v>
      </c>
      <c r="L4" s="49">
        <v>5.0000000000000001E-3</v>
      </c>
      <c r="M4" s="48">
        <v>0.90282763900000018</v>
      </c>
      <c r="N4" s="50">
        <v>80</v>
      </c>
      <c r="O4" s="51">
        <f>N4*M4</f>
        <v>72.226211120000016</v>
      </c>
    </row>
    <row r="5" spans="1:15" x14ac:dyDescent="0.35">
      <c r="A5" s="48" t="s">
        <v>1739</v>
      </c>
      <c r="C5" s="43" t="s">
        <v>1740</v>
      </c>
      <c r="D5" s="45">
        <v>140.97469120000002</v>
      </c>
      <c r="E5" s="46">
        <f>SUM(O50:O58)</f>
        <v>4543.6006087334845</v>
      </c>
      <c r="F5" s="47">
        <f>E5/D5</f>
        <v>32.229902899999992</v>
      </c>
      <c r="H5" s="48">
        <v>49025</v>
      </c>
      <c r="I5" s="48" t="s">
        <v>1741</v>
      </c>
      <c r="J5" s="49" t="s">
        <v>686</v>
      </c>
      <c r="K5" s="48" t="s">
        <v>1688</v>
      </c>
      <c r="L5" s="49">
        <v>3.8999999999999998E-3</v>
      </c>
      <c r="M5" s="48">
        <v>0.7042055584200001</v>
      </c>
      <c r="N5" s="50">
        <v>1500</v>
      </c>
      <c r="O5" s="51">
        <f>N5*M5</f>
        <v>1056.3083376300001</v>
      </c>
    </row>
    <row r="6" spans="1:15" x14ac:dyDescent="0.35">
      <c r="C6" s="43" t="s">
        <v>1656</v>
      </c>
      <c r="D6" s="45">
        <v>155.45357813999999</v>
      </c>
      <c r="E6" s="46">
        <f>SUM(O59:O62)</f>
        <v>659.41324769040921</v>
      </c>
      <c r="F6" s="47">
        <f>E6/D6</f>
        <v>4.2418659999999999</v>
      </c>
      <c r="H6" s="48">
        <v>49025</v>
      </c>
      <c r="I6" s="48" t="s">
        <v>1742</v>
      </c>
      <c r="J6" s="49" t="s">
        <v>667</v>
      </c>
      <c r="K6" s="48" t="s">
        <v>1743</v>
      </c>
      <c r="L6" s="49">
        <v>2.0999999999999999E-3</v>
      </c>
      <c r="M6" s="48">
        <v>0.37918760838000004</v>
      </c>
      <c r="N6" s="50">
        <v>468</v>
      </c>
      <c r="O6" s="51">
        <f>N6*M6</f>
        <v>177.45980072184003</v>
      </c>
    </row>
    <row r="7" spans="1:15" x14ac:dyDescent="0.35">
      <c r="H7" s="48">
        <v>49025</v>
      </c>
      <c r="I7" s="48" t="s">
        <v>1744</v>
      </c>
      <c r="J7" s="49" t="s">
        <v>666</v>
      </c>
      <c r="K7" s="48" t="s">
        <v>1745</v>
      </c>
      <c r="L7" s="49">
        <v>5.1400000000000003E-4</v>
      </c>
      <c r="M7" s="48">
        <v>9.2810681289200031E-2</v>
      </c>
      <c r="N7" s="50">
        <v>515.37</v>
      </c>
      <c r="O7" s="51">
        <f>N7*M7</f>
        <v>47.831840816015017</v>
      </c>
    </row>
    <row r="8" spans="1:15" x14ac:dyDescent="0.35">
      <c r="H8" s="48">
        <v>49025</v>
      </c>
      <c r="I8" s="48" t="s">
        <v>1746</v>
      </c>
      <c r="J8" s="49" t="s">
        <v>665</v>
      </c>
      <c r="K8" s="48" t="s">
        <v>1747</v>
      </c>
      <c r="L8" s="49">
        <v>3.6000000000000001E-5</v>
      </c>
      <c r="M8" s="48">
        <v>6.5003590008000014E-3</v>
      </c>
      <c r="N8" s="50">
        <v>5982</v>
      </c>
      <c r="O8" s="51">
        <f>N8*M8</f>
        <v>38.88514754278561</v>
      </c>
    </row>
    <row r="9" spans="1:15" x14ac:dyDescent="0.35">
      <c r="H9" s="48">
        <v>49025</v>
      </c>
      <c r="I9" s="48" t="s">
        <v>1748</v>
      </c>
      <c r="J9" s="49" t="s">
        <v>396</v>
      </c>
      <c r="K9" s="48" t="s">
        <v>1660</v>
      </c>
      <c r="L9" s="49">
        <v>0.1726</v>
      </c>
      <c r="M9" s="48">
        <v>31.165610098280009</v>
      </c>
      <c r="N9" s="50">
        <v>1.72</v>
      </c>
      <c r="O9" s="51">
        <f>N9*M9</f>
        <v>53.604849369041617</v>
      </c>
    </row>
    <row r="10" spans="1:15" x14ac:dyDescent="0.35">
      <c r="H10" s="48">
        <v>49025</v>
      </c>
      <c r="I10" s="48" t="s">
        <v>1749</v>
      </c>
      <c r="J10" s="49" t="s">
        <v>409</v>
      </c>
      <c r="K10" s="48" t="s">
        <v>1667</v>
      </c>
      <c r="L10" s="49">
        <v>6.9000000000000006E-2</v>
      </c>
      <c r="M10" s="48">
        <v>12.459021418200004</v>
      </c>
      <c r="N10" s="50">
        <v>7.9119999999999999</v>
      </c>
      <c r="O10" s="51">
        <f>N10*M10</f>
        <v>98.575777460798435</v>
      </c>
    </row>
    <row r="11" spans="1:15" x14ac:dyDescent="0.35">
      <c r="H11" s="48">
        <v>49025</v>
      </c>
      <c r="I11" s="48" t="s">
        <v>1750</v>
      </c>
      <c r="J11" s="49" t="s">
        <v>676</v>
      </c>
      <c r="K11" s="48" t="s">
        <v>1681</v>
      </c>
      <c r="L11" s="49">
        <v>4.0899999999999999E-2</v>
      </c>
      <c r="M11" s="48">
        <v>7.3851300870200012</v>
      </c>
      <c r="N11" s="50">
        <v>42.222000000000001</v>
      </c>
      <c r="O11" s="51">
        <f>N11*M11</f>
        <v>311.8149625341585</v>
      </c>
    </row>
    <row r="12" spans="1:15" x14ac:dyDescent="0.35">
      <c r="H12" s="48">
        <v>49025</v>
      </c>
      <c r="I12" s="48" t="s">
        <v>1751</v>
      </c>
      <c r="J12" s="49" t="s">
        <v>674</v>
      </c>
      <c r="K12" s="48" t="s">
        <v>1679</v>
      </c>
      <c r="L12" s="49">
        <v>2.9600000000000001E-2</v>
      </c>
      <c r="M12" s="48">
        <v>5.3447396228800015</v>
      </c>
      <c r="N12" s="50">
        <v>69</v>
      </c>
      <c r="O12" s="51">
        <f>N12*M12</f>
        <v>368.7870339787201</v>
      </c>
    </row>
    <row r="13" spans="1:15" x14ac:dyDescent="0.35">
      <c r="H13" s="48">
        <v>49025</v>
      </c>
      <c r="I13" s="48" t="s">
        <v>1752</v>
      </c>
      <c r="J13" s="49" t="s">
        <v>383</v>
      </c>
      <c r="K13" s="48" t="s">
        <v>1662</v>
      </c>
      <c r="L13" s="49">
        <v>2.9600000000000001E-2</v>
      </c>
      <c r="M13" s="48">
        <v>5.3447396228800015</v>
      </c>
      <c r="N13" s="50">
        <v>35</v>
      </c>
      <c r="O13" s="51">
        <f>N13*M13</f>
        <v>187.06588680080006</v>
      </c>
    </row>
    <row r="14" spans="1:15" x14ac:dyDescent="0.35">
      <c r="H14" s="48">
        <v>49025</v>
      </c>
      <c r="I14" s="48" t="s">
        <v>1753</v>
      </c>
      <c r="J14" s="49" t="s">
        <v>677</v>
      </c>
      <c r="K14" s="48" t="s">
        <v>1682</v>
      </c>
      <c r="L14" s="49">
        <v>1.9699999999999999E-2</v>
      </c>
      <c r="M14" s="48">
        <v>3.5571408976600005</v>
      </c>
      <c r="N14" s="50">
        <v>52.01</v>
      </c>
      <c r="O14" s="51">
        <f>N14*M14</f>
        <v>185.00689808729663</v>
      </c>
    </row>
    <row r="15" spans="1:15" x14ac:dyDescent="0.35">
      <c r="H15" s="48">
        <v>49025</v>
      </c>
      <c r="I15" s="48" t="s">
        <v>1754</v>
      </c>
      <c r="J15" s="49" t="s">
        <v>678</v>
      </c>
      <c r="K15" s="48" t="s">
        <v>1683</v>
      </c>
      <c r="L15" s="49">
        <v>1.9699999999999999E-2</v>
      </c>
      <c r="M15" s="48">
        <v>3.5571408976600005</v>
      </c>
      <c r="N15" s="50">
        <v>209</v>
      </c>
      <c r="O15" s="51">
        <f>N15*M15</f>
        <v>743.44244761094012</v>
      </c>
    </row>
    <row r="16" spans="1:15" x14ac:dyDescent="0.35">
      <c r="H16" s="48">
        <v>49025</v>
      </c>
      <c r="I16" s="48" t="s">
        <v>1755</v>
      </c>
      <c r="J16" s="49" t="s">
        <v>675</v>
      </c>
      <c r="K16" s="48" t="s">
        <v>1680</v>
      </c>
      <c r="L16" s="49">
        <v>1.21E-2</v>
      </c>
      <c r="M16" s="48">
        <v>2.1848428863800002</v>
      </c>
      <c r="N16" s="50">
        <v>126</v>
      </c>
      <c r="O16" s="51">
        <f>N16*M16</f>
        <v>275.29020368388001</v>
      </c>
    </row>
    <row r="17" spans="8:15" x14ac:dyDescent="0.35">
      <c r="H17" s="48">
        <v>49006</v>
      </c>
      <c r="I17" s="48" t="s">
        <v>1756</v>
      </c>
      <c r="J17" s="49" t="s">
        <v>1654</v>
      </c>
      <c r="K17" s="48" t="s">
        <v>1669</v>
      </c>
      <c r="L17" s="49">
        <v>0.28289999999999998</v>
      </c>
      <c r="M17" s="48">
        <v>52.537972892999996</v>
      </c>
      <c r="N17" s="50">
        <v>0</v>
      </c>
      <c r="O17" s="51">
        <f>N17*M17</f>
        <v>0</v>
      </c>
    </row>
    <row r="18" spans="8:15" x14ac:dyDescent="0.35">
      <c r="H18" s="48">
        <v>49006</v>
      </c>
      <c r="I18" s="48" t="s">
        <v>1757</v>
      </c>
      <c r="J18" s="49" t="s">
        <v>680</v>
      </c>
      <c r="K18" s="48" t="s">
        <v>1684</v>
      </c>
      <c r="L18" s="49">
        <v>8.5000000000000006E-3</v>
      </c>
      <c r="M18" s="48">
        <v>1.5785534450000001</v>
      </c>
      <c r="N18" s="50">
        <v>12.6</v>
      </c>
      <c r="O18" s="51">
        <f>N18*M18</f>
        <v>19.889773407</v>
      </c>
    </row>
    <row r="19" spans="8:15" x14ac:dyDescent="0.35">
      <c r="H19" s="48">
        <v>49006</v>
      </c>
      <c r="I19" s="48" t="s">
        <v>1758</v>
      </c>
      <c r="J19" s="49" t="s">
        <v>688</v>
      </c>
      <c r="K19" s="48" t="s">
        <v>1689</v>
      </c>
      <c r="L19" s="49">
        <v>7.0999999999999994E-2</v>
      </c>
      <c r="M19" s="48">
        <v>13.185564069999998</v>
      </c>
      <c r="N19" s="50">
        <v>27</v>
      </c>
      <c r="O19" s="51">
        <f>N19*M19</f>
        <v>356.01022988999995</v>
      </c>
    </row>
    <row r="20" spans="8:15" x14ac:dyDescent="0.35">
      <c r="H20" s="48">
        <v>49006</v>
      </c>
      <c r="I20" s="48" t="s">
        <v>1759</v>
      </c>
      <c r="J20" s="49" t="s">
        <v>666</v>
      </c>
      <c r="K20" s="48" t="s">
        <v>1745</v>
      </c>
      <c r="L20" s="49">
        <v>4.0000000000000001E-3</v>
      </c>
      <c r="M20" s="48">
        <v>0.74284867999999993</v>
      </c>
      <c r="N20" s="50">
        <v>515.37</v>
      </c>
      <c r="O20" s="51">
        <f>N20*M20</f>
        <v>382.84192421159997</v>
      </c>
    </row>
    <row r="21" spans="8:15" x14ac:dyDescent="0.35">
      <c r="H21" s="48">
        <v>49006</v>
      </c>
      <c r="I21" s="48" t="s">
        <v>1760</v>
      </c>
      <c r="J21" s="49" t="s">
        <v>685</v>
      </c>
      <c r="K21" s="48" t="s">
        <v>1687</v>
      </c>
      <c r="L21" s="49">
        <v>4.3E-3</v>
      </c>
      <c r="M21" s="48">
        <v>0.79856233099999996</v>
      </c>
      <c r="N21" s="50">
        <v>80</v>
      </c>
      <c r="O21" s="51">
        <f>N21*M21</f>
        <v>63.884986479999995</v>
      </c>
    </row>
    <row r="22" spans="8:15" x14ac:dyDescent="0.35">
      <c r="H22" s="48">
        <v>49006</v>
      </c>
      <c r="I22" s="48" t="s">
        <v>1761</v>
      </c>
      <c r="J22" s="49" t="s">
        <v>667</v>
      </c>
      <c r="K22" s="48" t="s">
        <v>1743</v>
      </c>
      <c r="L22" s="49">
        <v>3.3E-3</v>
      </c>
      <c r="M22" s="48">
        <v>0.612850161</v>
      </c>
      <c r="N22" s="50">
        <v>468</v>
      </c>
      <c r="O22" s="51">
        <f>N22*M22</f>
        <v>286.81387534800001</v>
      </c>
    </row>
    <row r="23" spans="8:15" x14ac:dyDescent="0.35">
      <c r="H23" s="48">
        <v>49006</v>
      </c>
      <c r="I23" s="48" t="s">
        <v>1762</v>
      </c>
      <c r="J23" s="52" t="s">
        <v>654</v>
      </c>
      <c r="K23" s="48" t="s">
        <v>1674</v>
      </c>
      <c r="L23" s="49">
        <v>2.3999999999999998E-3</v>
      </c>
      <c r="M23" s="48">
        <v>0.44570920799999991</v>
      </c>
      <c r="N23" s="50">
        <v>1500</v>
      </c>
      <c r="O23" s="51">
        <f>N23*M23</f>
        <v>668.56381199999987</v>
      </c>
    </row>
    <row r="24" spans="8:15" x14ac:dyDescent="0.35">
      <c r="H24" s="48">
        <v>49006</v>
      </c>
      <c r="I24" s="48" t="s">
        <v>1763</v>
      </c>
      <c r="J24" s="49" t="s">
        <v>640</v>
      </c>
      <c r="K24" s="48" t="s">
        <v>1672</v>
      </c>
      <c r="L24" s="49">
        <v>1E-3</v>
      </c>
      <c r="M24" s="48">
        <v>0.18571216999999998</v>
      </c>
      <c r="N24" s="50">
        <v>4636</v>
      </c>
      <c r="O24" s="51">
        <f>N24*M24</f>
        <v>860.96162011999991</v>
      </c>
    </row>
    <row r="25" spans="8:15" x14ac:dyDescent="0.35">
      <c r="H25" s="48">
        <v>49006</v>
      </c>
      <c r="I25" s="48" t="s">
        <v>1764</v>
      </c>
      <c r="J25" s="53" t="s">
        <v>396</v>
      </c>
      <c r="K25" s="48" t="s">
        <v>1660</v>
      </c>
      <c r="L25" s="49">
        <v>0.28289999999999998</v>
      </c>
      <c r="M25" s="48">
        <v>52.537972892999996</v>
      </c>
      <c r="N25" s="50">
        <v>1.72</v>
      </c>
      <c r="O25" s="51">
        <f>N25*M25</f>
        <v>90.365313375959985</v>
      </c>
    </row>
    <row r="26" spans="8:15" x14ac:dyDescent="0.35">
      <c r="H26" s="48">
        <v>49006</v>
      </c>
      <c r="I26" s="48" t="s">
        <v>1765</v>
      </c>
      <c r="J26" s="49" t="s">
        <v>683</v>
      </c>
      <c r="K26" s="48" t="s">
        <v>1685</v>
      </c>
      <c r="L26" s="49">
        <v>7.0999999999999994E-2</v>
      </c>
      <c r="M26" s="48">
        <v>13.185564069999998</v>
      </c>
      <c r="N26" s="50">
        <v>57</v>
      </c>
      <c r="O26" s="51">
        <f>N26*M26</f>
        <v>751.57715198999995</v>
      </c>
    </row>
    <row r="27" spans="8:15" x14ac:dyDescent="0.35">
      <c r="H27" s="48">
        <v>49006</v>
      </c>
      <c r="I27" s="48" t="s">
        <v>1766</v>
      </c>
      <c r="J27" s="49" t="s">
        <v>684</v>
      </c>
      <c r="K27" s="48" t="s">
        <v>1686</v>
      </c>
      <c r="L27" s="49">
        <v>7.0999999999999994E-2</v>
      </c>
      <c r="M27" s="48">
        <v>13.185564069999998</v>
      </c>
      <c r="N27" s="50">
        <v>60</v>
      </c>
      <c r="O27" s="51">
        <f>N27*M27</f>
        <v>791.13384419999988</v>
      </c>
    </row>
    <row r="28" spans="8:15" x14ac:dyDescent="0.35">
      <c r="H28" s="48">
        <v>49006</v>
      </c>
      <c r="I28" s="48" t="s">
        <v>1767</v>
      </c>
      <c r="J28" s="49" t="s">
        <v>409</v>
      </c>
      <c r="K28" s="48" t="s">
        <v>1667</v>
      </c>
      <c r="L28" s="49">
        <v>8.5199999999999998E-2</v>
      </c>
      <c r="M28" s="48">
        <v>15.822676883999998</v>
      </c>
      <c r="N28" s="50">
        <v>7.9119999999999999</v>
      </c>
      <c r="O28" s="51">
        <f>N28*M28</f>
        <v>125.18901950620798</v>
      </c>
    </row>
    <row r="29" spans="8:15" x14ac:dyDescent="0.35">
      <c r="H29" s="48">
        <v>49006</v>
      </c>
      <c r="I29" s="48" t="s">
        <v>1768</v>
      </c>
      <c r="J29" s="49" t="s">
        <v>402</v>
      </c>
      <c r="K29" s="48" t="s">
        <v>1666</v>
      </c>
      <c r="L29" s="49">
        <v>4.7699999999999999E-2</v>
      </c>
      <c r="M29" s="48">
        <v>8.858470509</v>
      </c>
      <c r="N29" s="50">
        <v>50</v>
      </c>
      <c r="O29" s="51">
        <f>N29*M29</f>
        <v>442.92352545</v>
      </c>
    </row>
    <row r="30" spans="8:15" x14ac:dyDescent="0.35">
      <c r="H30" s="48">
        <v>49006</v>
      </c>
      <c r="I30" s="48" t="s">
        <v>1769</v>
      </c>
      <c r="J30" s="49" t="s">
        <v>383</v>
      </c>
      <c r="K30" s="48" t="s">
        <v>1662</v>
      </c>
      <c r="L30" s="49">
        <v>5.1200000000000002E-2</v>
      </c>
      <c r="M30" s="48">
        <v>9.5084631040000005</v>
      </c>
      <c r="N30" s="50">
        <v>35</v>
      </c>
      <c r="O30" s="51">
        <f>N30*M30</f>
        <v>332.79620864000003</v>
      </c>
    </row>
    <row r="31" spans="8:15" x14ac:dyDescent="0.35">
      <c r="H31" s="48">
        <v>49006</v>
      </c>
      <c r="I31" s="48" t="s">
        <v>1770</v>
      </c>
      <c r="J31" s="49" t="s">
        <v>591</v>
      </c>
      <c r="K31" s="48" t="s">
        <v>1659</v>
      </c>
      <c r="L31" s="49">
        <v>1.3599999999999999E-2</v>
      </c>
      <c r="M31" s="48">
        <v>2.5256855119999995</v>
      </c>
      <c r="N31" s="50">
        <v>180</v>
      </c>
      <c r="O31" s="51">
        <f>N31*M31</f>
        <v>454.62339215999992</v>
      </c>
    </row>
    <row r="32" spans="8:15" x14ac:dyDescent="0.35">
      <c r="H32" s="48">
        <v>49048</v>
      </c>
      <c r="I32" s="48" t="s">
        <v>1771</v>
      </c>
      <c r="J32" s="49" t="s">
        <v>1654</v>
      </c>
      <c r="K32" s="48" t="s">
        <v>1669</v>
      </c>
      <c r="L32" s="49">
        <v>0.57088000000000005</v>
      </c>
      <c r="M32" s="48">
        <v>103.30945162496002</v>
      </c>
      <c r="N32" s="50">
        <v>0</v>
      </c>
      <c r="O32" s="51">
        <f>N32*M32</f>
        <v>0</v>
      </c>
    </row>
    <row r="33" spans="8:15" x14ac:dyDescent="0.35">
      <c r="H33" s="48">
        <v>49048</v>
      </c>
      <c r="I33" s="48" t="s">
        <v>1772</v>
      </c>
      <c r="J33" s="53" t="s">
        <v>396</v>
      </c>
      <c r="K33" s="48" t="s">
        <v>1660</v>
      </c>
      <c r="L33" s="49">
        <v>0.19170000000000001</v>
      </c>
      <c r="M33" s="48">
        <v>34.691041683900004</v>
      </c>
      <c r="N33" s="50">
        <v>1.72</v>
      </c>
      <c r="O33" s="51">
        <f>N33*M33</f>
        <v>59.668591696308006</v>
      </c>
    </row>
    <row r="34" spans="8:15" x14ac:dyDescent="0.35">
      <c r="H34" s="48">
        <v>49048</v>
      </c>
      <c r="I34" s="48" t="s">
        <v>1773</v>
      </c>
      <c r="J34" s="49" t="s">
        <v>701</v>
      </c>
      <c r="K34" s="48" t="s">
        <v>1690</v>
      </c>
      <c r="L34" s="49">
        <v>0.05</v>
      </c>
      <c r="M34" s="48">
        <v>9.0482633500000009</v>
      </c>
      <c r="N34" s="50">
        <v>59.027999999999999</v>
      </c>
      <c r="O34" s="51">
        <f>N34*M34</f>
        <v>534.10088902380005</v>
      </c>
    </row>
    <row r="35" spans="8:15" x14ac:dyDescent="0.35">
      <c r="H35" s="48">
        <v>49048</v>
      </c>
      <c r="I35" s="48" t="s">
        <v>1774</v>
      </c>
      <c r="J35" s="49" t="s">
        <v>441</v>
      </c>
      <c r="K35" s="54" t="s">
        <v>1525</v>
      </c>
      <c r="L35" s="49">
        <v>0.03</v>
      </c>
      <c r="M35" s="48">
        <v>5.4289580100000006</v>
      </c>
      <c r="N35" s="50">
        <v>11.045</v>
      </c>
      <c r="O35" s="51">
        <f>N35*M35</f>
        <v>59.962841220450002</v>
      </c>
    </row>
    <row r="36" spans="8:15" x14ac:dyDescent="0.35">
      <c r="H36" s="48">
        <v>49048</v>
      </c>
      <c r="I36" s="48" t="s">
        <v>1775</v>
      </c>
      <c r="J36" s="49" t="s">
        <v>409</v>
      </c>
      <c r="K36" s="48" t="s">
        <v>1667</v>
      </c>
      <c r="L36" s="49">
        <v>0.03</v>
      </c>
      <c r="M36" s="48">
        <v>5.4289580100000006</v>
      </c>
      <c r="N36" s="50">
        <v>7.9119999999999999</v>
      </c>
      <c r="O36" s="51">
        <f>N36*M36</f>
        <v>42.953915775120002</v>
      </c>
    </row>
    <row r="37" spans="8:15" x14ac:dyDescent="0.35">
      <c r="H37" s="48">
        <v>49048</v>
      </c>
      <c r="I37" s="48" t="s">
        <v>1776</v>
      </c>
      <c r="J37" s="49" t="s">
        <v>699</v>
      </c>
      <c r="K37" s="48" t="s">
        <v>1543</v>
      </c>
      <c r="L37" s="49">
        <v>0.03</v>
      </c>
      <c r="M37" s="48">
        <v>5.4289580100000006</v>
      </c>
      <c r="N37" s="50">
        <v>28</v>
      </c>
      <c r="O37" s="51">
        <f>N37*M37</f>
        <v>152.01082428000001</v>
      </c>
    </row>
    <row r="38" spans="8:15" x14ac:dyDescent="0.35">
      <c r="H38" s="48">
        <v>49048</v>
      </c>
      <c r="I38" s="48" t="s">
        <v>1777</v>
      </c>
      <c r="J38" s="49" t="s">
        <v>698</v>
      </c>
      <c r="K38" s="48" t="s">
        <v>1542</v>
      </c>
      <c r="L38" s="49">
        <v>0.03</v>
      </c>
      <c r="M38" s="48">
        <v>5.4289580100000006</v>
      </c>
      <c r="N38" s="50">
        <v>30.4</v>
      </c>
      <c r="O38" s="51">
        <f>N38*M38</f>
        <v>165.04032350400001</v>
      </c>
    </row>
    <row r="39" spans="8:15" x14ac:dyDescent="0.35">
      <c r="H39" s="48">
        <v>49048</v>
      </c>
      <c r="I39" s="48" t="s">
        <v>1778</v>
      </c>
      <c r="J39" s="49" t="s">
        <v>394</v>
      </c>
      <c r="K39" s="48" t="s">
        <v>1664</v>
      </c>
      <c r="L39" s="49">
        <v>2.8500000000000001E-2</v>
      </c>
      <c r="M39" s="48">
        <v>5.1575101095000004</v>
      </c>
      <c r="N39" s="50">
        <v>16.513999999999999</v>
      </c>
      <c r="O39" s="51">
        <f>N39*M39</f>
        <v>85.171121948283002</v>
      </c>
    </row>
    <row r="40" spans="8:15" x14ac:dyDescent="0.35">
      <c r="H40" s="48">
        <v>49048</v>
      </c>
      <c r="I40" s="48" t="s">
        <v>1779</v>
      </c>
      <c r="J40" s="55" t="s">
        <v>438</v>
      </c>
      <c r="K40" s="56" t="s">
        <v>1671</v>
      </c>
      <c r="L40" s="49">
        <v>0.01</v>
      </c>
      <c r="M40" s="48">
        <v>1.8096526700000002</v>
      </c>
      <c r="N40" s="50">
        <v>25.25</v>
      </c>
      <c r="O40" s="51">
        <f>N40*M40</f>
        <v>45.693729917500008</v>
      </c>
    </row>
    <row r="41" spans="8:15" x14ac:dyDescent="0.35">
      <c r="H41" s="48">
        <v>49048</v>
      </c>
      <c r="I41" s="48" t="s">
        <v>1780</v>
      </c>
      <c r="J41" s="49" t="s">
        <v>383</v>
      </c>
      <c r="K41" s="48" t="s">
        <v>1662</v>
      </c>
      <c r="L41" s="49">
        <v>7.4999999999999997E-3</v>
      </c>
      <c r="M41" s="48">
        <v>1.3572395025000001</v>
      </c>
      <c r="N41" s="50">
        <v>35</v>
      </c>
      <c r="O41" s="51">
        <f>N41*M41</f>
        <v>47.503382587500006</v>
      </c>
    </row>
    <row r="42" spans="8:15" x14ac:dyDescent="0.35">
      <c r="H42" s="48">
        <v>49048</v>
      </c>
      <c r="I42" s="48" t="s">
        <v>1781</v>
      </c>
      <c r="J42" s="49" t="s">
        <v>636</v>
      </c>
      <c r="K42" s="48" t="s">
        <v>1677</v>
      </c>
      <c r="L42" s="49">
        <v>5.0000000000000001E-3</v>
      </c>
      <c r="M42" s="48">
        <v>0.90482633500000009</v>
      </c>
      <c r="N42" s="50">
        <v>61.851999999999997</v>
      </c>
      <c r="O42" s="51">
        <f>N42*M42</f>
        <v>55.965318472420002</v>
      </c>
    </row>
    <row r="43" spans="8:15" x14ac:dyDescent="0.35">
      <c r="H43" s="48">
        <v>49048</v>
      </c>
      <c r="I43" s="48" t="s">
        <v>1782</v>
      </c>
      <c r="J43" s="49" t="s">
        <v>685</v>
      </c>
      <c r="K43" s="48" t="s">
        <v>1687</v>
      </c>
      <c r="L43" s="49">
        <v>5.0000000000000001E-3</v>
      </c>
      <c r="M43" s="48">
        <v>0.90482633500000009</v>
      </c>
      <c r="N43" s="50">
        <v>80</v>
      </c>
      <c r="O43" s="51">
        <f>N43*M43</f>
        <v>72.386106800000007</v>
      </c>
    </row>
    <row r="44" spans="8:15" x14ac:dyDescent="0.35">
      <c r="H44" s="48">
        <v>49048</v>
      </c>
      <c r="I44" s="48" t="s">
        <v>1783</v>
      </c>
      <c r="J44" s="49" t="s">
        <v>428</v>
      </c>
      <c r="K44" s="48" t="s">
        <v>1670</v>
      </c>
      <c r="L44" s="49">
        <v>4.0000000000000001E-3</v>
      </c>
      <c r="M44" s="48">
        <v>0.72386106800000005</v>
      </c>
      <c r="N44" s="50">
        <v>35.526000000000003</v>
      </c>
      <c r="O44" s="51">
        <f>N44*M44</f>
        <v>25.715888301768004</v>
      </c>
    </row>
    <row r="45" spans="8:15" x14ac:dyDescent="0.35">
      <c r="H45" s="48">
        <v>49048</v>
      </c>
      <c r="I45" s="48" t="s">
        <v>1784</v>
      </c>
      <c r="J45" s="49" t="s">
        <v>680</v>
      </c>
      <c r="K45" s="48" t="s">
        <v>1684</v>
      </c>
      <c r="L45" s="49">
        <v>3.5000000000000001E-3</v>
      </c>
      <c r="M45" s="48">
        <v>0.63337843450000009</v>
      </c>
      <c r="N45" s="50">
        <v>12.6</v>
      </c>
      <c r="O45" s="51">
        <f>N45*M45</f>
        <v>7.9805682747000013</v>
      </c>
    </row>
    <row r="46" spans="8:15" x14ac:dyDescent="0.35">
      <c r="H46" s="48">
        <v>49048</v>
      </c>
      <c r="I46" s="48" t="s">
        <v>1785</v>
      </c>
      <c r="J46" s="49" t="s">
        <v>686</v>
      </c>
      <c r="K46" s="48" t="s">
        <v>1688</v>
      </c>
      <c r="L46" s="49">
        <v>3.0000000000000001E-3</v>
      </c>
      <c r="M46" s="48">
        <v>0.54289580100000001</v>
      </c>
      <c r="N46" s="50">
        <v>1500</v>
      </c>
      <c r="O46" s="51">
        <f>N46*M46</f>
        <v>814.34370150000007</v>
      </c>
    </row>
    <row r="47" spans="8:15" x14ac:dyDescent="0.35">
      <c r="H47" s="48">
        <v>49048</v>
      </c>
      <c r="I47" s="48" t="s">
        <v>1786</v>
      </c>
      <c r="J47" s="49" t="s">
        <v>687</v>
      </c>
      <c r="K47" s="48" t="s">
        <v>1787</v>
      </c>
      <c r="L47" s="49">
        <v>5.0000000000000001E-4</v>
      </c>
      <c r="M47" s="48">
        <v>9.0482633500000006E-2</v>
      </c>
      <c r="N47" s="50">
        <v>640</v>
      </c>
      <c r="O47" s="51">
        <f>N47*M47</f>
        <v>57.908885440000006</v>
      </c>
    </row>
    <row r="48" spans="8:15" x14ac:dyDescent="0.35">
      <c r="H48" s="48">
        <v>49048</v>
      </c>
      <c r="I48" s="48" t="s">
        <v>1788</v>
      </c>
      <c r="J48" s="49" t="s">
        <v>1653</v>
      </c>
      <c r="K48" s="57" t="s">
        <v>1655</v>
      </c>
      <c r="L48" s="55">
        <v>4.0000000000000002E-4</v>
      </c>
      <c r="M48" s="48">
        <v>7.2386106800000002E-2</v>
      </c>
      <c r="N48" s="50">
        <v>24.802</v>
      </c>
      <c r="O48" s="51">
        <f>N48*M48</f>
        <v>1.7953202208536001</v>
      </c>
    </row>
    <row r="49" spans="8:15" x14ac:dyDescent="0.35">
      <c r="H49" s="48">
        <v>49048</v>
      </c>
      <c r="I49" s="48" t="s">
        <v>1789</v>
      </c>
      <c r="J49" s="49" t="s">
        <v>702</v>
      </c>
      <c r="K49" s="48" t="s">
        <v>1691</v>
      </c>
      <c r="L49" s="49">
        <v>2.0000000000000002E-5</v>
      </c>
      <c r="M49" s="48">
        <v>3.6193053400000006E-3</v>
      </c>
      <c r="N49" s="50">
        <v>149</v>
      </c>
      <c r="O49" s="51">
        <f>N49*M49</f>
        <v>0.53927649566000013</v>
      </c>
    </row>
    <row r="50" spans="8:15" x14ac:dyDescent="0.35">
      <c r="H50" s="48">
        <v>49049</v>
      </c>
      <c r="I50" s="48" t="s">
        <v>1790</v>
      </c>
      <c r="J50" s="49" t="s">
        <v>400</v>
      </c>
      <c r="K50" s="48" t="s">
        <v>1665</v>
      </c>
      <c r="L50" s="58">
        <v>0.74778</v>
      </c>
      <c r="M50" s="48">
        <v>105.41805458553601</v>
      </c>
      <c r="N50" s="50">
        <v>30.08</v>
      </c>
      <c r="O50" s="51">
        <f>N50*M50</f>
        <v>3170.9750819329229</v>
      </c>
    </row>
    <row r="51" spans="8:15" x14ac:dyDescent="0.35">
      <c r="H51" s="48">
        <v>49049</v>
      </c>
      <c r="I51" s="48" t="s">
        <v>1791</v>
      </c>
      <c r="J51" s="49" t="s">
        <v>387</v>
      </c>
      <c r="K51" s="48" t="s">
        <v>1663</v>
      </c>
      <c r="L51" s="58">
        <v>0.2165</v>
      </c>
      <c r="M51" s="48">
        <v>30.521020644800004</v>
      </c>
      <c r="N51" s="50">
        <v>13.647</v>
      </c>
      <c r="O51" s="51">
        <f>N51*M51</f>
        <v>416.52036873958565</v>
      </c>
    </row>
    <row r="52" spans="8:15" x14ac:dyDescent="0.35">
      <c r="H52" s="48">
        <v>49049</v>
      </c>
      <c r="I52" s="48" t="s">
        <v>1792</v>
      </c>
      <c r="J52" s="59" t="s">
        <v>447</v>
      </c>
      <c r="K52" s="48" t="s">
        <v>1661</v>
      </c>
      <c r="L52" s="58">
        <v>0.01</v>
      </c>
      <c r="M52" s="48">
        <v>1.4097469120000004</v>
      </c>
      <c r="N52" s="50">
        <v>74.150999999999996</v>
      </c>
      <c r="O52" s="51">
        <f>N52*M52</f>
        <v>104.53414327171203</v>
      </c>
    </row>
    <row r="53" spans="8:15" x14ac:dyDescent="0.35">
      <c r="H53" s="48">
        <v>49049</v>
      </c>
      <c r="I53" s="48" t="s">
        <v>1793</v>
      </c>
      <c r="J53" s="49" t="s">
        <v>442</v>
      </c>
      <c r="K53" s="48" t="s">
        <v>1794</v>
      </c>
      <c r="L53" s="58">
        <v>0.01</v>
      </c>
      <c r="M53" s="48">
        <v>1.4097469120000004</v>
      </c>
      <c r="N53" s="50">
        <v>24.5</v>
      </c>
      <c r="O53" s="51">
        <f>N53*M53</f>
        <v>34.538799344000012</v>
      </c>
    </row>
    <row r="54" spans="8:15" x14ac:dyDescent="0.35">
      <c r="H54" s="48">
        <v>49049</v>
      </c>
      <c r="I54" s="48" t="s">
        <v>1795</v>
      </c>
      <c r="J54" s="49" t="s">
        <v>416</v>
      </c>
      <c r="K54" s="48" t="s">
        <v>1668</v>
      </c>
      <c r="L54" s="58">
        <v>5.0000000000000001E-3</v>
      </c>
      <c r="M54" s="48">
        <v>0.70487345600000018</v>
      </c>
      <c r="N54" s="50">
        <v>42.061</v>
      </c>
      <c r="O54" s="51">
        <f>N54*M54</f>
        <v>29.647682432816008</v>
      </c>
    </row>
    <row r="55" spans="8:15" x14ac:dyDescent="0.35">
      <c r="H55" s="48">
        <v>49049</v>
      </c>
      <c r="I55" s="48" t="s">
        <v>1796</v>
      </c>
      <c r="J55" s="49" t="s">
        <v>661</v>
      </c>
      <c r="K55" s="48" t="s">
        <v>1675</v>
      </c>
      <c r="L55" s="58">
        <v>5.0000000000000001E-3</v>
      </c>
      <c r="M55" s="48">
        <v>0.70487345600000018</v>
      </c>
      <c r="N55" s="50">
        <v>55.113999999999997</v>
      </c>
      <c r="O55" s="51">
        <f>N55*M55</f>
        <v>38.848395653984007</v>
      </c>
    </row>
    <row r="56" spans="8:15" x14ac:dyDescent="0.35">
      <c r="H56" s="48">
        <v>49049</v>
      </c>
      <c r="I56" s="48" t="s">
        <v>1797</v>
      </c>
      <c r="J56" s="49" t="s">
        <v>690</v>
      </c>
      <c r="K56" s="48" t="s">
        <v>1676</v>
      </c>
      <c r="L56" s="58">
        <v>3.0000000000000001E-3</v>
      </c>
      <c r="M56" s="48">
        <v>0.42292407360000006</v>
      </c>
      <c r="N56" s="50">
        <v>507</v>
      </c>
      <c r="O56" s="51">
        <f>N56*M56</f>
        <v>214.42250531520003</v>
      </c>
    </row>
    <row r="57" spans="8:15" x14ac:dyDescent="0.35">
      <c r="H57" s="48">
        <v>49049</v>
      </c>
      <c r="I57" s="48" t="s">
        <v>1798</v>
      </c>
      <c r="J57" s="52" t="s">
        <v>651</v>
      </c>
      <c r="K57" s="48" t="s">
        <v>1673</v>
      </c>
      <c r="L57" s="60">
        <v>1.6800000000000001E-3</v>
      </c>
      <c r="M57" s="48">
        <v>0.23683748121600004</v>
      </c>
      <c r="N57" s="50">
        <v>1859</v>
      </c>
      <c r="O57" s="51">
        <f>N57*M57</f>
        <v>440.28087758054409</v>
      </c>
    </row>
    <row r="58" spans="8:15" x14ac:dyDescent="0.35">
      <c r="H58" s="48">
        <v>49049</v>
      </c>
      <c r="I58" s="48" t="s">
        <v>1799</v>
      </c>
      <c r="J58" s="49" t="s">
        <v>687</v>
      </c>
      <c r="K58" s="48" t="s">
        <v>1787</v>
      </c>
      <c r="L58" s="60">
        <v>1.0399999999999999E-3</v>
      </c>
      <c r="M58" s="48">
        <v>0.146613678848</v>
      </c>
      <c r="N58" s="50">
        <v>640</v>
      </c>
      <c r="O58" s="51">
        <f>N58*M58</f>
        <v>93.832754462720004</v>
      </c>
    </row>
    <row r="59" spans="8:15" x14ac:dyDescent="0.35">
      <c r="H59" s="48">
        <v>49003</v>
      </c>
      <c r="I59" s="48" t="s">
        <v>1800</v>
      </c>
      <c r="J59" s="49" t="s">
        <v>584</v>
      </c>
      <c r="K59" s="48" t="s">
        <v>1658</v>
      </c>
      <c r="L59" s="49">
        <v>0.79700000000000004</v>
      </c>
      <c r="M59" s="48">
        <v>123.89650177758</v>
      </c>
      <c r="N59" s="50">
        <v>0.79400000000000004</v>
      </c>
      <c r="O59" s="51">
        <f>N59*M59</f>
        <v>98.373822411398521</v>
      </c>
    </row>
    <row r="60" spans="8:15" x14ac:dyDescent="0.35">
      <c r="H60" s="48">
        <v>49003</v>
      </c>
      <c r="I60" s="48" t="s">
        <v>1801</v>
      </c>
      <c r="J60" s="49" t="s">
        <v>604</v>
      </c>
      <c r="K60" s="48" t="s">
        <v>1802</v>
      </c>
      <c r="L60" s="49">
        <v>0.1993</v>
      </c>
      <c r="M60" s="48">
        <v>30.981898123301999</v>
      </c>
      <c r="N60" s="50">
        <v>12.2</v>
      </c>
      <c r="O60" s="51">
        <f>N60*M60</f>
        <v>377.97915710428435</v>
      </c>
    </row>
    <row r="61" spans="8:15" x14ac:dyDescent="0.35">
      <c r="H61" s="48">
        <v>49003</v>
      </c>
      <c r="I61" s="48" t="s">
        <v>1803</v>
      </c>
      <c r="J61" s="49" t="s">
        <v>690</v>
      </c>
      <c r="K61" s="48" t="s">
        <v>1676</v>
      </c>
      <c r="L61" s="49">
        <v>2.0999999999999999E-3</v>
      </c>
      <c r="M61" s="48">
        <v>0.32645251409399995</v>
      </c>
      <c r="N61" s="50">
        <v>507</v>
      </c>
      <c r="O61" s="51">
        <f>N61*M61</f>
        <v>165.51142464565797</v>
      </c>
    </row>
    <row r="62" spans="8:15" x14ac:dyDescent="0.35">
      <c r="H62" s="48">
        <v>49003</v>
      </c>
      <c r="I62" s="48" t="s">
        <v>1804</v>
      </c>
      <c r="J62" s="49" t="s">
        <v>655</v>
      </c>
      <c r="K62" s="48" t="s">
        <v>1678</v>
      </c>
      <c r="L62" s="49">
        <v>1.6000000000000001E-3</v>
      </c>
      <c r="M62" s="48">
        <v>0.24872572502400001</v>
      </c>
      <c r="N62" s="50">
        <v>70.555000000000007</v>
      </c>
      <c r="O62" s="51">
        <f>N62*M62</f>
        <v>17.548843529068321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Category</vt:lpstr>
      <vt:lpstr>Cons Pivot</vt:lpstr>
      <vt:lpstr>Consolidated</vt:lpstr>
      <vt:lpstr>Bulk Batch Tracking 8-30-21</vt:lpstr>
      <vt:lpstr>Bulk Assumptions</vt:lpstr>
      <vt:lpstr>Consolidated!Print_Area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Items - Location Detail Report</dc:title>
  <dc:subject>Spreadsheet export</dc:subject>
  <dc:creator>Maatwebsite</dc:creator>
  <cp:keywords>maatwebsite, excel, export</cp:keywords>
  <dc:description>Default spreadsheet export</dc:description>
  <cp:lastModifiedBy>James</cp:lastModifiedBy>
  <cp:lastPrinted>2021-07-12T16:59:06Z</cp:lastPrinted>
  <dcterms:created xsi:type="dcterms:W3CDTF">2021-07-12T16:06:07Z</dcterms:created>
  <dcterms:modified xsi:type="dcterms:W3CDTF">2021-09-03T21:20:57Z</dcterms:modified>
  <cp:category>Excel</cp:category>
</cp:coreProperties>
</file>