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hidePivotFieldList="1" checkCompatibility="1" autoCompressPictures="0"/>
  <bookViews>
    <workbookView xWindow="2940" yWindow="0" windowWidth="25600" windowHeight="16140" tabRatio="853"/>
  </bookViews>
  <sheets>
    <sheet name="Dashboard" sheetId="1" r:id="rId1"/>
    <sheet name="MostRecentEmailPivot" sheetId="9" r:id="rId2"/>
    <sheet name="MostRecentEmails" sheetId="7" r:id="rId3"/>
    <sheet name="WeeklyHeadlines" sheetId="2" r:id="rId4"/>
    <sheet name="StrategicDecisionPoints" sheetId="3" r:id="rId5"/>
    <sheet name="MonthlyInvoice" sheetId="4" r:id="rId6"/>
    <sheet name="MonthlyHours" sheetId="5" r:id="rId7"/>
    <sheet name="MobileAppReleases" sheetId="6" r:id="rId8"/>
  </sheets>
  <calcPr calcId="140001" concurrentCalc="0"/>
  <pivotCaches>
    <pivotCache cacheId="0" r:id="rId9"/>
  </pivotCaches>
  <webPublishing targetScreenSize="1024x768" dpi="72" codePage="65001"/>
  <extLst>
    <ext xmlns:mx="http://schemas.microsoft.com/office/mac/excel/2008/main" uri="{7523E5D3-25F3-A5E0-1632-64F254C22452}">
      <mx:CRTarget Flags="8192"/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H22" i="1"/>
  <c r="G22" i="1"/>
  <c r="C22" i="1"/>
  <c r="B22" i="1"/>
  <c r="H21" i="1"/>
  <c r="G21" i="1"/>
  <c r="C21" i="1"/>
  <c r="I20" i="1"/>
  <c r="H20" i="1"/>
  <c r="I21" i="1"/>
  <c r="C20" i="1"/>
  <c r="B20" i="1"/>
  <c r="B21" i="1"/>
  <c r="G20" i="1"/>
  <c r="B18" i="1"/>
  <c r="C18" i="1"/>
  <c r="G18" i="1"/>
  <c r="H18" i="1"/>
  <c r="I18" i="1"/>
  <c r="B19" i="1"/>
  <c r="C19" i="1"/>
  <c r="G19" i="1"/>
  <c r="H19" i="1"/>
  <c r="I19" i="1"/>
  <c r="C6" i="4"/>
  <c r="C5" i="4"/>
  <c r="C4" i="4"/>
  <c r="C3" i="4"/>
  <c r="C2" i="4"/>
  <c r="I14" i="1"/>
  <c r="I15" i="1"/>
  <c r="I16" i="1"/>
  <c r="I17" i="1"/>
  <c r="H14" i="1"/>
  <c r="H15" i="1"/>
  <c r="H16" i="1"/>
  <c r="H17" i="1"/>
  <c r="G14" i="1"/>
  <c r="G15" i="1"/>
  <c r="G16" i="1"/>
  <c r="G17" i="1"/>
  <c r="C14" i="1"/>
  <c r="C15" i="1"/>
  <c r="C16" i="1"/>
  <c r="C17" i="1"/>
  <c r="B14" i="1"/>
  <c r="B15" i="1"/>
  <c r="B16" i="1"/>
  <c r="B17" i="1"/>
  <c r="D27" i="1"/>
  <c r="C27" i="1"/>
  <c r="D26" i="1"/>
  <c r="C26" i="1"/>
  <c r="B27" i="1"/>
  <c r="B26" i="1"/>
  <c r="C4" i="7"/>
  <c r="B7" i="1"/>
  <c r="B8" i="1"/>
  <c r="B9" i="1"/>
  <c r="B10" i="1"/>
  <c r="B11" i="1"/>
  <c r="B12" i="1"/>
  <c r="B13" i="1"/>
  <c r="B6" i="1"/>
  <c r="C6" i="1"/>
  <c r="I7" i="1"/>
  <c r="I8" i="1"/>
  <c r="I9" i="1"/>
  <c r="I10" i="1"/>
  <c r="I11" i="1"/>
  <c r="I12" i="1"/>
  <c r="I13" i="1"/>
  <c r="H7" i="1"/>
  <c r="H8" i="1"/>
  <c r="H9" i="1"/>
  <c r="H10" i="1"/>
  <c r="H11" i="1"/>
  <c r="H12" i="1"/>
  <c r="H13" i="1"/>
  <c r="G7" i="1"/>
  <c r="G8" i="1"/>
  <c r="G9" i="1"/>
  <c r="G10" i="1"/>
  <c r="G11" i="1"/>
  <c r="G12" i="1"/>
  <c r="G13" i="1"/>
  <c r="C7" i="1"/>
  <c r="C8" i="1"/>
  <c r="C9" i="1"/>
  <c r="C10" i="1"/>
  <c r="C11" i="1"/>
  <c r="C12" i="1"/>
  <c r="C13" i="1"/>
  <c r="I6" i="1"/>
  <c r="H6" i="1"/>
  <c r="G6" i="1"/>
  <c r="H3" i="5"/>
  <c r="H4" i="5"/>
  <c r="H5" i="5"/>
  <c r="H6" i="5"/>
  <c r="H7" i="5"/>
  <c r="H2" i="5"/>
  <c r="G7" i="5"/>
  <c r="E7" i="5"/>
  <c r="C7" i="5"/>
  <c r="G3" i="5"/>
  <c r="G4" i="5"/>
  <c r="G5" i="5"/>
  <c r="G6" i="5"/>
  <c r="G2" i="5"/>
  <c r="E3" i="5"/>
  <c r="E4" i="5"/>
  <c r="E5" i="5"/>
  <c r="E6" i="5"/>
  <c r="E2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<sst xmlns="http://schemas.openxmlformats.org/spreadsheetml/2006/main" count="118" uniqueCount="83">
  <si>
    <t>Description</t>
  </si>
  <si>
    <t>HeadlineID</t>
  </si>
  <si>
    <t>DecisionID</t>
  </si>
  <si>
    <t>Strategic Program Planning: 2, 3, 5 year plans to include longterm Roadmap development plan.</t>
  </si>
  <si>
    <t>Review New Architectural Demo (for information architecture primarily)</t>
  </si>
  <si>
    <t>Finalize Planning for Long-Term MobileEyes Roadmap</t>
  </si>
  <si>
    <t>Month</t>
  </si>
  <si>
    <t>Year</t>
  </si>
  <si>
    <t>Hours</t>
  </si>
  <si>
    <t>MonthYearDesc</t>
  </si>
  <si>
    <t>Person</t>
  </si>
  <si>
    <t>Ferrell</t>
  </si>
  <si>
    <t>Leifeste</t>
  </si>
  <si>
    <t>Brown</t>
  </si>
  <si>
    <t>Depp</t>
  </si>
  <si>
    <t>Smith</t>
  </si>
  <si>
    <t>Florez</t>
  </si>
  <si>
    <t>Store</t>
  </si>
  <si>
    <t>Version</t>
  </si>
  <si>
    <t>Apple iTunes</t>
  </si>
  <si>
    <t>2.4.1</t>
  </si>
  <si>
    <t>Google Play</t>
  </si>
  <si>
    <t>MonthYearDisplay</t>
  </si>
  <si>
    <t>Invoice Amount</t>
  </si>
  <si>
    <t>Percentage Of Total</t>
  </si>
  <si>
    <t>Legend</t>
  </si>
  <si>
    <t>Release Date</t>
  </si>
  <si>
    <t>App and Email Report pull data and send to WS by EOD (1st of each month)</t>
  </si>
  <si>
    <t>Total</t>
  </si>
  <si>
    <t>Name</t>
  </si>
  <si>
    <t>Date/Time Sent</t>
  </si>
  <si>
    <t>Emails Sent</t>
  </si>
  <si>
    <t>EMAIL MARKETING WEEKLY TASK LIST</t>
  </si>
  <si>
    <t>Task</t>
  </si>
  <si>
    <t>Owner(s)</t>
  </si>
  <si>
    <t>Due Date</t>
  </si>
  <si>
    <t>Category</t>
  </si>
  <si>
    <t>Row Labels</t>
  </si>
  <si>
    <t>Sum of Emails Sent</t>
  </si>
  <si>
    <t>Mail Date</t>
  </si>
  <si>
    <t>Golf</t>
  </si>
  <si>
    <t>180402GLF2 - April New Elite</t>
  </si>
  <si>
    <t>180402GLF1 - April New Premier</t>
  </si>
  <si>
    <t>Chris, Lisa</t>
  </si>
  <si>
    <t>June Entertainment Highlights</t>
  </si>
  <si>
    <t>Dwight Yoakam Offer</t>
  </si>
  <si>
    <t>(9) Hotel Reminders</t>
  </si>
  <si>
    <t>(4) Status is Important</t>
  </si>
  <si>
    <t>(2) Level Up</t>
  </si>
  <si>
    <t>May Spa Special</t>
  </si>
  <si>
    <t>Air Supply Offer</t>
  </si>
  <si>
    <t>Tritt / CDB Offer</t>
  </si>
  <si>
    <t>Johny Rivvers Offer</t>
  </si>
  <si>
    <t>Pending Snapshot Approval</t>
  </si>
  <si>
    <t>Pending Content and snapshot approals</t>
  </si>
  <si>
    <t>Pending Tests, lists, content and snapshop approvals</t>
  </si>
  <si>
    <t>Lisa, Chris</t>
  </si>
  <si>
    <t>Pending assets, content, tests, and approvals</t>
  </si>
  <si>
    <t>Pending Lists, Snapshot Approval</t>
  </si>
  <si>
    <t>May Non-Responders</t>
  </si>
  <si>
    <t>100k Giveaway</t>
  </si>
  <si>
    <t>June Hotel Reminder</t>
  </si>
  <si>
    <t>Pending Matrix, Template, Content  - New promotions?</t>
  </si>
  <si>
    <t>Chris, Angela, Lisa</t>
  </si>
  <si>
    <t>WinStar Email Marketing Executive Dashboard 5/8/2018</t>
  </si>
  <si>
    <t>Ghosted Patrons Program (3/6/9 mo)</t>
  </si>
  <si>
    <t>New Append Data</t>
  </si>
  <si>
    <t>Barcoded Email</t>
  </si>
  <si>
    <t>Hotel Email Journey</t>
  </si>
  <si>
    <t>Pending final creative, Tests, Approvals</t>
  </si>
  <si>
    <t>Josh, Chris</t>
  </si>
  <si>
    <t>Angela</t>
  </si>
  <si>
    <t>N/A</t>
  </si>
  <si>
    <t>Awaiting word on new hardware</t>
  </si>
  <si>
    <t>Deb, Chris, Angela</t>
  </si>
  <si>
    <t>TBD</t>
  </si>
  <si>
    <t>Pending Tony G implementation of FTP drop</t>
  </si>
  <si>
    <t>Tony, Deb, Chris</t>
  </si>
  <si>
    <t>Checking with IT</t>
  </si>
  <si>
    <t>MOST RECENT EMAILS SENT - 5/2018</t>
  </si>
  <si>
    <t>Pending review/revisions/approval</t>
  </si>
  <si>
    <t>Deb, Chris</t>
  </si>
  <si>
    <t>Tech Headlines Case Study Article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</si>
</sst>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m/d/yy;@"/>
    <numFmt numFmtId="168" formatCode="mm/dd/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 tint="-0.74996185186315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3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5">
    <xf numFmtId="0" fontId="0" fillId="0" borderId="0" xfId="0"/>
    <xf numFmtId="164" fontId="0" fillId="0" borderId="0" xfId="1" applyFont="1"/>
    <xf numFmtId="0" fontId="0" fillId="0" borderId="0" xfId="1" applyNumberFormat="1" applyFont="1"/>
    <xf numFmtId="0" fontId="0" fillId="0" borderId="0" xfId="0" applyNumberFormat="1"/>
    <xf numFmtId="14" fontId="0" fillId="0" borderId="0" xfId="0" applyNumberFormat="1"/>
    <xf numFmtId="9" fontId="0" fillId="0" borderId="0" xfId="2" applyFont="1"/>
    <xf numFmtId="0" fontId="0" fillId="3" borderId="0" xfId="0" applyFill="1"/>
    <xf numFmtId="0" fontId="2" fillId="3" borderId="0" xfId="0" applyFont="1" applyFill="1" applyAlignment="1"/>
    <xf numFmtId="0" fontId="0" fillId="3" borderId="0" xfId="0" applyFill="1" applyBorder="1" applyAlignment="1"/>
    <xf numFmtId="0" fontId="4" fillId="2" borderId="3" xfId="0" applyFont="1" applyFill="1" applyBorder="1" applyAlignment="1"/>
    <xf numFmtId="0" fontId="0" fillId="4" borderId="0" xfId="0" applyFill="1"/>
    <xf numFmtId="0" fontId="0" fillId="5" borderId="6" xfId="0" applyFill="1" applyBorder="1"/>
    <xf numFmtId="0" fontId="0" fillId="5" borderId="0" xfId="0" applyFill="1" applyBorder="1"/>
    <xf numFmtId="0" fontId="2" fillId="3" borderId="0" xfId="0" applyFont="1" applyFill="1" applyBorder="1" applyAlignment="1"/>
    <xf numFmtId="22" fontId="0" fillId="0" borderId="0" xfId="0" applyNumberFormat="1"/>
    <xf numFmtId="0" fontId="6" fillId="0" borderId="0" xfId="0" applyFont="1"/>
    <xf numFmtId="0" fontId="4" fillId="2" borderId="2" xfId="0" applyFont="1" applyFill="1" applyBorder="1" applyAlignment="1"/>
    <xf numFmtId="0" fontId="5" fillId="2" borderId="2" xfId="0" applyFont="1" applyFill="1" applyBorder="1" applyAlignment="1">
      <alignment horizontal="left" indent="1"/>
    </xf>
    <xf numFmtId="0" fontId="0" fillId="0" borderId="0" xfId="0" pivotButton="1"/>
    <xf numFmtId="0" fontId="0" fillId="0" borderId="0" xfId="0" applyAlignment="1">
      <alignment horizontal="left"/>
    </xf>
    <xf numFmtId="0" fontId="8" fillId="2" borderId="1" xfId="0" applyFont="1" applyFill="1" applyBorder="1"/>
    <xf numFmtId="0" fontId="8" fillId="2" borderId="7" xfId="0" applyFont="1" applyFill="1" applyBorder="1" applyAlignment="1">
      <alignment horizontal="left" indent="1"/>
    </xf>
    <xf numFmtId="0" fontId="8" fillId="2" borderId="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 vertical="center" indent="1"/>
    </xf>
    <xf numFmtId="166" fontId="0" fillId="0" borderId="0" xfId="3" applyNumberFormat="1" applyFont="1"/>
    <xf numFmtId="166" fontId="6" fillId="0" borderId="0" xfId="3" applyNumberFormat="1" applyFont="1"/>
    <xf numFmtId="167" fontId="3" fillId="2" borderId="4" xfId="0" applyNumberFormat="1" applyFont="1" applyFill="1" applyBorder="1" applyAlignment="1">
      <alignment horizontal="center" vertical="center"/>
    </xf>
    <xf numFmtId="166" fontId="0" fillId="0" borderId="0" xfId="0" applyNumberFormat="1"/>
    <xf numFmtId="0" fontId="4" fillId="2" borderId="8" xfId="0" applyFont="1" applyFill="1" applyBorder="1" applyAlignment="1">
      <alignment horizontal="left" indent="1"/>
    </xf>
    <xf numFmtId="0" fontId="0" fillId="0" borderId="0" xfId="0" applyFont="1"/>
    <xf numFmtId="14" fontId="0" fillId="0" borderId="0" xfId="0" applyNumberFormat="1" applyFont="1"/>
    <xf numFmtId="49" fontId="0" fillId="0" borderId="0" xfId="0" applyNumberFormat="1" applyFont="1"/>
    <xf numFmtId="49" fontId="12" fillId="0" borderId="0" xfId="0" applyNumberFormat="1" applyFont="1"/>
    <xf numFmtId="49" fontId="3" fillId="2" borderId="0" xfId="0" applyNumberFormat="1" applyFont="1" applyFill="1" applyBorder="1" applyAlignment="1">
      <alignment horizontal="left" wrapText="1" indent="1"/>
    </xf>
    <xf numFmtId="49" fontId="3" fillId="2" borderId="0" xfId="0" applyNumberFormat="1" applyFont="1" applyFill="1" applyBorder="1" applyAlignment="1">
      <alignment wrapText="1"/>
    </xf>
    <xf numFmtId="167" fontId="0" fillId="0" borderId="0" xfId="0" applyNumberFormat="1" applyFont="1"/>
    <xf numFmtId="167" fontId="12" fillId="0" borderId="0" xfId="0" applyNumberFormat="1" applyFont="1"/>
    <xf numFmtId="168" fontId="3" fillId="2" borderId="0" xfId="0" applyNumberFormat="1" applyFont="1" applyFill="1" applyBorder="1" applyAlignment="1">
      <alignment horizontal="center" wrapText="1"/>
    </xf>
    <xf numFmtId="168" fontId="3" fillId="2" borderId="6" xfId="0" applyNumberFormat="1" applyFont="1" applyFill="1" applyBorder="1" applyAlignment="1">
      <alignment horizontal="center" wrapText="1"/>
    </xf>
    <xf numFmtId="49" fontId="3" fillId="2" borderId="0" xfId="0" applyNumberFormat="1" applyFont="1" applyFill="1" applyBorder="1" applyAlignment="1">
      <alignment wrapText="1"/>
    </xf>
    <xf numFmtId="49" fontId="3" fillId="2" borderId="0" xfId="0" applyNumberFormat="1" applyFont="1" applyFill="1" applyBorder="1" applyAlignment="1">
      <alignment wrapText="1"/>
    </xf>
    <xf numFmtId="3" fontId="3" fillId="2" borderId="0" xfId="0" applyNumberFormat="1" applyFont="1" applyFill="1" applyBorder="1" applyAlignment="1">
      <alignment horizontal="center" vertical="center"/>
    </xf>
    <xf numFmtId="0" fontId="0" fillId="0" borderId="6" xfId="0" applyBorder="1" applyAlignment="1"/>
    <xf numFmtId="0" fontId="8" fillId="2" borderId="1" xfId="0" applyFont="1" applyFill="1" applyBorder="1" applyAlignment="1"/>
    <xf numFmtId="0" fontId="0" fillId="0" borderId="1" xfId="0" applyBorder="1" applyAlignment="1"/>
    <xf numFmtId="49" fontId="3" fillId="2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9" fontId="3" fillId="2" borderId="0" xfId="0" applyNumberFormat="1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7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8" fillId="2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</cellXfs>
  <cellStyles count="136">
    <cellStyle name="Comma" xfId="3" builtinId="3"/>
    <cellStyle name="Currency" xfId="1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ormal" xfId="0" builtinId="0"/>
    <cellStyle name="Percent" xfId="2" builtinId="5"/>
  </cellStyles>
  <dxfs count="1">
    <dxf>
      <numFmt numFmtId="166" formatCode="_(* #,##0_);_(* \(#,##0\);_(* &quot;-&quot;??_);_(@_)"/>
    </dxf>
  </dxfs>
  <tableStyles count="0" defaultTableStyle="TableStyleMedium2" defaultPivotStyle="PivotStyleLight16"/>
  <colors>
    <mruColors>
      <color rgb="FFDADA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Monthly Invoice Trends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06160159183642"/>
          <c:y val="0.0324074074074074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MonthlyInvoice!$D$1</c:f>
              <c:strCache>
                <c:ptCount val="1"/>
                <c:pt idx="0">
                  <c:v>Invoice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0275319567354966"/>
                  <c:y val="-0.0879629629629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314650934119961"/>
                  <c:y val="-0.08333333333333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158386038472845"/>
                  <c:y val="-0.09770790888901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34616751887014E-16"/>
                  <c:y val="-0.04629629629629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0176991125776444"/>
                  <c:y val="-0.05486284289276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6350">
                <a:solidFill>
                  <a:sysClr val="windowText" lastClr="000000"/>
                </a:solidFill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strRef>
              <c:f>MonthlyInvoice!$C$2:$C$6</c:f>
              <c:strCache>
                <c:ptCount val="5"/>
                <c:pt idx="0">
                  <c:v>Dec 2017</c:v>
                </c:pt>
                <c:pt idx="1">
                  <c:v>Jan 2018</c:v>
                </c:pt>
                <c:pt idx="2">
                  <c:v>Feb 2018</c:v>
                </c:pt>
                <c:pt idx="3">
                  <c:v>Mar 2018</c:v>
                </c:pt>
                <c:pt idx="4">
                  <c:v>Apr 2018</c:v>
                </c:pt>
              </c:strCache>
            </c:strRef>
          </c:cat>
          <c:val>
            <c:numRef>
              <c:f>MonthlyInvoice!$D$2:$D$6</c:f>
              <c:numCache>
                <c:formatCode>_("$"* #,##0.00_);_("$"* \(#,##0.00\);_("$"* "-"??_);_(@_)</c:formatCode>
                <c:ptCount val="5"/>
                <c:pt idx="0">
                  <c:v>30985.0</c:v>
                </c:pt>
                <c:pt idx="1">
                  <c:v>31820.0</c:v>
                </c:pt>
                <c:pt idx="2">
                  <c:v>28490.0</c:v>
                </c:pt>
                <c:pt idx="3">
                  <c:v>33855.0</c:v>
                </c:pt>
                <c:pt idx="4">
                  <c:v>35105.0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12690856"/>
        <c:axId val="2112694168"/>
        <c:axId val="0"/>
      </c:bar3DChart>
      <c:catAx>
        <c:axId val="211269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12694168"/>
        <c:crosses val="autoZero"/>
        <c:auto val="1"/>
        <c:lblAlgn val="ctr"/>
        <c:lblOffset val="100"/>
        <c:noMultiLvlLbl val="0"/>
      </c:catAx>
      <c:valAx>
        <c:axId val="211269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1269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w="152400" h="50800" prst="softRound"/>
    </a:sp3d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 anchor="b" anchorCtr="0"/>
          <a:lstStyle/>
          <a:p>
            <a:pPr>
              <a:defRPr sz="1800"/>
            </a:pPr>
            <a:r>
              <a:rPr lang="en-US" sz="1800"/>
              <a:t>Total  Emails Sent MTD</a:t>
            </a:r>
            <a:endParaRPr lang="en-US" sz="1800" baseline="0"/>
          </a:p>
        </c:rich>
      </c:tx>
      <c:layout>
        <c:manualLayout>
          <c:xMode val="edge"/>
          <c:yMode val="edge"/>
          <c:x val="0.256346252173024"/>
          <c:y val="0.065926476628669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291455159014214"/>
          <c:y val="0.219940981368056"/>
          <c:w val="0.918328313584101"/>
          <c:h val="0.269840737993067"/>
        </c:manualLayout>
      </c:layout>
      <c:bar3DChart>
        <c:barDir val="bar"/>
        <c:grouping val="stacked"/>
        <c:varyColors val="0"/>
        <c:ser>
          <c:idx val="0"/>
          <c:order val="0"/>
          <c:invertIfNegative val="0"/>
          <c:val>
            <c:numRef>
              <c:f>MostRecentEmails!$C$4</c:f>
              <c:numCache>
                <c:formatCode>_(* #,##0_);_(* \(#,##0\);_(* "-"??_);_(@_)</c:formatCode>
                <c:ptCount val="1"/>
                <c:pt idx="0">
                  <c:v>836.0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56806840"/>
        <c:axId val="2056809928"/>
        <c:axId val="0"/>
      </c:bar3DChart>
      <c:catAx>
        <c:axId val="20568068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high"/>
        <c:crossAx val="2056809928"/>
        <c:crossesAt val="0.0"/>
        <c:auto val="1"/>
        <c:lblAlgn val="ctr"/>
        <c:lblOffset val="100"/>
        <c:noMultiLvlLbl val="0"/>
      </c:catAx>
      <c:valAx>
        <c:axId val="2056809928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#,##0" sourceLinked="0"/>
        <c:majorTickMark val="in"/>
        <c:minorTickMark val="in"/>
        <c:tickLblPos val="nextTo"/>
        <c:spPr>
          <a:noFill/>
          <a:ln>
            <a:noFill/>
          </a:ln>
          <a:effectLst/>
        </c:spPr>
        <c:txPr>
          <a:bodyPr rot="5400000" vert="horz"/>
          <a:lstStyle/>
          <a:p>
            <a:pPr>
              <a:defRPr/>
            </a:pPr>
            <a:endParaRPr lang="en-US"/>
          </a:p>
        </c:txPr>
        <c:crossAx val="2056806840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w="152400" h="50800" prst="softRound"/>
    </a:sp3d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Emails Sent By Category MTD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dLbl>
          <c:idx val="0"/>
          <c:layout>
            <c:manualLayout>
              <c:x val="-0.188888888888889"/>
              <c:y val="-0.00462962962962967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dLbl>
          <c:idx val="0"/>
          <c:layout>
            <c:manualLayout>
              <c:x val="0.241666666666667"/>
              <c:y val="0.0277777777777778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dLbl>
          <c:idx val="0"/>
          <c:layout>
            <c:manualLayout>
              <c:x val="-0.272222222222222"/>
              <c:y val="-0.0648148148148149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dLbl>
          <c:idx val="0"/>
          <c:layout>
            <c:manualLayout>
              <c:x val="0.118840579710145"/>
              <c:y val="0.192071434676192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-0.191304347826087"/>
              <c:y val="0.174204324473755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-0.243478260869565"/>
              <c:y val="-0.129536548967664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layout>
            <c:manualLayout>
              <c:x val="0.304347826086957"/>
              <c:y val="-0.0938023285627915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9"/>
        <c:dLbl>
          <c:idx val="0"/>
          <c:layout>
            <c:manualLayout>
              <c:x val="0.136231884057971"/>
              <c:y val="-0.129536548967664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0"/>
        <c:dLbl>
          <c:idx val="0"/>
          <c:layout>
            <c:manualLayout>
              <c:x val="-0.179710144927536"/>
              <c:y val="-0.138470104068883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1"/>
        <c:dLbl>
          <c:idx val="0"/>
          <c:layout>
            <c:manualLayout>
              <c:x val="0.32463768115942"/>
              <c:y val="0.562813619661981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2"/>
        <c:dLbl>
          <c:idx val="0"/>
          <c:layout>
            <c:manualLayout>
              <c:x val="0.318840579710145"/>
              <c:y val="0.495812308117612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3"/>
        <c:dLbl>
          <c:idx val="0"/>
          <c:layout>
            <c:manualLayout>
              <c:x val="0.333333333333333"/>
              <c:y val="0.419877089757257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4"/>
        <c:dLbl>
          <c:idx val="0"/>
          <c:layout>
            <c:manualLayout>
              <c:x val="0.365217391304348"/>
              <c:y val="0.308207650992029"/>
            </c:manualLayout>
          </c:layout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6"/>
        <c:dLbl>
          <c:idx val="0"/>
          <c:layout>
            <c:manualLayout>
              <c:x val="0.00289855072463768"/>
              <c:y val="-0.134003326518273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7"/>
        <c:dLbl>
          <c:idx val="0"/>
          <c:layout>
            <c:manualLayout>
              <c:x val="0.0869565217391304"/>
              <c:y val="-0.0580684598726863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9"/>
        <c:dLbl>
          <c:idx val="0"/>
          <c:layout>
            <c:manualLayout>
              <c:x val="0.00289855072463768"/>
              <c:y val="-0.134003326518273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0"/>
        <c:dLbl>
          <c:idx val="0"/>
          <c:layout>
            <c:manualLayout>
              <c:x val="0.0869565217391304"/>
              <c:y val="-0.0580684598726863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8514836356969"/>
          <c:y val="0.212463560327515"/>
          <c:w val="0.807849976062177"/>
          <c:h val="0.5432521394205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MostRecentEmailPivot!$B$3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0.0152134540750323"/>
                  <c:y val="0.5970082230940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0815210194456606"/>
                  <c:y val="0.2054276676628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108555479724155"/>
                  <c:y val="0.28816012397376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0776196636481242"/>
                  <c:y val="0.622879748530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0517484796935968"/>
                  <c:y val="0.2720654002695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MostRecentEmailPivot!$A$4:$A$8</c:f>
              <c:strCache>
                <c:ptCount val="2"/>
                <c:pt idx="0">
                  <c:v>Golf</c:v>
                </c:pt>
                <c:pt idx="1">
                  <c:v>Total</c:v>
                </c:pt>
              </c:strCache>
            </c:strRef>
          </c:cat>
          <c:val>
            <c:numRef>
              <c:f>MostRecentEmailPivot!$B$4:$B$8</c:f>
              <c:numCache>
                <c:formatCode>_(* #,##0_);_(* \(#,##0\);_(* "-"??_);_(@_)</c:formatCode>
                <c:ptCount val="5"/>
                <c:pt idx="0">
                  <c:v>836.0</c:v>
                </c:pt>
                <c:pt idx="1">
                  <c:v>836.0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2112823704"/>
        <c:axId val="2112826680"/>
        <c:axId val="0"/>
      </c:bar3DChart>
      <c:catAx>
        <c:axId val="2112823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826680"/>
        <c:crosses val="autoZero"/>
        <c:auto val="1"/>
        <c:lblAlgn val="ctr"/>
        <c:lblOffset val="100"/>
        <c:noMultiLvlLbl val="0"/>
      </c:catAx>
      <c:valAx>
        <c:axId val="2112826680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2112823704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>
        <a:lumMod val="65000"/>
      </a:schemeClr>
    </a:solidFill>
    <a:ln>
      <a:solidFill>
        <a:schemeClr val="bg1"/>
      </a:solidFill>
    </a:ln>
    <a:scene3d>
      <a:camera prst="orthographicFront"/>
      <a:lightRig rig="threePt" dir="t"/>
    </a:scene3d>
    <a:sp3d>
      <a:bevelT w="152400" h="50800" prst="softRound"/>
    </a:sp3d>
  </c:sp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187323</xdr:colOff>
      <xdr:row>38</xdr:row>
      <xdr:rowOff>85724</xdr:rowOff>
    </xdr:from>
    <xdr:to>
      <xdr:col>4</xdr:col>
      <xdr:colOff>619124</xdr:colOff>
      <xdr:row>52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5</xdr:col>
      <xdr:colOff>257175</xdr:colOff>
      <xdr:row>38</xdr:row>
      <xdr:rowOff>76199</xdr:rowOff>
    </xdr:from>
    <xdr:to>
      <xdr:col>8</xdr:col>
      <xdr:colOff>1019175</xdr:colOff>
      <xdr:row>52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247650</xdr:colOff>
      <xdr:row>23</xdr:row>
      <xdr:rowOff>14286</xdr:rowOff>
    </xdr:from>
    <xdr:to>
      <xdr:col>8</xdr:col>
      <xdr:colOff>1028700</xdr:colOff>
      <xdr:row>36</xdr:row>
      <xdr:rowOff>161924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k Grommesh" refreshedDate="43228.404110648145" createdVersion="4" refreshedVersion="4" minRefreshableVersion="3" recordCount="2">
  <cacheSource type="worksheet">
    <worksheetSource ref="C1:D3" sheet="MostRecentEmails"/>
  </cacheSource>
  <cacheFields count="2">
    <cacheField name="Emails Sent" numFmtId="0">
      <sharedItems containsSemiMixedTypes="0" containsString="0" containsNumber="1" containsInteger="1" minValue="148" maxValue="688"/>
    </cacheField>
    <cacheField name="Category" numFmtId="0">
      <sharedItems count="5">
        <s v="Golf"/>
        <s v="Entmt" u="1"/>
        <s v="Hotel" u="1"/>
        <s v="Online" u="1"/>
        <s v="Prom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n v="148"/>
    <x v="0"/>
  </r>
  <r>
    <n v="68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grandTotalCaption="Total" updatedVersion="4" minRefreshableVersion="3" useAutoFormatting="1" itemPrintTitles="1" createdVersion="4" indent="0" outline="1" outlineData="1" gridDropZones="1" multipleFieldFilters="0">
  <location ref="A2:B5" firstHeaderRow="2" firstDataRow="2" firstDataCol="1"/>
  <pivotFields count="2">
    <pivotField dataField="1" numFmtId="166" showAll="0"/>
    <pivotField axis="axisRow" showAll="0">
      <items count="6">
        <item m="1" x="1"/>
        <item x="0"/>
        <item m="1" x="2"/>
        <item m="1" x="4"/>
        <item m="1" x="3"/>
        <item t="default"/>
      </items>
    </pivotField>
  </pivotFields>
  <rowFields count="1">
    <field x="1"/>
  </rowFields>
  <rowItems count="2">
    <i>
      <x v="1"/>
    </i>
    <i t="grand">
      <x/>
    </i>
  </rowItems>
  <colItems count="1">
    <i/>
  </colItems>
  <dataFields count="1">
    <dataField name="Sum of Emails Sent" fld="0" baseField="0" baseItem="0" numFmtId="166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 fitToPage="1"/>
  </sheetPr>
  <dimension ref="A1:J37"/>
  <sheetViews>
    <sheetView tabSelected="1" topLeftCell="A5" workbookViewId="0">
      <selection activeCell="I21" sqref="I21:I22"/>
    </sheetView>
  </sheetViews>
  <sheetFormatPr baseColWidth="10" defaultColWidth="8.83203125" defaultRowHeight="14" x14ac:dyDescent="0"/>
  <cols>
    <col min="1" max="1" width="3.33203125" style="6" customWidth="1"/>
    <col min="2" max="2" width="49.6640625" style="6" customWidth="1"/>
    <col min="3" max="3" width="19.6640625" style="6" customWidth="1"/>
    <col min="4" max="4" width="15.83203125" style="6" customWidth="1"/>
    <col min="5" max="5" width="9.5" style="6" customWidth="1"/>
    <col min="6" max="6" width="16.5" style="6" customWidth="1"/>
    <col min="7" max="7" width="20.1640625" style="6" customWidth="1"/>
    <col min="8" max="8" width="17.5" style="6" customWidth="1"/>
    <col min="9" max="9" width="15.5" style="6" customWidth="1"/>
    <col min="10" max="10" width="3.33203125" style="6" customWidth="1"/>
    <col min="11" max="16384" width="8.83203125" style="6"/>
  </cols>
  <sheetData>
    <row r="1" spans="1:10" ht="30">
      <c r="A1" s="10"/>
      <c r="B1" s="50" t="s">
        <v>64</v>
      </c>
      <c r="C1" s="51"/>
      <c r="D1" s="51"/>
      <c r="E1" s="51"/>
      <c r="F1" s="51"/>
      <c r="G1" s="51"/>
      <c r="H1" s="51"/>
      <c r="I1" s="52"/>
      <c r="J1" s="10"/>
    </row>
    <row r="4" spans="1:10" ht="20">
      <c r="A4" s="11"/>
      <c r="B4" s="17" t="s">
        <v>32</v>
      </c>
      <c r="C4" s="16"/>
      <c r="D4" s="16"/>
      <c r="E4" s="16"/>
      <c r="F4" s="16"/>
      <c r="G4" s="16"/>
      <c r="H4" s="16"/>
      <c r="I4" s="9"/>
    </row>
    <row r="5" spans="1:10" ht="15">
      <c r="A5" s="11"/>
      <c r="B5" s="21" t="s">
        <v>0</v>
      </c>
      <c r="C5" s="44" t="s">
        <v>33</v>
      </c>
      <c r="D5" s="45"/>
      <c r="E5" s="45"/>
      <c r="F5" s="45"/>
      <c r="G5" s="20" t="s">
        <v>34</v>
      </c>
      <c r="H5" s="22" t="s">
        <v>35</v>
      </c>
      <c r="I5" s="23" t="s">
        <v>39</v>
      </c>
    </row>
    <row r="6" spans="1:10" ht="15.75" customHeight="1">
      <c r="A6" s="12"/>
      <c r="B6" s="34" t="str">
        <f>WeeklyHeadlines!B2</f>
        <v>June Entertainment Highlights</v>
      </c>
      <c r="C6" s="46" t="str">
        <f>WeeklyHeadlines!C2</f>
        <v>Pending Snapshot Approval</v>
      </c>
      <c r="D6" s="47"/>
      <c r="E6" s="47"/>
      <c r="F6" s="47"/>
      <c r="G6" s="35" t="str">
        <f>WeeklyHeadlines!D2</f>
        <v>Chris, Lisa</v>
      </c>
      <c r="H6" s="38">
        <f>WeeklyHeadlines!E2</f>
        <v>43228</v>
      </c>
      <c r="I6" s="39">
        <f>WeeklyHeadlines!F2</f>
        <v>43229</v>
      </c>
    </row>
    <row r="7" spans="1:10" ht="15.75" customHeight="1">
      <c r="A7" s="12"/>
      <c r="B7" s="34" t="str">
        <f>WeeklyHeadlines!B3</f>
        <v>Dwight Yoakam Offer</v>
      </c>
      <c r="C7" s="48" t="str">
        <f>WeeklyHeadlines!C3</f>
        <v>Pending Snapshot Approval</v>
      </c>
      <c r="D7" s="49"/>
      <c r="E7" s="49"/>
      <c r="F7" s="49"/>
      <c r="G7" s="35" t="str">
        <f>WeeklyHeadlines!D3</f>
        <v>Chris, Lisa</v>
      </c>
      <c r="H7" s="38">
        <f>WeeklyHeadlines!E3</f>
        <v>43229</v>
      </c>
      <c r="I7" s="39">
        <f>WeeklyHeadlines!F3</f>
        <v>43230</v>
      </c>
    </row>
    <row r="8" spans="1:10" ht="15.75" customHeight="1">
      <c r="A8" s="12"/>
      <c r="B8" s="34" t="str">
        <f>WeeklyHeadlines!B4</f>
        <v>(9) Hotel Reminders</v>
      </c>
      <c r="C8" s="48" t="str">
        <f>WeeklyHeadlines!C4</f>
        <v>Pending Content and snapshot approals</v>
      </c>
      <c r="D8" s="49"/>
      <c r="E8" s="49"/>
      <c r="F8" s="49"/>
      <c r="G8" s="35" t="str">
        <f>WeeklyHeadlines!D4</f>
        <v>Chris, Lisa</v>
      </c>
      <c r="H8" s="38">
        <f>WeeklyHeadlines!E4</f>
        <v>43230</v>
      </c>
      <c r="I8" s="39">
        <f>WeeklyHeadlines!F4</f>
        <v>43231</v>
      </c>
    </row>
    <row r="9" spans="1:10" ht="15.75" customHeight="1">
      <c r="A9" s="12"/>
      <c r="B9" s="34" t="str">
        <f>WeeklyHeadlines!B5</f>
        <v>(4) Status is Important</v>
      </c>
      <c r="C9" s="48" t="str">
        <f>WeeklyHeadlines!C5</f>
        <v>Pending Tests, lists, content and snapshop approvals</v>
      </c>
      <c r="D9" s="49"/>
      <c r="E9" s="49"/>
      <c r="F9" s="49"/>
      <c r="G9" s="35" t="str">
        <f>WeeklyHeadlines!D5</f>
        <v>Lisa, Chris</v>
      </c>
      <c r="H9" s="38">
        <f>WeeklyHeadlines!E5</f>
        <v>43229</v>
      </c>
      <c r="I9" s="39">
        <f>WeeklyHeadlines!F5</f>
        <v>43234</v>
      </c>
    </row>
    <row r="10" spans="1:10" ht="15.75" customHeight="1">
      <c r="A10" s="12"/>
      <c r="B10" s="34" t="str">
        <f>WeeklyHeadlines!B6</f>
        <v>(2) Level Up</v>
      </c>
      <c r="C10" s="48" t="str">
        <f>WeeklyHeadlines!C6</f>
        <v>Pending Tests, lists, content and snapshop approvals</v>
      </c>
      <c r="D10" s="49"/>
      <c r="E10" s="49"/>
      <c r="F10" s="49"/>
      <c r="G10" s="35" t="str">
        <f>WeeklyHeadlines!D6</f>
        <v>Lisa, Chris</v>
      </c>
      <c r="H10" s="38">
        <f>WeeklyHeadlines!E6</f>
        <v>43229</v>
      </c>
      <c r="I10" s="39">
        <f>WeeklyHeadlines!F6</f>
        <v>43235</v>
      </c>
    </row>
    <row r="11" spans="1:10" ht="15.75" customHeight="1">
      <c r="A11" s="12"/>
      <c r="B11" s="34" t="str">
        <f>WeeklyHeadlines!B7</f>
        <v>May Spa Special</v>
      </c>
      <c r="C11" s="48" t="str">
        <f>WeeklyHeadlines!C7</f>
        <v>Pending assets, content, tests, and approvals</v>
      </c>
      <c r="D11" s="49"/>
      <c r="E11" s="49"/>
      <c r="F11" s="49"/>
      <c r="G11" s="35" t="str">
        <f>WeeklyHeadlines!D7</f>
        <v>Chris, Lisa</v>
      </c>
      <c r="H11" s="38">
        <f>WeeklyHeadlines!E7</f>
        <v>43229</v>
      </c>
      <c r="I11" s="39">
        <f>WeeklyHeadlines!F7</f>
        <v>43236</v>
      </c>
    </row>
    <row r="12" spans="1:10" ht="15.75" customHeight="1">
      <c r="A12" s="12"/>
      <c r="B12" s="34" t="str">
        <f>WeeklyHeadlines!B8</f>
        <v>Air Supply Offer</v>
      </c>
      <c r="C12" s="48" t="str">
        <f>WeeklyHeadlines!C8</f>
        <v>Pending Lists, Snapshot Approval</v>
      </c>
      <c r="D12" s="49"/>
      <c r="E12" s="49"/>
      <c r="F12" s="49"/>
      <c r="G12" s="35" t="str">
        <f>WeeklyHeadlines!D8</f>
        <v>Chris, Lisa</v>
      </c>
      <c r="H12" s="38">
        <f>WeeklyHeadlines!E8</f>
        <v>43235</v>
      </c>
      <c r="I12" s="39">
        <f>WeeklyHeadlines!F8</f>
        <v>43237</v>
      </c>
    </row>
    <row r="13" spans="1:10" ht="15.75" customHeight="1">
      <c r="A13" s="12"/>
      <c r="B13" s="34" t="str">
        <f>WeeklyHeadlines!B9</f>
        <v>Tritt / CDB Offer</v>
      </c>
      <c r="C13" s="48" t="str">
        <f>WeeklyHeadlines!C9</f>
        <v>Pending Lists, Snapshot Approval</v>
      </c>
      <c r="D13" s="49"/>
      <c r="E13" s="49"/>
      <c r="F13" s="49"/>
      <c r="G13" s="35" t="str">
        <f>WeeklyHeadlines!D9</f>
        <v>Chris, Lisa</v>
      </c>
      <c r="H13" s="38">
        <f>WeeklyHeadlines!E9</f>
        <v>43206</v>
      </c>
      <c r="I13" s="39">
        <f>WeeklyHeadlines!F9</f>
        <v>43237</v>
      </c>
    </row>
    <row r="14" spans="1:10" ht="15.75" customHeight="1">
      <c r="B14" s="34" t="str">
        <f>WeeklyHeadlines!B10</f>
        <v>Johny Rivvers Offer</v>
      </c>
      <c r="C14" s="48" t="str">
        <f>WeeklyHeadlines!C10</f>
        <v>Pending Lists, Snapshot Approval</v>
      </c>
      <c r="D14" s="49"/>
      <c r="E14" s="49"/>
      <c r="F14" s="49"/>
      <c r="G14" s="40" t="str">
        <f>WeeklyHeadlines!D10</f>
        <v>Chris, Lisa</v>
      </c>
      <c r="H14" s="38">
        <f>WeeklyHeadlines!E10</f>
        <v>43237</v>
      </c>
      <c r="I14" s="39">
        <f>WeeklyHeadlines!F10</f>
        <v>43238</v>
      </c>
    </row>
    <row r="15" spans="1:10" ht="15.75" customHeight="1">
      <c r="B15" s="34" t="str">
        <f>WeeklyHeadlines!B11</f>
        <v>May Non-Responders</v>
      </c>
      <c r="C15" s="48" t="str">
        <f>WeeklyHeadlines!C11</f>
        <v>Pending Tests, lists, content and snapshop approvals</v>
      </c>
      <c r="D15" s="49"/>
      <c r="E15" s="49"/>
      <c r="F15" s="49"/>
      <c r="G15" s="40" t="str">
        <f>WeeklyHeadlines!D11</f>
        <v>Chris, Lisa</v>
      </c>
      <c r="H15" s="38">
        <f>WeeklyHeadlines!E11</f>
        <v>43234</v>
      </c>
      <c r="I15" s="39">
        <f>WeeklyHeadlines!F11</f>
        <v>43239</v>
      </c>
    </row>
    <row r="16" spans="1:10" ht="15.75" customHeight="1">
      <c r="B16" s="34" t="str">
        <f>WeeklyHeadlines!B12</f>
        <v>100k Giveaway</v>
      </c>
      <c r="C16" s="48" t="str">
        <f>WeeklyHeadlines!C12</f>
        <v>Pending assets, content, tests, and approvals</v>
      </c>
      <c r="D16" s="49"/>
      <c r="E16" s="49"/>
      <c r="F16" s="49"/>
      <c r="G16" s="40" t="str">
        <f>WeeklyHeadlines!D12</f>
        <v>Chris, Lisa</v>
      </c>
      <c r="H16" s="38">
        <f>WeeklyHeadlines!E12</f>
        <v>43230</v>
      </c>
      <c r="I16" s="39">
        <f>WeeklyHeadlines!F12</f>
        <v>43241</v>
      </c>
    </row>
    <row r="17" spans="2:9" ht="15.75" customHeight="1">
      <c r="B17" s="34" t="str">
        <f>WeeklyHeadlines!B13</f>
        <v>June Hotel Reminder</v>
      </c>
      <c r="C17" s="48" t="str">
        <f>WeeklyHeadlines!C13</f>
        <v>Pending Matrix, Template, Content  - New promotions?</v>
      </c>
      <c r="D17" s="49"/>
      <c r="E17" s="49"/>
      <c r="F17" s="49"/>
      <c r="G17" s="40" t="str">
        <f>WeeklyHeadlines!D13</f>
        <v>Chris, Angela, Lisa</v>
      </c>
      <c r="H17" s="38">
        <f>WeeklyHeadlines!E13</f>
        <v>43229</v>
      </c>
      <c r="I17" s="39">
        <f>WeeklyHeadlines!F13</f>
        <v>43242</v>
      </c>
    </row>
    <row r="18" spans="2:9" ht="15.75" customHeight="1">
      <c r="B18" s="34" t="str">
        <f>WeeklyHeadlines!B14</f>
        <v>Ghosted Patrons Program (3/6/9 mo)</v>
      </c>
      <c r="C18" s="48" t="str">
        <f>WeeklyHeadlines!C14</f>
        <v>Pending final creative, Tests, Approvals</v>
      </c>
      <c r="D18" s="49"/>
      <c r="E18" s="49"/>
      <c r="F18" s="49"/>
      <c r="G18" s="41" t="str">
        <f>WeeklyHeadlines!D14</f>
        <v>Josh, Chris</v>
      </c>
      <c r="H18" s="38">
        <f>WeeklyHeadlines!E14</f>
        <v>43214</v>
      </c>
      <c r="I18" s="39">
        <f>WeeklyHeadlines!F14</f>
        <v>43221</v>
      </c>
    </row>
    <row r="19" spans="2:9" ht="15.75" customHeight="1">
      <c r="B19" s="34" t="str">
        <f>WeeklyHeadlines!B15</f>
        <v>New Append Data</v>
      </c>
      <c r="C19" s="48" t="str">
        <f>WeeklyHeadlines!C15</f>
        <v>Checking with IT</v>
      </c>
      <c r="D19" s="49"/>
      <c r="E19" s="49"/>
      <c r="F19" s="49"/>
      <c r="G19" s="41" t="str">
        <f>WeeklyHeadlines!D15</f>
        <v>Angela</v>
      </c>
      <c r="H19" s="38">
        <f>WeeklyHeadlines!E15</f>
        <v>43214</v>
      </c>
      <c r="I19" s="39">
        <f>WeeklyHeadlines!F15</f>
        <v>43220</v>
      </c>
    </row>
    <row r="20" spans="2:9" ht="15.75" customHeight="1">
      <c r="B20" s="34" t="str">
        <f>WeeklyHeadlines!B16</f>
        <v>Barcoded Email</v>
      </c>
      <c r="C20" s="48" t="str">
        <f>WeeklyHeadlines!C16</f>
        <v>Awaiting word on new hardware</v>
      </c>
      <c r="D20" s="49"/>
      <c r="E20" s="49"/>
      <c r="F20" s="49"/>
      <c r="G20" s="41" t="str">
        <f>WeeklyHeadlines!D16</f>
        <v>Deb, Chris, Angela</v>
      </c>
      <c r="H20" s="38" t="str">
        <f>WeeklyHeadlines!E16</f>
        <v>TBD</v>
      </c>
      <c r="I20" s="39" t="str">
        <f>WeeklyHeadlines!F16</f>
        <v>TBD</v>
      </c>
    </row>
    <row r="21" spans="2:9" ht="15.75" customHeight="1">
      <c r="B21" s="34" t="str">
        <f>WeeklyHeadlines!B17</f>
        <v>Hotel Email Journey</v>
      </c>
      <c r="C21" s="48" t="str">
        <f>WeeklyHeadlines!C17</f>
        <v>Pending Tony G implementation of FTP drop</v>
      </c>
      <c r="D21" s="49"/>
      <c r="E21" s="49"/>
      <c r="F21" s="49"/>
      <c r="G21" s="41" t="str">
        <f>WeeklyHeadlines!D17</f>
        <v>Tony, Deb, Chris</v>
      </c>
      <c r="H21" s="38" t="str">
        <f>WeeklyHeadlines!E17</f>
        <v>TBD</v>
      </c>
      <c r="I21" s="39" t="str">
        <f>WeeklyHeadlines!F16</f>
        <v>TBD</v>
      </c>
    </row>
    <row r="22" spans="2:9" ht="15.75" customHeight="1">
      <c r="B22" s="34" t="str">
        <f>WeeklyHeadlines!B18</f>
        <v>Tech Headlines Case Study Article</v>
      </c>
      <c r="C22" s="48" t="str">
        <f>WeeklyHeadlines!C18</f>
        <v>Pending review/revisions/approval</v>
      </c>
      <c r="D22" s="49"/>
      <c r="E22" s="49"/>
      <c r="F22" s="49"/>
      <c r="G22" s="41" t="str">
        <f>WeeklyHeadlines!D18</f>
        <v>Deb, Chris</v>
      </c>
      <c r="H22" s="38">
        <f>WeeklyHeadlines!E18</f>
        <v>43228</v>
      </c>
      <c r="I22" s="39" t="str">
        <f>WeeklyHeadlines!F17</f>
        <v>TBD</v>
      </c>
    </row>
    <row r="23" spans="2:9" ht="20">
      <c r="B23" s="13"/>
      <c r="C23" s="13"/>
      <c r="D23" s="7"/>
    </row>
    <row r="24" spans="2:9" ht="20">
      <c r="B24" s="29" t="s">
        <v>79</v>
      </c>
      <c r="C24" s="16"/>
      <c r="D24" s="16"/>
      <c r="E24" s="9"/>
    </row>
    <row r="25" spans="2:9" ht="15">
      <c r="B25" s="21" t="s">
        <v>0</v>
      </c>
      <c r="C25" s="22" t="s">
        <v>30</v>
      </c>
      <c r="D25" s="53" t="s">
        <v>31</v>
      </c>
      <c r="E25" s="54"/>
    </row>
    <row r="26" spans="2:9" ht="15">
      <c r="B26" s="24" t="str">
        <f>MostRecentEmails!A2</f>
        <v>180402GLF2 - April New Elite</v>
      </c>
      <c r="C26" s="27">
        <f>MostRecentEmails!B2</f>
        <v>43194.626388888886</v>
      </c>
      <c r="D26" s="42">
        <f>MostRecentEmails!C2</f>
        <v>148</v>
      </c>
      <c r="E26" s="43"/>
    </row>
    <row r="27" spans="2:9" ht="15">
      <c r="B27" s="24" t="str">
        <f>MostRecentEmails!A3</f>
        <v>180402GLF1 - April New Premier</v>
      </c>
      <c r="C27" s="27">
        <f>MostRecentEmails!B3</f>
        <v>43194.625694444447</v>
      </c>
      <c r="D27" s="42">
        <f>MostRecentEmails!C3</f>
        <v>688</v>
      </c>
      <c r="E27" s="43"/>
    </row>
    <row r="28" spans="2:9" ht="15">
      <c r="B28" s="24"/>
      <c r="C28" s="27"/>
      <c r="D28" s="42"/>
      <c r="E28" s="43"/>
    </row>
    <row r="29" spans="2:9" ht="15">
      <c r="B29" s="24"/>
      <c r="C29" s="27"/>
      <c r="D29" s="42"/>
      <c r="E29" s="43"/>
    </row>
    <row r="30" spans="2:9" ht="15">
      <c r="B30" s="24"/>
      <c r="C30" s="27"/>
      <c r="D30" s="42"/>
      <c r="E30" s="43"/>
    </row>
    <row r="31" spans="2:9" ht="15">
      <c r="B31" s="24"/>
      <c r="C31" s="27"/>
      <c r="D31" s="42"/>
      <c r="E31" s="43"/>
    </row>
    <row r="32" spans="2:9" ht="15">
      <c r="B32" s="24"/>
      <c r="C32" s="27"/>
      <c r="D32" s="42"/>
      <c r="E32" s="43"/>
    </row>
    <row r="33" spans="2:6" ht="15">
      <c r="B33" s="24"/>
      <c r="C33" s="27"/>
      <c r="D33" s="42"/>
      <c r="E33" s="43"/>
    </row>
    <row r="34" spans="2:6" ht="15">
      <c r="B34" s="24"/>
      <c r="C34" s="27"/>
      <c r="D34" s="42"/>
      <c r="E34" s="43"/>
    </row>
    <row r="35" spans="2:6" ht="15">
      <c r="B35" s="24"/>
      <c r="C35" s="27"/>
      <c r="D35" s="42"/>
      <c r="E35" s="43"/>
    </row>
    <row r="36" spans="2:6" ht="18" customHeight="1">
      <c r="B36" s="24"/>
      <c r="C36" s="27"/>
      <c r="D36" s="42"/>
      <c r="E36" s="43"/>
      <c r="F36" s="8"/>
    </row>
    <row r="37" spans="2:6" ht="15">
      <c r="B37" s="24"/>
      <c r="C37" s="27"/>
      <c r="D37" s="42"/>
      <c r="E37" s="43"/>
    </row>
  </sheetData>
  <mergeCells count="32">
    <mergeCell ref="C22:F22"/>
    <mergeCell ref="C17:F17"/>
    <mergeCell ref="B1:I1"/>
    <mergeCell ref="D35:E35"/>
    <mergeCell ref="D32:E32"/>
    <mergeCell ref="D33:E33"/>
    <mergeCell ref="D34:E34"/>
    <mergeCell ref="D25:E25"/>
    <mergeCell ref="D26:E26"/>
    <mergeCell ref="D27:E27"/>
    <mergeCell ref="D28:E28"/>
    <mergeCell ref="D29:E29"/>
    <mergeCell ref="C18:F18"/>
    <mergeCell ref="C19:F19"/>
    <mergeCell ref="C20:F20"/>
    <mergeCell ref="C21:F21"/>
    <mergeCell ref="D36:E36"/>
    <mergeCell ref="D37:E37"/>
    <mergeCell ref="C5:F5"/>
    <mergeCell ref="C6:F6"/>
    <mergeCell ref="C7:F7"/>
    <mergeCell ref="C8:F8"/>
    <mergeCell ref="C9:F9"/>
    <mergeCell ref="C10:F10"/>
    <mergeCell ref="C11:F11"/>
    <mergeCell ref="C12:F12"/>
    <mergeCell ref="C13:F13"/>
    <mergeCell ref="C14:F14"/>
    <mergeCell ref="D30:E30"/>
    <mergeCell ref="D31:E31"/>
    <mergeCell ref="C15:F15"/>
    <mergeCell ref="C16:F16"/>
  </mergeCells>
  <phoneticPr fontId="11" type="noConversion"/>
  <pageMargins left="0" right="0" top="0" bottom="0" header="0" footer="0"/>
  <pageSetup scale="71" orientation="landscape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9"/>
  <sheetViews>
    <sheetView topLeftCell="A2" workbookViewId="0">
      <selection activeCell="A5" sqref="A5"/>
    </sheetView>
  </sheetViews>
  <sheetFormatPr baseColWidth="10" defaultColWidth="8.83203125" defaultRowHeight="14" x14ac:dyDescent="0"/>
  <cols>
    <col min="1" max="1" width="15.83203125" customWidth="1"/>
    <col min="2" max="2" width="5.1640625" customWidth="1"/>
    <col min="3" max="3" width="11.5" customWidth="1"/>
    <col min="4" max="5" width="9" customWidth="1"/>
    <col min="6" max="6" width="11.33203125" bestFit="1" customWidth="1"/>
  </cols>
  <sheetData>
    <row r="2" spans="1:2">
      <c r="A2" s="18" t="s">
        <v>38</v>
      </c>
    </row>
    <row r="3" spans="1:2">
      <c r="A3" s="18" t="s">
        <v>37</v>
      </c>
      <c r="B3" t="s">
        <v>28</v>
      </c>
    </row>
    <row r="4" spans="1:2">
      <c r="A4" s="19" t="s">
        <v>40</v>
      </c>
      <c r="B4" s="28">
        <v>836</v>
      </c>
    </row>
    <row r="5" spans="1:2">
      <c r="A5" s="19" t="s">
        <v>28</v>
      </c>
      <c r="B5" s="28">
        <v>836</v>
      </c>
    </row>
    <row r="15" spans="1:2">
      <c r="B15" s="28"/>
    </row>
    <row r="16" spans="1:2">
      <c r="B16" s="28"/>
    </row>
    <row r="17" spans="2:2">
      <c r="B17" s="28"/>
    </row>
    <row r="18" spans="2:2">
      <c r="B18" s="28"/>
    </row>
    <row r="19" spans="2:2">
      <c r="B19" s="28"/>
    </row>
  </sheetData>
  <phoneticPr fontId="1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2" sqref="A2:XFD2"/>
    </sheetView>
  </sheetViews>
  <sheetFormatPr baseColWidth="10" defaultColWidth="8.83203125" defaultRowHeight="14" x14ac:dyDescent="0"/>
  <cols>
    <col min="1" max="1" width="45.83203125" bestFit="1" customWidth="1"/>
    <col min="2" max="2" width="15.83203125" bestFit="1" customWidth="1"/>
    <col min="3" max="3" width="15.83203125" style="25" bestFit="1" customWidth="1"/>
    <col min="4" max="4" width="8.83203125" bestFit="1" customWidth="1"/>
  </cols>
  <sheetData>
    <row r="1" spans="1:4" s="15" customFormat="1">
      <c r="A1" s="15" t="s">
        <v>29</v>
      </c>
      <c r="B1" s="15" t="s">
        <v>30</v>
      </c>
      <c r="C1" s="26" t="s">
        <v>31</v>
      </c>
      <c r="D1" s="15" t="s">
        <v>36</v>
      </c>
    </row>
    <row r="2" spans="1:4" s="15" customFormat="1">
      <c r="A2" t="s">
        <v>41</v>
      </c>
      <c r="B2" s="14">
        <v>43194.626388888886</v>
      </c>
      <c r="C2">
        <v>148</v>
      </c>
      <c r="D2" s="30" t="s">
        <v>40</v>
      </c>
    </row>
    <row r="3" spans="1:4" s="15" customFormat="1">
      <c r="A3" t="s">
        <v>42</v>
      </c>
      <c r="B3" s="14">
        <v>43194.625694444447</v>
      </c>
      <c r="C3">
        <v>688</v>
      </c>
      <c r="D3" s="30" t="s">
        <v>40</v>
      </c>
    </row>
    <row r="4" spans="1:4" s="15" customFormat="1">
      <c r="A4"/>
      <c r="B4"/>
      <c r="C4" s="25">
        <f>SUM(C2:C3)</f>
        <v>836</v>
      </c>
      <c r="D4" s="19" t="s">
        <v>28</v>
      </c>
    </row>
    <row r="5" spans="1:4" s="15" customFormat="1">
      <c r="A5"/>
      <c r="B5"/>
      <c r="C5" s="25"/>
      <c r="D5"/>
    </row>
    <row r="6" spans="1:4" s="15" customFormat="1">
      <c r="A6"/>
      <c r="B6"/>
      <c r="C6" s="25"/>
      <c r="D6"/>
    </row>
    <row r="7" spans="1:4" s="15" customFormat="1">
      <c r="A7"/>
      <c r="B7"/>
      <c r="C7" s="25"/>
      <c r="D7"/>
    </row>
  </sheetData>
  <phoneticPr fontId="1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19" sqref="B19"/>
    </sheetView>
  </sheetViews>
  <sheetFormatPr baseColWidth="10" defaultColWidth="8.83203125" defaultRowHeight="14" x14ac:dyDescent="0"/>
  <cols>
    <col min="1" max="1" width="10.83203125" style="30" bestFit="1" customWidth="1"/>
    <col min="2" max="2" width="45.1640625" style="30" bestFit="1" customWidth="1"/>
    <col min="3" max="3" width="48.6640625" style="30" bestFit="1" customWidth="1"/>
    <col min="4" max="4" width="15.5" style="30" bestFit="1" customWidth="1"/>
    <col min="5" max="6" width="10.6640625" style="36" bestFit="1" customWidth="1"/>
    <col min="7" max="16384" width="8.83203125" style="30"/>
  </cols>
  <sheetData>
    <row r="1" spans="1:8">
      <c r="A1" s="30" t="s">
        <v>1</v>
      </c>
      <c r="B1" s="30" t="s">
        <v>0</v>
      </c>
      <c r="C1" s="30" t="s">
        <v>33</v>
      </c>
      <c r="D1" s="30" t="s">
        <v>34</v>
      </c>
      <c r="E1" s="36" t="s">
        <v>35</v>
      </c>
      <c r="F1" s="36" t="s">
        <v>39</v>
      </c>
    </row>
    <row r="2" spans="1:8">
      <c r="A2" s="30">
        <v>1</v>
      </c>
      <c r="B2" s="32" t="s">
        <v>44</v>
      </c>
      <c r="C2" s="32" t="s">
        <v>53</v>
      </c>
      <c r="D2" s="32" t="s">
        <v>43</v>
      </c>
      <c r="E2" s="36">
        <v>43228</v>
      </c>
      <c r="F2" s="36">
        <v>43229</v>
      </c>
    </row>
    <row r="3" spans="1:8">
      <c r="A3" s="30">
        <v>2</v>
      </c>
      <c r="B3" s="32" t="s">
        <v>45</v>
      </c>
      <c r="C3" s="32" t="s">
        <v>53</v>
      </c>
      <c r="D3" s="32" t="s">
        <v>43</v>
      </c>
      <c r="E3" s="36">
        <v>43229</v>
      </c>
      <c r="F3" s="36">
        <v>43230</v>
      </c>
    </row>
    <row r="4" spans="1:8">
      <c r="A4" s="30">
        <v>3</v>
      </c>
      <c r="B4" s="33" t="s">
        <v>46</v>
      </c>
      <c r="C4" s="32" t="s">
        <v>54</v>
      </c>
      <c r="D4" s="32" t="s">
        <v>43</v>
      </c>
      <c r="E4" s="37">
        <v>43230</v>
      </c>
      <c r="F4" s="37">
        <v>43231</v>
      </c>
    </row>
    <row r="5" spans="1:8">
      <c r="A5" s="30">
        <v>4</v>
      </c>
      <c r="B5" s="33" t="s">
        <v>47</v>
      </c>
      <c r="C5" s="32" t="s">
        <v>55</v>
      </c>
      <c r="D5" s="32" t="s">
        <v>56</v>
      </c>
      <c r="E5" s="37">
        <v>43229</v>
      </c>
      <c r="F5" s="37">
        <v>43234</v>
      </c>
    </row>
    <row r="6" spans="1:8">
      <c r="A6" s="30">
        <v>5</v>
      </c>
      <c r="B6" s="32" t="s">
        <v>48</v>
      </c>
      <c r="C6" s="32" t="s">
        <v>55</v>
      </c>
      <c r="D6" s="32" t="s">
        <v>56</v>
      </c>
      <c r="E6" s="36">
        <v>43229</v>
      </c>
      <c r="F6" s="36">
        <v>43235</v>
      </c>
    </row>
    <row r="7" spans="1:8">
      <c r="A7" s="30">
        <v>6</v>
      </c>
      <c r="B7" s="32" t="s">
        <v>49</v>
      </c>
      <c r="C7" s="32" t="s">
        <v>57</v>
      </c>
      <c r="D7" s="32" t="s">
        <v>43</v>
      </c>
      <c r="E7" s="36">
        <v>43229</v>
      </c>
      <c r="F7" s="36">
        <v>43236</v>
      </c>
    </row>
    <row r="8" spans="1:8">
      <c r="A8" s="30">
        <v>7</v>
      </c>
      <c r="B8" s="32" t="s">
        <v>50</v>
      </c>
      <c r="C8" s="32" t="s">
        <v>58</v>
      </c>
      <c r="D8" s="32" t="s">
        <v>43</v>
      </c>
      <c r="E8" s="36">
        <v>43235</v>
      </c>
      <c r="F8" s="36">
        <v>43237</v>
      </c>
    </row>
    <row r="9" spans="1:8">
      <c r="A9" s="30">
        <v>8</v>
      </c>
      <c r="B9" s="32" t="s">
        <v>51</v>
      </c>
      <c r="C9" s="32" t="s">
        <v>58</v>
      </c>
      <c r="D9" s="32" t="s">
        <v>43</v>
      </c>
      <c r="E9" s="36">
        <v>43206</v>
      </c>
      <c r="F9" s="36">
        <v>43237</v>
      </c>
      <c r="G9" s="31"/>
      <c r="H9" s="31"/>
    </row>
    <row r="10" spans="1:8">
      <c r="A10" s="30">
        <v>9</v>
      </c>
      <c r="B10" s="32" t="s">
        <v>52</v>
      </c>
      <c r="C10" s="32" t="s">
        <v>58</v>
      </c>
      <c r="D10" s="32" t="s">
        <v>43</v>
      </c>
      <c r="E10" s="36">
        <v>43237</v>
      </c>
      <c r="F10" s="36">
        <v>43238</v>
      </c>
    </row>
    <row r="11" spans="1:8">
      <c r="A11" s="30">
        <v>10</v>
      </c>
      <c r="B11" s="32" t="s">
        <v>59</v>
      </c>
      <c r="C11" s="32" t="s">
        <v>55</v>
      </c>
      <c r="D11" s="32" t="s">
        <v>43</v>
      </c>
      <c r="E11" s="36">
        <v>43234</v>
      </c>
      <c r="F11" s="36">
        <v>43239</v>
      </c>
    </row>
    <row r="12" spans="1:8">
      <c r="A12" s="30">
        <v>11</v>
      </c>
      <c r="B12" s="32" t="s">
        <v>60</v>
      </c>
      <c r="C12" s="32" t="s">
        <v>57</v>
      </c>
      <c r="D12" s="32" t="s">
        <v>43</v>
      </c>
      <c r="E12" s="36">
        <v>43230</v>
      </c>
      <c r="F12" s="36">
        <v>43241</v>
      </c>
    </row>
    <row r="13" spans="1:8">
      <c r="A13" s="30">
        <v>12</v>
      </c>
      <c r="B13" s="32" t="s">
        <v>61</v>
      </c>
      <c r="C13" s="32" t="s">
        <v>62</v>
      </c>
      <c r="D13" s="32" t="s">
        <v>63</v>
      </c>
      <c r="E13" s="36">
        <v>43229</v>
      </c>
      <c r="F13" s="36">
        <v>43242</v>
      </c>
    </row>
    <row r="14" spans="1:8">
      <c r="A14" s="30">
        <v>13</v>
      </c>
      <c r="B14" s="32" t="s">
        <v>65</v>
      </c>
      <c r="C14" s="32" t="s">
        <v>69</v>
      </c>
      <c r="D14" s="32" t="s">
        <v>70</v>
      </c>
      <c r="E14" s="36">
        <v>43214</v>
      </c>
      <c r="F14" s="36">
        <v>43221</v>
      </c>
    </row>
    <row r="15" spans="1:8">
      <c r="A15" s="30">
        <v>14</v>
      </c>
      <c r="B15" s="32" t="s">
        <v>66</v>
      </c>
      <c r="C15" s="32" t="s">
        <v>78</v>
      </c>
      <c r="D15" s="32" t="s">
        <v>71</v>
      </c>
      <c r="E15" s="36">
        <v>43214</v>
      </c>
      <c r="F15" s="36">
        <v>43220</v>
      </c>
    </row>
    <row r="16" spans="1:8">
      <c r="A16" s="30">
        <v>15</v>
      </c>
      <c r="B16" s="32" t="s">
        <v>67</v>
      </c>
      <c r="C16" s="32" t="s">
        <v>73</v>
      </c>
      <c r="D16" s="32" t="s">
        <v>74</v>
      </c>
      <c r="E16" s="36" t="s">
        <v>75</v>
      </c>
      <c r="F16" s="36" t="s">
        <v>75</v>
      </c>
    </row>
    <row r="17" spans="1:6">
      <c r="A17" s="30">
        <v>16</v>
      </c>
      <c r="B17" s="32" t="s">
        <v>68</v>
      </c>
      <c r="C17" s="32" t="s">
        <v>76</v>
      </c>
      <c r="D17" s="32" t="s">
        <v>77</v>
      </c>
      <c r="E17" s="36" t="s">
        <v>75</v>
      </c>
      <c r="F17" s="36" t="s">
        <v>75</v>
      </c>
    </row>
    <row r="18" spans="1:6">
      <c r="A18" s="30">
        <v>17</v>
      </c>
      <c r="B18" s="32" t="s">
        <v>82</v>
      </c>
      <c r="C18" s="32" t="s">
        <v>80</v>
      </c>
      <c r="D18" s="32" t="s">
        <v>81</v>
      </c>
      <c r="E18" s="36">
        <v>43228</v>
      </c>
      <c r="F18" s="36" t="s">
        <v>72</v>
      </c>
    </row>
  </sheetData>
  <phoneticPr fontId="1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0" sqref="B10"/>
    </sheetView>
  </sheetViews>
  <sheetFormatPr baseColWidth="10" defaultColWidth="8.83203125" defaultRowHeight="14" x14ac:dyDescent="0"/>
  <cols>
    <col min="1" max="1" width="10.5" bestFit="1" customWidth="1"/>
    <col min="2" max="2" width="86.5" bestFit="1" customWidth="1"/>
  </cols>
  <sheetData>
    <row r="1" spans="1:2">
      <c r="A1" t="s">
        <v>2</v>
      </c>
      <c r="B1" t="s">
        <v>0</v>
      </c>
    </row>
    <row r="2" spans="1:2">
      <c r="A2">
        <v>1</v>
      </c>
      <c r="B2" t="s">
        <v>27</v>
      </c>
    </row>
    <row r="3" spans="1:2">
      <c r="A3">
        <v>2</v>
      </c>
      <c r="B3" t="s">
        <v>3</v>
      </c>
    </row>
    <row r="4" spans="1:2">
      <c r="A4">
        <v>3</v>
      </c>
      <c r="B4" t="s">
        <v>4</v>
      </c>
    </row>
    <row r="5" spans="1:2">
      <c r="A5">
        <v>4</v>
      </c>
      <c r="B5" t="s">
        <v>5</v>
      </c>
    </row>
  </sheetData>
  <phoneticPr fontId="1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7" sqref="D7"/>
    </sheetView>
  </sheetViews>
  <sheetFormatPr baseColWidth="10" defaultColWidth="8.83203125" defaultRowHeight="14" x14ac:dyDescent="0"/>
  <cols>
    <col min="2" max="2" width="9.5" customWidth="1"/>
    <col min="3" max="3" width="20.5" customWidth="1"/>
    <col min="4" max="4" width="14.6640625" style="1" bestFit="1" customWidth="1"/>
  </cols>
  <sheetData>
    <row r="1" spans="1:4">
      <c r="A1" t="s">
        <v>6</v>
      </c>
      <c r="B1" t="s">
        <v>7</v>
      </c>
      <c r="C1" t="s">
        <v>22</v>
      </c>
      <c r="D1" s="1" t="s">
        <v>23</v>
      </c>
    </row>
    <row r="2" spans="1:4">
      <c r="A2">
        <v>12</v>
      </c>
      <c r="B2">
        <v>2017</v>
      </c>
      <c r="C2" t="str">
        <f>TEXT(DATE(2011,A2,1),"MMM")&amp;" "&amp;B2</f>
        <v>Dec 2017</v>
      </c>
      <c r="D2" s="1">
        <v>30985</v>
      </c>
    </row>
    <row r="3" spans="1:4">
      <c r="A3">
        <v>1</v>
      </c>
      <c r="B3">
        <v>2018</v>
      </c>
      <c r="C3" t="str">
        <f>TEXT(DATE(2011,A3,1),"MMM")&amp;" "&amp;B3</f>
        <v>Jan 2018</v>
      </c>
      <c r="D3" s="1">
        <v>31820</v>
      </c>
    </row>
    <row r="4" spans="1:4">
      <c r="A4">
        <v>2</v>
      </c>
      <c r="B4">
        <v>2018</v>
      </c>
      <c r="C4" t="str">
        <f>TEXT(DATE(2011,A4,1),"MMM")&amp;" "&amp;B4</f>
        <v>Feb 2018</v>
      </c>
      <c r="D4" s="1">
        <v>28490</v>
      </c>
    </row>
    <row r="5" spans="1:4">
      <c r="A5">
        <v>3</v>
      </c>
      <c r="B5">
        <v>2018</v>
      </c>
      <c r="C5" t="str">
        <f>TEXT(DATE(2011,A5,1),"MMM")&amp;" "&amp;B5</f>
        <v>Mar 2018</v>
      </c>
      <c r="D5" s="1">
        <v>33855</v>
      </c>
    </row>
    <row r="6" spans="1:4">
      <c r="A6">
        <v>4</v>
      </c>
      <c r="B6">
        <v>2018</v>
      </c>
      <c r="C6" t="str">
        <f>TEXT(DATE(2011,A6,1),"MMM")&amp;" "&amp;B6</f>
        <v>Apr 2018</v>
      </c>
      <c r="D6" s="1">
        <v>35105</v>
      </c>
    </row>
  </sheetData>
  <phoneticPr fontId="11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6" sqref="G6"/>
    </sheetView>
  </sheetViews>
  <sheetFormatPr baseColWidth="10" defaultColWidth="8.83203125" defaultRowHeight="14" x14ac:dyDescent="0"/>
  <cols>
    <col min="3" max="3" width="15" bestFit="1" customWidth="1"/>
    <col min="5" max="5" width="29.83203125" bestFit="1" customWidth="1"/>
    <col min="6" max="6" width="16.1640625" style="3" bestFit="1" customWidth="1"/>
    <col min="7" max="7" width="18.6640625" style="5" bestFit="1" customWidth="1"/>
  </cols>
  <sheetData>
    <row r="1" spans="1:8">
      <c r="A1" t="s">
        <v>6</v>
      </c>
      <c r="B1" t="s">
        <v>7</v>
      </c>
      <c r="C1" t="s">
        <v>9</v>
      </c>
      <c r="D1" t="s">
        <v>10</v>
      </c>
      <c r="E1" t="s">
        <v>25</v>
      </c>
      <c r="F1" s="2" t="s">
        <v>8</v>
      </c>
      <c r="G1" s="5" t="s">
        <v>24</v>
      </c>
      <c r="H1" s="2" t="s">
        <v>28</v>
      </c>
    </row>
    <row r="2" spans="1:8">
      <c r="A2">
        <v>10</v>
      </c>
      <c r="B2">
        <v>2017</v>
      </c>
      <c r="C2" t="str">
        <f t="shared" ref="C2:C6" si="0">TEXT(DATE(2011,A2,1),"MMM")&amp;" "&amp;B2</f>
        <v>Oct 2017</v>
      </c>
      <c r="D2" t="s">
        <v>11</v>
      </c>
      <c r="E2" t="str">
        <f>D2 &amp; " [" &amp;F2 &amp;"] [" &amp; TEXT(G2, "0%") &amp;"]"</f>
        <v>Ferrell [22] [25%]</v>
      </c>
      <c r="F2" s="2">
        <v>22</v>
      </c>
      <c r="G2" s="5">
        <f t="shared" ref="G2:G7" si="1">IFERROR(F2/SUM(F$2:F$7),0)</f>
        <v>0.25287356321839083</v>
      </c>
      <c r="H2">
        <f>SUM(F$2:F$7)</f>
        <v>87</v>
      </c>
    </row>
    <row r="3" spans="1:8">
      <c r="A3">
        <v>10</v>
      </c>
      <c r="B3">
        <v>2017</v>
      </c>
      <c r="C3" t="str">
        <f t="shared" si="0"/>
        <v>Oct 2017</v>
      </c>
      <c r="D3" t="s">
        <v>12</v>
      </c>
      <c r="E3" t="str">
        <f t="shared" ref="E3:E6" si="2">D3 &amp; " [" &amp;F3 &amp;"] [" &amp; TEXT(G3, "0%") &amp;"]"</f>
        <v>Leifeste [53] [61%]</v>
      </c>
      <c r="F3" s="2">
        <v>53</v>
      </c>
      <c r="G3" s="5">
        <f t="shared" si="1"/>
        <v>0.60919540229885061</v>
      </c>
      <c r="H3">
        <f t="shared" ref="H3:H7" si="3">SUM(F$2:F$7)</f>
        <v>87</v>
      </c>
    </row>
    <row r="4" spans="1:8">
      <c r="A4">
        <v>10</v>
      </c>
      <c r="B4">
        <v>2017</v>
      </c>
      <c r="C4" t="str">
        <f t="shared" si="0"/>
        <v>Oct 2017</v>
      </c>
      <c r="D4" t="s">
        <v>13</v>
      </c>
      <c r="E4" t="str">
        <f t="shared" si="2"/>
        <v>Brown [8] [9%]</v>
      </c>
      <c r="F4" s="2">
        <v>8</v>
      </c>
      <c r="G4" s="5">
        <f t="shared" si="1"/>
        <v>9.1954022988505746E-2</v>
      </c>
      <c r="H4">
        <f t="shared" si="3"/>
        <v>87</v>
      </c>
    </row>
    <row r="5" spans="1:8">
      <c r="A5">
        <v>10</v>
      </c>
      <c r="B5">
        <v>2017</v>
      </c>
      <c r="C5" t="str">
        <f t="shared" si="0"/>
        <v>Oct 2017</v>
      </c>
      <c r="D5" t="s">
        <v>14</v>
      </c>
      <c r="E5" t="str">
        <f t="shared" si="2"/>
        <v>Depp [4] [5%]</v>
      </c>
      <c r="F5" s="2">
        <v>4</v>
      </c>
      <c r="G5" s="5">
        <f t="shared" si="1"/>
        <v>4.5977011494252873E-2</v>
      </c>
      <c r="H5">
        <f t="shared" si="3"/>
        <v>87</v>
      </c>
    </row>
    <row r="6" spans="1:8">
      <c r="A6">
        <v>10</v>
      </c>
      <c r="B6">
        <v>2017</v>
      </c>
      <c r="C6" t="str">
        <f t="shared" si="0"/>
        <v>Oct 2017</v>
      </c>
      <c r="D6" t="s">
        <v>15</v>
      </c>
      <c r="E6" t="str">
        <f t="shared" si="2"/>
        <v>Smith [0] [0%]</v>
      </c>
      <c r="F6" s="2">
        <v>0</v>
      </c>
      <c r="G6" s="5">
        <f t="shared" si="1"/>
        <v>0</v>
      </c>
      <c r="H6">
        <f t="shared" si="3"/>
        <v>87</v>
      </c>
    </row>
    <row r="7" spans="1:8">
      <c r="A7">
        <v>10</v>
      </c>
      <c r="B7">
        <v>2017</v>
      </c>
      <c r="C7" t="str">
        <f t="shared" ref="C7" si="4">TEXT(DATE(2011,A7,1),"MMM")&amp;" "&amp;B7</f>
        <v>Oct 2017</v>
      </c>
      <c r="D7" t="s">
        <v>16</v>
      </c>
      <c r="E7" t="str">
        <f t="shared" ref="E7" si="5">D7 &amp; " [" &amp;F7 &amp;"] [" &amp; TEXT(G7, "0%") &amp;"]"</f>
        <v>Florez [0] [0%]</v>
      </c>
      <c r="F7" s="2">
        <v>0</v>
      </c>
      <c r="G7" s="5">
        <f t="shared" si="1"/>
        <v>0</v>
      </c>
      <c r="H7">
        <f t="shared" si="3"/>
        <v>87</v>
      </c>
    </row>
  </sheetData>
  <phoneticPr fontId="1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" sqref="C1"/>
    </sheetView>
  </sheetViews>
  <sheetFormatPr baseColWidth="10" defaultColWidth="8.83203125" defaultRowHeight="14" x14ac:dyDescent="0"/>
  <cols>
    <col min="1" max="1" width="12.5" bestFit="1" customWidth="1"/>
    <col min="2" max="2" width="7.83203125" bestFit="1" customWidth="1"/>
    <col min="3" max="3" width="12.1640625" bestFit="1" customWidth="1"/>
  </cols>
  <sheetData>
    <row r="1" spans="1:3">
      <c r="A1" t="s">
        <v>17</v>
      </c>
      <c r="B1" t="s">
        <v>18</v>
      </c>
      <c r="C1" t="s">
        <v>26</v>
      </c>
    </row>
    <row r="2" spans="1:3">
      <c r="A2" t="s">
        <v>19</v>
      </c>
      <c r="B2" t="s">
        <v>20</v>
      </c>
      <c r="C2" s="4">
        <v>42949</v>
      </c>
    </row>
    <row r="3" spans="1:3">
      <c r="A3" t="s">
        <v>21</v>
      </c>
      <c r="B3" t="s">
        <v>20</v>
      </c>
      <c r="C3" s="4">
        <v>42949</v>
      </c>
    </row>
  </sheetData>
  <phoneticPr fontId="1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MostRecentEmailPivot</vt:lpstr>
      <vt:lpstr>MostRecentEmails</vt:lpstr>
      <vt:lpstr>WeeklyHeadlines</vt:lpstr>
      <vt:lpstr>StrategicDecisionPoints</vt:lpstr>
      <vt:lpstr>MonthlyInvoice</vt:lpstr>
      <vt:lpstr>MonthlyHours</vt:lpstr>
      <vt:lpstr>MobileAppReleases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WinStar Mobile App Weekly Dashboard</dc:title>
  <dc:creator>Dan Odom</dc:creator>
  <cp:lastModifiedBy>Joshua Leifeste</cp:lastModifiedBy>
  <cp:lastPrinted>2018-04-24T15:48:04Z</cp:lastPrinted>
  <dcterms:created xsi:type="dcterms:W3CDTF">2017-09-28T03:08:15Z</dcterms:created>
  <dcterms:modified xsi:type="dcterms:W3CDTF">2018-05-08T16:47:50Z</dcterms:modified>
</cp:coreProperties>
</file>