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checkCompatibility="1" autoCompressPictures="0"/>
  <bookViews>
    <workbookView xWindow="1680" yWindow="640" windowWidth="25600" windowHeight="16060"/>
  </bookViews>
  <sheets>
    <sheet name="Dashboard" sheetId="1" r:id="rId1"/>
    <sheet name="WeeklyHeadlines" sheetId="2" r:id="rId2"/>
    <sheet name="StrategicDecisionPoints" sheetId="3" r:id="rId3"/>
    <sheet name="MonthlyInvoice" sheetId="4" r:id="rId4"/>
    <sheet name="MonthlyHours" sheetId="5" r:id="rId5"/>
    <sheet name="MobileAppReleases" sheetId="6" r:id="rId6"/>
  </sheets>
  <calcPr calcId="140001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C2" i="4"/>
  <c r="C5" i="4"/>
  <c r="C8" i="1"/>
  <c r="C9" i="1"/>
  <c r="B9" i="1"/>
  <c r="H3" i="5"/>
  <c r="H4" i="5"/>
  <c r="H5" i="5"/>
  <c r="H6" i="5"/>
  <c r="H2" i="5"/>
  <c r="G3" i="5"/>
  <c r="G4" i="5"/>
  <c r="G5" i="5"/>
  <c r="G6" i="5"/>
  <c r="G2" i="5"/>
  <c r="B18" i="1"/>
  <c r="E3" i="5"/>
  <c r="E4" i="5"/>
  <c r="E5" i="5"/>
  <c r="E6" i="5"/>
  <c r="E2" i="5"/>
  <c r="G6" i="1"/>
  <c r="H6" i="1"/>
  <c r="G7" i="1"/>
  <c r="H7" i="1"/>
  <c r="F6" i="1"/>
  <c r="F7" i="1"/>
  <c r="G5" i="1"/>
  <c r="H5" i="1"/>
  <c r="F5" i="1"/>
  <c r="C15" i="1"/>
  <c r="B16" i="1"/>
  <c r="B17" i="1"/>
  <c r="B15" i="1"/>
  <c r="C7" i="1"/>
  <c r="C6" i="1"/>
  <c r="B7" i="1"/>
  <c r="B8" i="1"/>
  <c r="B6" i="1"/>
  <c r="C6" i="5"/>
  <c r="C5" i="5"/>
  <c r="C4" i="5"/>
  <c r="C3" i="5"/>
  <c r="C2" i="5"/>
</calcChain>
</file>

<file path=xl/sharedStrings.xml><?xml version="1.0" encoding="utf-8"?>
<sst xmlns="http://schemas.openxmlformats.org/spreadsheetml/2006/main" count="42" uniqueCount="36">
  <si>
    <t>No.</t>
  </si>
  <si>
    <t>Description</t>
  </si>
  <si>
    <t>MONTHLY INVOICE TRENDS</t>
  </si>
  <si>
    <t>HeadlineID</t>
  </si>
  <si>
    <t>DecisionID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</si>
  <si>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</si>
  <si>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</si>
  <si>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</si>
  <si>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</si>
  <si>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</si>
  <si>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</si>
  <si>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</si>
  <si>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</si>
  <si>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Smith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</si>
  <si>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</si>
  <si>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</si>
  <si>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</si>
  <si>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</si>
  <si>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</si>
  <si>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</si>
  <si>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</si>
  <si>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</si>
  <si>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MOST RECENT MOBILE APP RELEASES</t>
  </si>
  <si>
    <t>WinStar - Mobile App Weekly Executive Dashboard</t>
  </si>
  <si>
    <t>Legend</t>
  </si>
  <si>
    <t>Release Date</t>
  </si>
  <si>
    <t>App and Email Report pull data and send to WS by EOD (1st of each month)</t>
  </si>
  <si>
    <t>Total</t>
  </si>
  <si>
    <t xml:space="preserve">   WEEKLY HEADLINES</t>
  </si>
  <si>
    <t xml:space="preserve">   STRATEGIC DECISION POINTS</t>
  </si>
  <si>
    <t>2.4.4</t>
  </si>
  <si>
    <t>Dining Barcode Offers: on hold (awaiting addt'l details for dev/timing) - see email update</t>
  </si>
  <si>
    <t>Townsend</t>
  </si>
  <si>
    <t>Bonus play issue: Found a javascript error, could fix issue; push both Android and Iphone version next</t>
  </si>
  <si>
    <t>App maintenance: App store issue and Android Client R3 review - new apk/re-review</t>
  </si>
  <si>
    <t>App Sunset plan/next steps - working with Jamie, Aug 22 est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</si>
</sst>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ill="1" applyBorder="1"/>
    <xf numFmtId="0" fontId="0" fillId="3" borderId="0" xfId="0" applyFill="1"/>
    <xf numFmtId="0" fontId="4" fillId="3" borderId="0" xfId="0" applyFont="1" applyFill="1" applyAlignment="1"/>
    <xf numFmtId="0" fontId="3" fillId="3" borderId="0" xfId="0" applyFont="1" applyFill="1" applyBorder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 applyAlignment="1"/>
    <xf numFmtId="0" fontId="0" fillId="3" borderId="0" xfId="0" applyFill="1" applyBorder="1" applyAlignment="1"/>
    <xf numFmtId="0" fontId="0" fillId="2" borderId="2" xfId="0" applyFill="1" applyBorder="1"/>
    <xf numFmtId="0" fontId="7" fillId="2" borderId="3" xfId="0" applyFont="1" applyFill="1" applyBorder="1" applyAlignment="1"/>
    <xf numFmtId="0" fontId="4" fillId="2" borderId="4" xfId="0" applyFont="1" applyFill="1" applyBorder="1" applyAlignment="1"/>
    <xf numFmtId="0" fontId="0" fillId="2" borderId="5" xfId="0" applyFill="1" applyBorder="1"/>
    <xf numFmtId="0" fontId="3" fillId="2" borderId="6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0" fillId="2" borderId="8" xfId="0" applyFill="1" applyBorder="1"/>
    <xf numFmtId="0" fontId="4" fillId="2" borderId="3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14" fontId="3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4" borderId="0" xfId="0" applyFill="1"/>
    <xf numFmtId="0" fontId="0" fillId="5" borderId="7" xfId="0" applyFill="1" applyBorder="1"/>
    <xf numFmtId="0" fontId="0" fillId="5" borderId="0" xfId="0" applyFill="1" applyBorder="1"/>
    <xf numFmtId="0" fontId="5" fillId="3" borderId="1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/>
    <xf numFmtId="0" fontId="9" fillId="2" borderId="1" xfId="0" applyFont="1" applyFill="1" applyBorder="1"/>
    <xf numFmtId="0" fontId="8" fillId="2" borderId="1" xfId="0" applyFont="1" applyFill="1" applyBorder="1"/>
    <xf numFmtId="0" fontId="10" fillId="0" borderId="0" xfId="0" applyFont="1"/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55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196656833824975"/>
                  <c:y val="-0.09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589970501474926"/>
                  <c:y val="-0.097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9970501474919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17994100294984"/>
                  <c:y val="-0.07407407407407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MonthlyInvoice!$C$2:$C$5</c:f>
              <c:strCache>
                <c:ptCount val="4"/>
                <c:pt idx="0">
                  <c:v>Apr 2018</c:v>
                </c:pt>
                <c:pt idx="1">
                  <c:v>May 2018</c:v>
                </c:pt>
                <c:pt idx="2">
                  <c:v>Jun 2018</c:v>
                </c:pt>
                <c:pt idx="3">
                  <c:v>Jul 2018</c:v>
                </c:pt>
              </c:strCache>
            </c:strRef>
          </c:cat>
          <c:val>
            <c:numRef>
              <c:f>MonthlyInvoice!$D$2:$D$5</c:f>
              <c:numCache>
                <c:formatCode>_("$"* #,##0.00_);_("$"* \(#,##0.00\);_("$"* "-"??_);_(@_)</c:formatCode>
                <c:ptCount val="4"/>
                <c:pt idx="0">
                  <c:v>11100.0</c:v>
                </c:pt>
                <c:pt idx="1">
                  <c:v>17390.0</c:v>
                </c:pt>
                <c:pt idx="2">
                  <c:v>14060.0</c:v>
                </c:pt>
                <c:pt idx="3">
                  <c:v>11285.0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38118648"/>
        <c:axId val="-2137971560"/>
        <c:axId val="0"/>
      </c:bar3DChart>
      <c:catAx>
        <c:axId val="-213811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7971560"/>
        <c:crosses val="autoZero"/>
        <c:auto val="1"/>
        <c:lblAlgn val="ctr"/>
        <c:lblOffset val="100"/>
        <c:noMultiLvlLbl val="0"/>
      </c:catAx>
      <c:valAx>
        <c:axId val="-21379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811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WinStar Monthly Hours To-Date</a:t>
            </a:r>
          </a:p>
        </c:rich>
      </c:tx>
      <c:layout>
        <c:manualLayout>
          <c:xMode val="edge"/>
          <c:yMode val="edge"/>
          <c:x val="0.309331667100383"/>
          <c:y val="0.068376042080877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6937707122276"/>
          <c:y val="0.36512250890661"/>
          <c:w val="0.918328313584101"/>
          <c:h val="0.36996572074882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MonthlyHours!$C$2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MonthlyHours!$F$2</c:f>
              <c:numCache>
                <c:formatCode>General</c:formatCode>
                <c:ptCount val="1"/>
                <c:pt idx="0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MonthlyHours!$C$3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MonthlyHours!$F$3</c:f>
              <c:numCache>
                <c:formatCode>General</c:formatCode>
                <c:ptCount val="1"/>
                <c:pt idx="0">
                  <c:v>8.0</c:v>
                </c:pt>
              </c:numCache>
            </c:numRef>
          </c:val>
        </c:ser>
        <c:ser>
          <c:idx val="2"/>
          <c:order val="2"/>
          <c:tx>
            <c:strRef>
              <c:f>MonthlyHours!$C$4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"/>
          <c:order val="3"/>
          <c:tx>
            <c:strRef>
              <c:f>MonthlyHours!$C$5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MonthlyHours!$C$6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MonthlyHours!#REF!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7171512"/>
        <c:axId val="2147169432"/>
        <c:axId val="0"/>
      </c:bar3DChart>
      <c:catAx>
        <c:axId val="2147171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2147169432"/>
        <c:crossesAt val="256.0"/>
        <c:auto val="1"/>
        <c:lblAlgn val="ctr"/>
        <c:lblOffset val="100"/>
        <c:noMultiLvlLbl val="0"/>
      </c:catAx>
      <c:valAx>
        <c:axId val="2147169432"/>
        <c:scaling>
          <c:orientation val="minMax"/>
          <c:max val="256.0"/>
          <c:min val="0.0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cross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47171512"/>
        <c:crosses val="autoZero"/>
        <c:crossBetween val="between"/>
        <c:majorUnit val="32.0"/>
        <c:minorUnit val="16.0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Hours Worked / Person (6/2018)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46400562744464"/>
          <c:y val="0.283233640004183"/>
          <c:w val="0.655843286931736"/>
          <c:h val="0.566967554002361"/>
        </c:manualLayout>
      </c:layout>
      <c:pie3DChart>
        <c:varyColors val="1"/>
        <c:ser>
          <c:idx val="0"/>
          <c:order val="0"/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3"/>
              <c:layout>
                <c:manualLayout>
                  <c:x val="0.0268357374695156"/>
                  <c:y val="-0.02842627668634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MonthlyHours!$E$2:$E$5</c:f>
              <c:strCache>
                <c:ptCount val="4"/>
                <c:pt idx="0">
                  <c:v>Ferrell [13] [54%]</c:v>
                </c:pt>
                <c:pt idx="1">
                  <c:v>Leifeste [8] [33%]</c:v>
                </c:pt>
                <c:pt idx="2">
                  <c:v>Brown [2] [8%]</c:v>
                </c:pt>
                <c:pt idx="3">
                  <c:v>Townsend [1] [4%]</c:v>
                </c:pt>
              </c:strCache>
            </c:strRef>
          </c:cat>
          <c:val>
            <c:numRef>
              <c:f>MonthlyHours!$F$2:$F$5</c:f>
              <c:numCache>
                <c:formatCode>General</c:formatCode>
                <c:ptCount val="4"/>
                <c:pt idx="0">
                  <c:v>13.0</c:v>
                </c:pt>
                <c:pt idx="1">
                  <c:v>8.0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MonthlyHours!$E$2:$E$5</c:f>
              <c:strCache>
                <c:ptCount val="4"/>
                <c:pt idx="0">
                  <c:v>Ferrell [13] [54%]</c:v>
                </c:pt>
                <c:pt idx="1">
                  <c:v>Leifeste [8] [33%]</c:v>
                </c:pt>
                <c:pt idx="2">
                  <c:v>Brown [2] [8%]</c:v>
                </c:pt>
                <c:pt idx="3">
                  <c:v>Townsend [1] [4%]</c:v>
                </c:pt>
              </c:strCache>
            </c:strRef>
          </c:cat>
          <c:val>
            <c:numRef>
              <c:f>MonthlyHours!$G$2:$G$5</c:f>
              <c:numCache>
                <c:formatCode>0%</c:formatCode>
                <c:ptCount val="4"/>
                <c:pt idx="0">
                  <c:v>0.541666666666667</c:v>
                </c:pt>
                <c:pt idx="1">
                  <c:v>0.333333333333333</c:v>
                </c:pt>
                <c:pt idx="2">
                  <c:v>0.0833333333333333</c:v>
                </c:pt>
                <c:pt idx="3">
                  <c:v>0.0416666666666667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667457021214"/>
          <c:y val="0.239808173703745"/>
          <c:w val="0.274507261708104"/>
          <c:h val="0.61532328626163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>
      <a:noFill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19</xdr:row>
      <xdr:rowOff>46037</xdr:rowOff>
    </xdr:from>
    <xdr:to>
      <xdr:col>2</xdr:col>
      <xdr:colOff>5940425</xdr:colOff>
      <xdr:row>33</xdr:row>
      <xdr:rowOff>46037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12</xdr:row>
      <xdr:rowOff>38100</xdr:rowOff>
    </xdr:from>
    <xdr:to>
      <xdr:col>10</xdr:col>
      <xdr:colOff>142875</xdr:colOff>
      <xdr:row>19</xdr:row>
      <xdr:rowOff>106363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20</xdr:row>
      <xdr:rowOff>111125</xdr:rowOff>
    </xdr:from>
    <xdr:to>
      <xdr:col>10</xdr:col>
      <xdr:colOff>161925</xdr:colOff>
      <xdr:row>32</xdr:row>
      <xdr:rowOff>153988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C6" sqref="C6"/>
    </sheetView>
  </sheetViews>
  <sheetFormatPr baseColWidth="10" defaultColWidth="8.83203125" defaultRowHeight="14" x14ac:dyDescent="0"/>
  <cols>
    <col min="1" max="1" width="3.33203125" style="9" customWidth="1"/>
    <col min="2" max="2" width="8.1640625" style="9" customWidth="1"/>
    <col min="3" max="3" width="89.33203125" style="9" customWidth="1"/>
    <col min="4" max="4" width="5.5" style="9" customWidth="1"/>
    <col min="5" max="5" width="3" style="9" customWidth="1"/>
    <col min="6" max="6" width="14.5" style="9" customWidth="1"/>
    <col min="7" max="7" width="13" style="9" customWidth="1"/>
    <col min="8" max="8" width="14" style="9" customWidth="1"/>
    <col min="9" max="9" width="7.83203125" style="9" customWidth="1"/>
    <col min="10" max="10" width="8.83203125" style="9"/>
    <col min="11" max="11" width="2.5" style="9" customWidth="1"/>
    <col min="12" max="12" width="2.33203125" style="9" customWidth="1"/>
    <col min="13" max="16384" width="8.83203125" style="9"/>
  </cols>
  <sheetData>
    <row r="1" spans="1:12" ht="30">
      <c r="A1" s="34"/>
      <c r="B1" s="45" t="s">
        <v>23</v>
      </c>
      <c r="C1" s="46"/>
      <c r="D1" s="46"/>
      <c r="E1" s="46"/>
      <c r="F1" s="46"/>
      <c r="G1" s="46"/>
      <c r="H1" s="46"/>
      <c r="I1" s="46"/>
      <c r="J1" s="46"/>
      <c r="K1" s="46"/>
      <c r="L1" s="34"/>
    </row>
    <row r="4" spans="1:12" ht="20">
      <c r="A4" s="35"/>
      <c r="B4" s="17" t="s">
        <v>28</v>
      </c>
      <c r="C4" s="18"/>
      <c r="D4" s="10"/>
      <c r="E4" s="16"/>
      <c r="F4" s="25" t="s">
        <v>22</v>
      </c>
      <c r="G4" s="27"/>
      <c r="H4" s="27"/>
      <c r="I4" s="28"/>
      <c r="J4" s="28"/>
      <c r="K4" s="29"/>
    </row>
    <row r="5" spans="1:12" ht="15">
      <c r="A5" s="35"/>
      <c r="B5" s="40" t="s">
        <v>0</v>
      </c>
      <c r="C5" s="41" t="s">
        <v>1</v>
      </c>
      <c r="D5" s="11"/>
      <c r="E5" s="24"/>
      <c r="F5" s="42" t="str">
        <f>MobileAppReleases!A1</f>
        <v>Store</v>
      </c>
      <c r="G5" s="40" t="str">
        <f>MobileAppReleases!B1</f>
        <v>Version</v>
      </c>
      <c r="H5" s="40" t="str">
        <f>MobileAppReleases!C1</f>
        <v>Release Date</v>
      </c>
      <c r="I5" s="43"/>
      <c r="J5" s="32"/>
      <c r="K5" s="33"/>
    </row>
    <row r="6" spans="1:12" ht="15" customHeight="1">
      <c r="A6" s="35"/>
      <c r="B6" s="21">
        <f>WeeklyHeadlines!A2</f>
        <v>1</v>
      </c>
      <c r="C6" s="22" t="str">
        <f>WeeklyHeadlines!B2</f>
        <v>App maintenance: App store issue and Android Client R3 review - new apk/re-review</v>
      </c>
      <c r="D6" s="12"/>
      <c r="E6" s="19"/>
      <c r="F6" s="7" t="str">
        <f>MobileAppReleases!A2</f>
        <v>Apple iTunes</v>
      </c>
      <c r="G6" s="26" t="str">
        <f>MobileAppReleases!B2</f>
        <v>2.4.4</v>
      </c>
      <c r="H6" s="31">
        <f>MobileAppReleases!C2</f>
        <v>43073</v>
      </c>
      <c r="I6" s="8"/>
      <c r="J6" s="8"/>
      <c r="K6" s="30"/>
    </row>
    <row r="7" spans="1:12" ht="15">
      <c r="A7" s="35"/>
      <c r="B7" s="21">
        <f>WeeklyHeadlines!A3</f>
        <v>2</v>
      </c>
      <c r="C7" s="23" t="str">
        <f>WeeklyHeadlines!B3</f>
        <v>App Sunset plan/next steps - working with Jamie, Aug 22 est timing</v>
      </c>
      <c r="D7" s="12"/>
      <c r="E7" s="19"/>
      <c r="F7" s="7" t="str">
        <f>MobileAppReleases!A3</f>
        <v>Google Play</v>
      </c>
      <c r="G7" s="26" t="str">
        <f>MobileAppReleases!B3</f>
        <v>2.4.1</v>
      </c>
      <c r="H7" s="31">
        <f>MobileAppReleases!C3</f>
        <v>42949</v>
      </c>
      <c r="I7" s="8"/>
      <c r="J7" s="8"/>
      <c r="K7" s="30"/>
    </row>
    <row r="8" spans="1:12" ht="15">
      <c r="A8" s="35"/>
      <c r="B8" s="21">
        <f>WeeklyHeadlines!A4</f>
        <v>3</v>
      </c>
      <c r="C8" s="23" t="str">
        <f>WeeklyHeadlines!B4</f>
        <v>Bonus play issue: Found a javascript error, could fix issue; push both Android and Iphone version next</v>
      </c>
      <c r="D8" s="12"/>
      <c r="E8" s="24"/>
      <c r="F8" s="32"/>
      <c r="G8" s="32"/>
      <c r="H8" s="32"/>
      <c r="I8" s="32"/>
      <c r="J8" s="32"/>
      <c r="K8" s="33"/>
    </row>
    <row r="9" spans="1:12" ht="15">
      <c r="A9" s="36"/>
      <c r="B9" s="38">
        <f>WeeklyHeadlines!A5</f>
        <v>4</v>
      </c>
      <c r="C9" s="23" t="str">
        <f>WeeklyHeadlines!B5</f>
        <v>Dining Barcode Offers: on hold (awaiting addt'l details for dev/timing) - see email update</v>
      </c>
      <c r="D9" s="12"/>
    </row>
    <row r="10" spans="1:12" ht="15">
      <c r="A10" s="36"/>
      <c r="B10" s="38"/>
      <c r="C10" s="23"/>
      <c r="D10" s="12"/>
    </row>
    <row r="11" spans="1:12" ht="15">
      <c r="A11" s="36"/>
      <c r="B11" s="39"/>
      <c r="C11" s="20"/>
      <c r="D11" s="12"/>
    </row>
    <row r="12" spans="1:12">
      <c r="A12" s="36"/>
      <c r="B12" s="37"/>
      <c r="C12" s="13"/>
      <c r="D12" s="13"/>
    </row>
    <row r="13" spans="1:12" ht="20">
      <c r="A13" s="35"/>
      <c r="B13" s="25" t="s">
        <v>29</v>
      </c>
      <c r="C13" s="18"/>
      <c r="D13" s="10"/>
    </row>
    <row r="14" spans="1:12" ht="15">
      <c r="A14" s="35"/>
      <c r="B14" s="40" t="s">
        <v>0</v>
      </c>
      <c r="C14" s="41" t="s">
        <v>1</v>
      </c>
      <c r="D14" s="11"/>
    </row>
    <row r="15" spans="1:12" ht="15">
      <c r="A15" s="35"/>
      <c r="B15" s="26">
        <f>StrategicDecisionPoints!A2</f>
        <v>1</v>
      </c>
      <c r="C15" s="23" t="str">
        <f>StrategicDecisionPoints!B2</f>
        <v>App and Email Report pull data and send to WS by EOD (1st of each month)</v>
      </c>
      <c r="D15" s="12"/>
    </row>
    <row r="16" spans="1:12" ht="15">
      <c r="A16" s="35"/>
      <c r="B16" s="26">
        <f>StrategicDecisionPoints!A3</f>
        <v>2</v>
      </c>
      <c r="C16" s="23"/>
      <c r="D16" s="12"/>
    </row>
    <row r="17" spans="1:4" ht="15">
      <c r="A17" s="35"/>
      <c r="B17" s="26">
        <f>StrategicDecisionPoints!A4</f>
        <v>3</v>
      </c>
      <c r="C17" s="23"/>
      <c r="D17" s="12"/>
    </row>
    <row r="18" spans="1:4" ht="15">
      <c r="A18" s="35"/>
      <c r="B18" s="6">
        <f>StrategicDecisionPoints!A5</f>
        <v>4</v>
      </c>
      <c r="C18" s="20"/>
      <c r="D18" s="13"/>
    </row>
    <row r="19" spans="1:4">
      <c r="B19" s="13"/>
      <c r="C19" s="13"/>
      <c r="D19" s="13"/>
    </row>
    <row r="22" spans="1:4" ht="20">
      <c r="B22" s="14" t="s">
        <v>2</v>
      </c>
      <c r="C22" s="14"/>
      <c r="D22" s="14"/>
    </row>
    <row r="35" spans="6:6" ht="18" customHeight="1">
      <c r="F35" s="15"/>
    </row>
  </sheetData>
  <mergeCells count="1">
    <mergeCell ref="B1:K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10.83203125" bestFit="1" customWidth="1"/>
    <col min="2" max="2" width="81.83203125" customWidth="1"/>
  </cols>
  <sheetData>
    <row r="1" spans="1:2">
      <c r="A1" t="s">
        <v>3</v>
      </c>
      <c r="B1" t="s">
        <v>1</v>
      </c>
    </row>
    <row r="2" spans="1:2">
      <c r="A2">
        <v>1</v>
      </c>
      <c r="B2" s="44" t="s">
        <v>34</v>
      </c>
    </row>
    <row r="3" spans="1:2">
      <c r="A3">
        <v>2</v>
      </c>
      <c r="B3" t="s">
        <v>35</v>
      </c>
    </row>
    <row r="4" spans="1:2">
      <c r="A4">
        <v>3</v>
      </c>
      <c r="B4" s="44" t="s">
        <v>33</v>
      </c>
    </row>
    <row r="5" spans="1:2">
      <c r="A5">
        <v>4</v>
      </c>
      <c r="B5" s="44" t="s">
        <v>31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4</v>
      </c>
      <c r="B1" t="s">
        <v>1</v>
      </c>
    </row>
    <row r="2" spans="1:2">
      <c r="A2">
        <v>1</v>
      </c>
      <c r="B2" t="s">
        <v>26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5">
      <c r="A1" t="s">
        <v>5</v>
      </c>
      <c r="B1" t="s">
        <v>6</v>
      </c>
      <c r="C1" t="s">
        <v>19</v>
      </c>
      <c r="D1" s="1" t="s">
        <v>20</v>
      </c>
    </row>
    <row r="2" spans="1:5">
      <c r="A2">
        <v>4</v>
      </c>
      <c r="B2">
        <v>2018</v>
      </c>
      <c r="C2" t="str">
        <f>TEXT(DATE(2011,A2,1),"MMM")&amp;" "&amp;B2</f>
        <v>Apr 2018</v>
      </c>
      <c r="D2" s="1">
        <v>11100</v>
      </c>
      <c r="E2" s="1"/>
    </row>
    <row r="3" spans="1:5">
      <c r="A3">
        <v>5</v>
      </c>
      <c r="B3">
        <v>2018</v>
      </c>
      <c r="C3" t="str">
        <f>TEXT(DATE(2011,A3,1),"MMM")&amp;" "&amp;B3</f>
        <v>May 2018</v>
      </c>
      <c r="D3" s="1">
        <v>17390</v>
      </c>
      <c r="E3" s="1"/>
    </row>
    <row r="4" spans="1:5">
      <c r="A4">
        <v>6</v>
      </c>
      <c r="B4">
        <v>2018</v>
      </c>
      <c r="C4" t="str">
        <f>TEXT(DATE(2011,A4,1),"MMM")&amp;" "&amp;B4</f>
        <v>Jun 2018</v>
      </c>
      <c r="D4" s="1">
        <v>14060</v>
      </c>
      <c r="E4" s="1"/>
    </row>
    <row r="5" spans="1:5">
      <c r="A5">
        <v>7</v>
      </c>
      <c r="B5">
        <v>2018</v>
      </c>
      <c r="C5" t="str">
        <f>TEXT(DATE(2011,A5,1),"MMM")&amp;" "&amp;B5</f>
        <v>Jul 2018</v>
      </c>
      <c r="D5" s="1">
        <v>11285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0" sqref="H10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5</v>
      </c>
      <c r="B1" t="s">
        <v>6</v>
      </c>
      <c r="C1" t="s">
        <v>8</v>
      </c>
      <c r="D1" t="s">
        <v>9</v>
      </c>
      <c r="E1" t="s">
        <v>24</v>
      </c>
      <c r="F1" s="2" t="s">
        <v>7</v>
      </c>
      <c r="G1" s="5" t="s">
        <v>21</v>
      </c>
      <c r="H1" s="2" t="s">
        <v>27</v>
      </c>
    </row>
    <row r="2" spans="1:8">
      <c r="A2">
        <v>6</v>
      </c>
      <c r="B2">
        <v>2018</v>
      </c>
      <c r="C2" t="str">
        <f t="shared" ref="C2:C6" si="0">TEXT(DATE(2011,A2,1),"MMM")&amp;" "&amp;B2</f>
        <v>Jun 2018</v>
      </c>
      <c r="D2" t="s">
        <v>10</v>
      </c>
      <c r="E2" t="str">
        <f>D2 &amp; " [" &amp;F2 &amp;"] [" &amp; TEXT(G2, "0%") &amp;"]"</f>
        <v>Ferrell [13] [54%]</v>
      </c>
      <c r="F2" s="2">
        <v>13</v>
      </c>
      <c r="G2" s="5">
        <f>IFERROR(F2/SUM(F$2:F$6),0)</f>
        <v>0.54166666666666663</v>
      </c>
      <c r="H2">
        <f>SUM(F$2:F$6)</f>
        <v>24</v>
      </c>
    </row>
    <row r="3" spans="1:8">
      <c r="A3">
        <v>6</v>
      </c>
      <c r="B3">
        <v>2018</v>
      </c>
      <c r="C3" t="str">
        <f t="shared" si="0"/>
        <v>Jun 2018</v>
      </c>
      <c r="D3" t="s">
        <v>11</v>
      </c>
      <c r="E3" t="str">
        <f t="shared" ref="E3:E6" si="1">D3 &amp; " [" &amp;F3 &amp;"] [" &amp; TEXT(G3, "0%") &amp;"]"</f>
        <v>Leifeste [8] [33%]</v>
      </c>
      <c r="F3" s="2">
        <v>8</v>
      </c>
      <c r="G3" s="5">
        <f>IFERROR(F3/SUM(F$2:F$6),0)</f>
        <v>0.33333333333333331</v>
      </c>
      <c r="H3">
        <f>SUM(F$2:F$6)</f>
        <v>24</v>
      </c>
    </row>
    <row r="4" spans="1:8">
      <c r="A4">
        <v>6</v>
      </c>
      <c r="B4">
        <v>2018</v>
      </c>
      <c r="C4" t="str">
        <f t="shared" si="0"/>
        <v>Jun 2018</v>
      </c>
      <c r="D4" t="s">
        <v>12</v>
      </c>
      <c r="E4" t="str">
        <f t="shared" si="1"/>
        <v>Brown [2] [8%]</v>
      </c>
      <c r="F4" s="2">
        <v>2</v>
      </c>
      <c r="G4" s="5">
        <f>IFERROR(F4/SUM(F$2:F$6),0)</f>
        <v>8.3333333333333329E-2</v>
      </c>
      <c r="H4">
        <f>SUM(F$2:F$6)</f>
        <v>24</v>
      </c>
    </row>
    <row r="5" spans="1:8">
      <c r="A5">
        <v>6</v>
      </c>
      <c r="B5">
        <v>2018</v>
      </c>
      <c r="C5" t="str">
        <f t="shared" si="0"/>
        <v>Jun 2018</v>
      </c>
      <c r="D5" t="s">
        <v>32</v>
      </c>
      <c r="E5" t="str">
        <f t="shared" si="1"/>
        <v>Townsend [1] [4%]</v>
      </c>
      <c r="F5" s="2">
        <v>1</v>
      </c>
      <c r="G5" s="5">
        <f>IFERROR(F5/SUM(F$2:F$6),0)</f>
        <v>4.1666666666666664E-2</v>
      </c>
      <c r="H5">
        <f>SUM(F$2:F$6)</f>
        <v>24</v>
      </c>
    </row>
    <row r="6" spans="1:8">
      <c r="A6">
        <v>6</v>
      </c>
      <c r="B6">
        <v>2018</v>
      </c>
      <c r="C6" t="str">
        <f t="shared" si="0"/>
        <v>Jun 2018</v>
      </c>
      <c r="D6" t="s">
        <v>13</v>
      </c>
      <c r="E6" t="str">
        <f t="shared" si="1"/>
        <v>Smith [0] [0%]</v>
      </c>
      <c r="F6" s="2">
        <v>0</v>
      </c>
      <c r="G6" s="5">
        <f>IFERROR(F6/SUM(F$2:F$6),0)</f>
        <v>0</v>
      </c>
      <c r="H6">
        <f>SUM(F$2:F$6)</f>
        <v>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14</v>
      </c>
      <c r="B1" t="s">
        <v>15</v>
      </c>
      <c r="C1" t="s">
        <v>25</v>
      </c>
    </row>
    <row r="2" spans="1:3">
      <c r="A2" t="s">
        <v>16</v>
      </c>
      <c r="B2" t="s">
        <v>30</v>
      </c>
      <c r="C2" s="4">
        <v>43073</v>
      </c>
    </row>
    <row r="3" spans="1:3">
      <c r="A3" t="s">
        <v>18</v>
      </c>
      <c r="B3" t="s">
        <v>17</v>
      </c>
      <c r="C3" s="4">
        <v>42949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WeeklyHeadlines</vt:lpstr>
      <vt:lpstr>StrategicDecisionPoints</vt:lpstr>
      <vt:lpstr>MonthlyInvoice</vt:lpstr>
      <vt:lpstr>MonthlyHours</vt:lpstr>
      <vt:lpstr>MobileAppReleases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keywords/>
  <cp:lastModifiedBy>Joshua Leifeste</cp:lastModifiedBy>
  <dcterms:created xsi:type="dcterms:W3CDTF">2017-09-28T03:08:15Z</dcterms:created>
  <dcterms:modified xsi:type="dcterms:W3CDTF">2018-08-13T20:57:50Z</dcterms:modified>
</cp:coreProperties>
</file>