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ttsears/code/eyetracker/eyeTrackingData/"/>
    </mc:Choice>
  </mc:AlternateContent>
  <xr:revisionPtr revIDLastSave="0" documentId="13_ncr:1_{542E77DC-FA74-F34F-949E-09385795ADA2}" xr6:coauthVersionLast="40" xr6:coauthVersionMax="40" xr10:uidLastSave="{00000000-0000-0000-0000-000000000000}"/>
  <bookViews>
    <workbookView xWindow="0" yWindow="460" windowWidth="33600" windowHeight="190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M26" i="1"/>
  <c r="M25" i="1"/>
  <c r="M24" i="1"/>
  <c r="M23" i="1"/>
  <c r="M22" i="1"/>
  <c r="M21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Z7" i="1"/>
  <c r="AA7" i="1" s="1"/>
  <c r="Z8" i="1"/>
  <c r="AA8" i="1" s="1"/>
  <c r="Z9" i="1"/>
  <c r="AA9" i="1" s="1"/>
  <c r="Z10" i="1"/>
  <c r="AA10" i="1" s="1"/>
  <c r="Z11" i="1"/>
  <c r="AA11" i="1"/>
  <c r="AC11" i="1" s="1"/>
  <c r="AB11" i="1"/>
  <c r="Z12" i="1"/>
  <c r="AA12" i="1"/>
  <c r="AB12" i="1" s="1"/>
  <c r="Z13" i="1"/>
  <c r="AA13" i="1"/>
  <c r="AB13" i="1" s="1"/>
  <c r="Z14" i="1"/>
  <c r="AA14" i="1"/>
  <c r="AB14" i="1" s="1"/>
  <c r="Z15" i="1"/>
  <c r="AA15" i="1" s="1"/>
  <c r="Z16" i="1"/>
  <c r="AA16" i="1" s="1"/>
  <c r="Z17" i="1"/>
  <c r="AA17" i="1" s="1"/>
  <c r="Z18" i="1"/>
  <c r="AA18" i="1" s="1"/>
  <c r="Z19" i="1"/>
  <c r="AA19" i="1"/>
  <c r="AC19" i="1" s="1"/>
  <c r="AB19" i="1"/>
  <c r="Z20" i="1"/>
  <c r="AA20" i="1"/>
  <c r="AB20" i="1" s="1"/>
  <c r="Z21" i="1"/>
  <c r="AA21" i="1"/>
  <c r="AB21" i="1" s="1"/>
  <c r="Z22" i="1"/>
  <c r="AA22" i="1"/>
  <c r="AB22" i="1" s="1"/>
  <c r="Z23" i="1"/>
  <c r="AA23" i="1" s="1"/>
  <c r="Z24" i="1"/>
  <c r="AA24" i="1" s="1"/>
  <c r="Z25" i="1"/>
  <c r="AA25" i="1" s="1"/>
  <c r="Z26" i="1"/>
  <c r="AA2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AC3" i="1"/>
  <c r="AC21" i="1"/>
  <c r="AC13" i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AC8" i="1" l="1"/>
  <c r="AB8" i="1"/>
  <c r="AB18" i="1"/>
  <c r="AC18" i="1"/>
  <c r="AB7" i="1"/>
  <c r="AC7" i="1"/>
  <c r="AB17" i="1"/>
  <c r="AC17" i="1"/>
  <c r="AB16" i="1"/>
  <c r="AC16" i="1"/>
  <c r="AB26" i="1"/>
  <c r="AC26" i="1"/>
  <c r="AC15" i="1"/>
  <c r="AB15" i="1"/>
  <c r="AB10" i="1"/>
  <c r="AC10" i="1"/>
  <c r="AB25" i="1"/>
  <c r="AC25" i="1"/>
  <c r="AC24" i="1"/>
  <c r="AB24" i="1"/>
  <c r="AB23" i="1"/>
  <c r="AC23" i="1"/>
  <c r="AB9" i="1"/>
  <c r="AC9" i="1"/>
  <c r="AC12" i="1"/>
  <c r="AC20" i="1"/>
  <c r="AC14" i="1"/>
  <c r="AC22" i="1"/>
</calcChain>
</file>

<file path=xl/sharedStrings.xml><?xml version="1.0" encoding="utf-8"?>
<sst xmlns="http://schemas.openxmlformats.org/spreadsheetml/2006/main" count="73" uniqueCount="28">
  <si>
    <t>Info Type</t>
  </si>
  <si>
    <t xml:space="preserve">Performance </t>
  </si>
  <si>
    <t>Age</t>
  </si>
  <si>
    <t>Engineering Drawings Training</t>
  </si>
  <si>
    <t># Errors</t>
  </si>
  <si>
    <t>no</t>
  </si>
  <si>
    <t>yes</t>
  </si>
  <si>
    <t>PIN</t>
  </si>
  <si>
    <t>Card Rotation</t>
  </si>
  <si>
    <t>Cube Comparison</t>
  </si>
  <si>
    <t>Work Experience</t>
  </si>
  <si>
    <t>2D Isometric</t>
  </si>
  <si>
    <t xml:space="preserve"> Score out of 40</t>
  </si>
  <si>
    <t>Score out of 14</t>
  </si>
  <si>
    <t>Direct Work %</t>
  </si>
  <si>
    <t>Indirect Work %</t>
  </si>
  <si>
    <t>Rework %</t>
  </si>
  <si>
    <t xml:space="preserve">Total Time (h:m:s) </t>
  </si>
  <si>
    <t xml:space="preserve"> Scale Cube Comparison</t>
  </si>
  <si>
    <t>To be out of 40</t>
  </si>
  <si>
    <t xml:space="preserve"> Composite Spatial Cognition Score out of 80 </t>
  </si>
  <si>
    <t>Participant</t>
  </si>
  <si>
    <t xml:space="preserve">Total Time (s) </t>
  </si>
  <si>
    <t>participantAvgHullArea</t>
  </si>
  <si>
    <t>participantTime</t>
  </si>
  <si>
    <t>LOG</t>
  </si>
  <si>
    <t>LN</t>
  </si>
  <si>
    <t>participantMedianHullArea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</si>
</sst>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46" fontId="0" fillId="0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827039808878378E-2"/>
                  <c:y val="-0.2678604549431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Sheet1!$AA$7:$AA$26</c:f>
              <c:numCache>
                <c:formatCode>0.00</c:formatCode>
                <c:ptCount val="20"/>
                <c:pt idx="0">
                  <c:v>43.142857142857139</c:v>
                </c:pt>
                <c:pt idx="1">
                  <c:v>61.571428571428569</c:v>
                </c:pt>
                <c:pt idx="2">
                  <c:v>66.428571428571431</c:v>
                </c:pt>
                <c:pt idx="3">
                  <c:v>71.428571428571431</c:v>
                </c:pt>
                <c:pt idx="4">
                  <c:v>50.428571428571431</c:v>
                </c:pt>
                <c:pt idx="5">
                  <c:v>33.714285714285715</c:v>
                </c:pt>
                <c:pt idx="6">
                  <c:v>41.714285714285715</c:v>
                </c:pt>
                <c:pt idx="7">
                  <c:v>72.142857142857139</c:v>
                </c:pt>
                <c:pt idx="8">
                  <c:v>66.285714285714278</c:v>
                </c:pt>
                <c:pt idx="9">
                  <c:v>47</c:v>
                </c:pt>
                <c:pt idx="10">
                  <c:v>37.285714285714285</c:v>
                </c:pt>
                <c:pt idx="11">
                  <c:v>80</c:v>
                </c:pt>
                <c:pt idx="12">
                  <c:v>31.714285714285715</c:v>
                </c:pt>
                <c:pt idx="13">
                  <c:v>9.2857142857142847</c:v>
                </c:pt>
                <c:pt idx="14">
                  <c:v>63.571428571428569</c:v>
                </c:pt>
                <c:pt idx="15">
                  <c:v>26</c:v>
                </c:pt>
                <c:pt idx="16">
                  <c:v>69.285714285714278</c:v>
                </c:pt>
                <c:pt idx="17">
                  <c:v>56.285714285714285</c:v>
                </c:pt>
                <c:pt idx="18">
                  <c:v>18.285714285714285</c:v>
                </c:pt>
                <c:pt idx="19">
                  <c:v>55.571428571428569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6-4546-95B3-7A947293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2240"/>
        <c:axId val="34840352"/>
      </c:scatterChart>
      <c:valAx>
        <c:axId val="34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0352"/>
        <c:crosses val="autoZero"/>
        <c:crossBetween val="midCat"/>
      </c:valAx>
      <c:valAx>
        <c:axId val="3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 Spatial Cognition (out</a:t>
                </a:r>
                <a:r>
                  <a:rPr lang="en-US" baseline="0"/>
                  <a:t> of 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763231769941797E-2"/>
                  <c:y val="-0.32611548556430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Sheet1!$I$7:$I$26</c:f>
              <c:numCache>
                <c:formatCode>General</c:formatCode>
                <c:ptCount val="20"/>
                <c:pt idx="0">
                  <c:v>990.56</c:v>
                </c:pt>
                <c:pt idx="1">
                  <c:v>1412.5895</c:v>
                </c:pt>
                <c:pt idx="2">
                  <c:v>642.56899999999996</c:v>
                </c:pt>
                <c:pt idx="3">
                  <c:v>548.79269999999997</c:v>
                </c:pt>
                <c:pt idx="4">
                  <c:v>475.07679999999999</c:v>
                </c:pt>
                <c:pt idx="5">
                  <c:v>650.67229999999995</c:v>
                </c:pt>
                <c:pt idx="6">
                  <c:v>993.69830000000002</c:v>
                </c:pt>
                <c:pt idx="7">
                  <c:v>507.31920000000002</c:v>
                </c:pt>
                <c:pt idx="8">
                  <c:v>522.05759999999998</c:v>
                </c:pt>
                <c:pt idx="9">
                  <c:v>1051.0824</c:v>
                </c:pt>
                <c:pt idx="10">
                  <c:v>1486.6083000000001</c:v>
                </c:pt>
                <c:pt idx="11">
                  <c:v>117.4134</c:v>
                </c:pt>
                <c:pt idx="12">
                  <c:v>1271.6492000000001</c:v>
                </c:pt>
                <c:pt idx="13">
                  <c:v>810.33339999999998</c:v>
                </c:pt>
                <c:pt idx="14">
                  <c:v>554.10230000000001</c:v>
                </c:pt>
                <c:pt idx="15">
                  <c:v>572.0086</c:v>
                </c:pt>
                <c:pt idx="16">
                  <c:v>805.27149999999995</c:v>
                </c:pt>
                <c:pt idx="17">
                  <c:v>739.85350000000005</c:v>
                </c:pt>
                <c:pt idx="18">
                  <c:v>993.74630000000002</c:v>
                </c:pt>
                <c:pt idx="19">
                  <c:v>541.45420000000001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9-F34C-BCB5-A1909645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8720"/>
        <c:axId val="40473936"/>
      </c:scatterChart>
      <c:valAx>
        <c:axId val="350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3936"/>
        <c:crosses val="autoZero"/>
        <c:crossBetween val="midCat"/>
      </c:valAx>
      <c:valAx>
        <c:axId val="40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913385826772"/>
                  <c:y val="-0.13991666666666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Sheet1!$AB$7:$AB$26</c:f>
              <c:numCache>
                <c:formatCode>0.00</c:formatCode>
                <c:ptCount val="20"/>
                <c:pt idx="0">
                  <c:v>3.7645168683195562</c:v>
                </c:pt>
                <c:pt idx="1">
                  <c:v>4.1201979410484348</c:v>
                </c:pt>
                <c:pt idx="2">
                  <c:v>4.1961272565320433</c:v>
                </c:pt>
                <c:pt idx="3">
                  <c:v>4.2686979493668789</c:v>
                </c:pt>
                <c:pt idx="4">
                  <c:v>3.9205579078779835</c:v>
                </c:pt>
                <c:pt idx="5">
                  <c:v>3.5179216559702966</c:v>
                </c:pt>
                <c:pt idx="6">
                  <c:v>3.7308436532129683</c:v>
                </c:pt>
                <c:pt idx="7">
                  <c:v>4.2786482802200467</c:v>
                </c:pt>
                <c:pt idx="8">
                  <c:v>4.1939744031709418</c:v>
                </c:pt>
                <c:pt idx="9">
                  <c:v>3.8501476017100584</c:v>
                </c:pt>
                <c:pt idx="10">
                  <c:v>3.6186102582673803</c:v>
                </c:pt>
                <c:pt idx="11">
                  <c:v>4.3820266346738812</c:v>
                </c:pt>
                <c:pt idx="12">
                  <c:v>3.4567672328169663</c:v>
                </c:pt>
                <c:pt idx="13">
                  <c:v>2.2284771208403238</c:v>
                </c:pt>
                <c:pt idx="14">
                  <c:v>4.1521641331109267</c:v>
                </c:pt>
                <c:pt idx="15">
                  <c:v>3.2580965380214821</c:v>
                </c:pt>
                <c:pt idx="16">
                  <c:v>4.2382387418821699</c:v>
                </c:pt>
                <c:pt idx="17">
                  <c:v>4.0304407602426204</c:v>
                </c:pt>
                <c:pt idx="18">
                  <c:v>2.9061201148643039</c:v>
                </c:pt>
                <c:pt idx="19">
                  <c:v>4.0176691945631333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9-1C40-A4E9-370BBD5E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2240"/>
        <c:axId val="-13446320"/>
      </c:scatterChart>
      <c:valAx>
        <c:axId val="340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6320"/>
        <c:crosses val="autoZero"/>
        <c:crossBetween val="midCat"/>
      </c:valAx>
      <c:valAx>
        <c:axId val="-13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Composite Spatial Cognition (out</a:t>
                </a:r>
                <a:r>
                  <a:rPr lang="en-US" baseline="0"/>
                  <a:t> of 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199"/>
                  <c:y val="-0.2577644356955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Sheet1!$J$7:$J$26</c:f>
              <c:numCache>
                <c:formatCode>General</c:formatCode>
                <c:ptCount val="20"/>
                <c:pt idx="0">
                  <c:v>6.898270439770922</c:v>
                </c:pt>
                <c:pt idx="1">
                  <c:v>7.2531798238451151</c:v>
                </c:pt>
                <c:pt idx="2">
                  <c:v>6.4654742039992685</c:v>
                </c:pt>
                <c:pt idx="3">
                  <c:v>6.3077207745739354</c:v>
                </c:pt>
                <c:pt idx="4">
                  <c:v>6.1634764751756839</c:v>
                </c:pt>
                <c:pt idx="5">
                  <c:v>6.4780061360543346</c:v>
                </c:pt>
                <c:pt idx="6">
                  <c:v>6.9014336394579532</c:v>
                </c:pt>
                <c:pt idx="7">
                  <c:v>6.2291403912840062</c:v>
                </c:pt>
                <c:pt idx="8">
                  <c:v>6.2577779266226825</c:v>
                </c:pt>
                <c:pt idx="9">
                  <c:v>6.9575757693260725</c:v>
                </c:pt>
                <c:pt idx="10">
                  <c:v>7.3042524954856169</c:v>
                </c:pt>
                <c:pt idx="11">
                  <c:v>4.7657010405739131</c:v>
                </c:pt>
                <c:pt idx="12">
                  <c:v>7.1480699197005482</c:v>
                </c:pt>
                <c:pt idx="13">
                  <c:v>6.6974457679186807</c:v>
                </c:pt>
                <c:pt idx="14">
                  <c:v>6.3173493267399827</c:v>
                </c:pt>
                <c:pt idx="15">
                  <c:v>6.3491540262318091</c:v>
                </c:pt>
                <c:pt idx="16">
                  <c:v>6.6911794876375517</c:v>
                </c:pt>
                <c:pt idx="17">
                  <c:v>6.6064521936260068</c:v>
                </c:pt>
                <c:pt idx="18">
                  <c:v>6.90148194269117</c:v>
                </c:pt>
                <c:pt idx="19">
                  <c:v>6.2942584829932366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6-2C43-8DBB-E32B4539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67040"/>
        <c:axId val="-11191792"/>
      </c:scatterChart>
      <c:valAx>
        <c:axId val="-160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1792"/>
        <c:crosses val="autoZero"/>
        <c:crossBetween val="midCat"/>
      </c:valAx>
      <c:valAx>
        <c:axId val="-111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3666416697912E-2"/>
                  <c:y val="-0.44727668416447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Sheet1!$AF$7:$AF$26</c:f>
              <c:numCache>
                <c:formatCode>General</c:formatCode>
                <c:ptCount val="20"/>
                <c:pt idx="0">
                  <c:v>3.2580965380214821</c:v>
                </c:pt>
                <c:pt idx="1">
                  <c:v>3.2188758248682006</c:v>
                </c:pt>
                <c:pt idx="2">
                  <c:v>3.5835189384561099</c:v>
                </c:pt>
                <c:pt idx="3">
                  <c:v>3.8286413964890951</c:v>
                </c:pt>
                <c:pt idx="4">
                  <c:v>3.0910424533583161</c:v>
                </c:pt>
                <c:pt idx="5">
                  <c:v>4.0943445622221004</c:v>
                </c:pt>
                <c:pt idx="6">
                  <c:v>3.4657359027997265</c:v>
                </c:pt>
                <c:pt idx="7">
                  <c:v>3.1354942159291497</c:v>
                </c:pt>
                <c:pt idx="8">
                  <c:v>3.4011973816621555</c:v>
                </c:pt>
                <c:pt idx="9">
                  <c:v>3.3322045101752038</c:v>
                </c:pt>
                <c:pt idx="10">
                  <c:v>3.1780538303479458</c:v>
                </c:pt>
                <c:pt idx="11">
                  <c:v>3.1354942159291497</c:v>
                </c:pt>
                <c:pt idx="12">
                  <c:v>3.2188758248682006</c:v>
                </c:pt>
                <c:pt idx="13">
                  <c:v>2.9957322735539909</c:v>
                </c:pt>
                <c:pt idx="14">
                  <c:v>3.713572066704308</c:v>
                </c:pt>
                <c:pt idx="15">
                  <c:v>3.6375861597263857</c:v>
                </c:pt>
                <c:pt idx="16">
                  <c:v>3.5835189384561099</c:v>
                </c:pt>
                <c:pt idx="17">
                  <c:v>3.8066624897703196</c:v>
                </c:pt>
                <c:pt idx="18">
                  <c:v>3.970291913552122</c:v>
                </c:pt>
                <c:pt idx="19">
                  <c:v>3.9512437185814275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8-294D-8738-D9D73F73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031984"/>
        <c:axId val="-12307280"/>
      </c:scatterChart>
      <c:valAx>
        <c:axId val="-4300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07280"/>
        <c:crosses val="autoZero"/>
        <c:crossBetween val="midCat"/>
      </c:valAx>
      <c:valAx>
        <c:axId val="-123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0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87839020122499"/>
                  <c:y val="-0.5895045931758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Sheet1!$AI$7:$AI$26</c:f>
              <c:numCache>
                <c:formatCode>General</c:formatCode>
                <c:ptCount val="20"/>
                <c:pt idx="0">
                  <c:v>2.0794415416798357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3.2580965380214821</c:v>
                </c:pt>
                <c:pt idx="4">
                  <c:v>1.3862943611198906</c:v>
                </c:pt>
                <c:pt idx="5">
                  <c:v>3.6635616461296463</c:v>
                </c:pt>
                <c:pt idx="6">
                  <c:v>1.3862943611198906</c:v>
                </c:pt>
                <c:pt idx="7">
                  <c:v>1.9459101490553132</c:v>
                </c:pt>
                <c:pt idx="8">
                  <c:v>2.3978952727983707</c:v>
                </c:pt>
                <c:pt idx="9">
                  <c:v>1.3862943611198906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0.69314718055994529</c:v>
                </c:pt>
                <c:pt idx="14">
                  <c:v>2.6390573296152584</c:v>
                </c:pt>
                <c:pt idx="15">
                  <c:v>2.8903717578961645</c:v>
                </c:pt>
                <c:pt idx="16">
                  <c:v>2.7080502011022101</c:v>
                </c:pt>
                <c:pt idx="17">
                  <c:v>2.9957322735539909</c:v>
                </c:pt>
                <c:pt idx="18">
                  <c:v>1.791759469228055</c:v>
                </c:pt>
                <c:pt idx="19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B-B147-A1E1-CBE88C60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83168"/>
        <c:axId val="-430167664"/>
      </c:scatterChart>
      <c:valAx>
        <c:axId val="-603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167664"/>
        <c:crosses val="autoZero"/>
        <c:crossBetween val="midCat"/>
      </c:valAx>
      <c:valAx>
        <c:axId val="-4301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199"/>
                  <c:y val="-0.2577644356955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Sheet1!$J$7:$J$26</c:f>
              <c:numCache>
                <c:formatCode>General</c:formatCode>
                <c:ptCount val="20"/>
                <c:pt idx="0">
                  <c:v>6.898270439770922</c:v>
                </c:pt>
                <c:pt idx="1">
                  <c:v>7.2531798238451151</c:v>
                </c:pt>
                <c:pt idx="2">
                  <c:v>6.4654742039992685</c:v>
                </c:pt>
                <c:pt idx="3">
                  <c:v>6.3077207745739354</c:v>
                </c:pt>
                <c:pt idx="4">
                  <c:v>6.1634764751756839</c:v>
                </c:pt>
                <c:pt idx="5">
                  <c:v>6.4780061360543346</c:v>
                </c:pt>
                <c:pt idx="6">
                  <c:v>6.9014336394579532</c:v>
                </c:pt>
                <c:pt idx="7">
                  <c:v>6.2291403912840062</c:v>
                </c:pt>
                <c:pt idx="8">
                  <c:v>6.2577779266226825</c:v>
                </c:pt>
                <c:pt idx="9">
                  <c:v>6.9575757693260725</c:v>
                </c:pt>
                <c:pt idx="10">
                  <c:v>7.3042524954856169</c:v>
                </c:pt>
                <c:pt idx="11">
                  <c:v>4.7657010405739131</c:v>
                </c:pt>
                <c:pt idx="12">
                  <c:v>7.1480699197005482</c:v>
                </c:pt>
                <c:pt idx="13">
                  <c:v>6.6974457679186807</c:v>
                </c:pt>
                <c:pt idx="14">
                  <c:v>6.3173493267399827</c:v>
                </c:pt>
                <c:pt idx="15">
                  <c:v>6.3491540262318091</c:v>
                </c:pt>
                <c:pt idx="16">
                  <c:v>6.6911794876375517</c:v>
                </c:pt>
                <c:pt idx="17">
                  <c:v>6.6064521936260068</c:v>
                </c:pt>
                <c:pt idx="18">
                  <c:v>6.90148194269117</c:v>
                </c:pt>
                <c:pt idx="19">
                  <c:v>6.2942584829932366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7-7441-BBFE-A06BD877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0256"/>
        <c:axId val="84906208"/>
      </c:scatterChart>
      <c:valAx>
        <c:axId val="-8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6208"/>
        <c:crosses val="autoZero"/>
        <c:crossBetween val="midCat"/>
      </c:valAx>
      <c:valAx>
        <c:axId val="84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913385826772"/>
                  <c:y val="-0.13991666666666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Sheet1!$AB$7:$AB$26</c:f>
              <c:numCache>
                <c:formatCode>0.00</c:formatCode>
                <c:ptCount val="20"/>
                <c:pt idx="0">
                  <c:v>3.7645168683195562</c:v>
                </c:pt>
                <c:pt idx="1">
                  <c:v>4.1201979410484348</c:v>
                </c:pt>
                <c:pt idx="2">
                  <c:v>4.1961272565320433</c:v>
                </c:pt>
                <c:pt idx="3">
                  <c:v>4.2686979493668789</c:v>
                </c:pt>
                <c:pt idx="4">
                  <c:v>3.9205579078779835</c:v>
                </c:pt>
                <c:pt idx="5">
                  <c:v>3.5179216559702966</c:v>
                </c:pt>
                <c:pt idx="6">
                  <c:v>3.7308436532129683</c:v>
                </c:pt>
                <c:pt idx="7">
                  <c:v>4.2786482802200467</c:v>
                </c:pt>
                <c:pt idx="8">
                  <c:v>4.1939744031709418</c:v>
                </c:pt>
                <c:pt idx="9">
                  <c:v>3.8501476017100584</c:v>
                </c:pt>
                <c:pt idx="10">
                  <c:v>3.6186102582673803</c:v>
                </c:pt>
                <c:pt idx="11">
                  <c:v>4.3820266346738812</c:v>
                </c:pt>
                <c:pt idx="12">
                  <c:v>3.4567672328169663</c:v>
                </c:pt>
                <c:pt idx="13">
                  <c:v>2.2284771208403238</c:v>
                </c:pt>
                <c:pt idx="14">
                  <c:v>4.1521641331109267</c:v>
                </c:pt>
                <c:pt idx="15">
                  <c:v>3.2580965380214821</c:v>
                </c:pt>
                <c:pt idx="16">
                  <c:v>4.2382387418821699</c:v>
                </c:pt>
                <c:pt idx="17">
                  <c:v>4.0304407602426204</c:v>
                </c:pt>
                <c:pt idx="18">
                  <c:v>2.9061201148643039</c:v>
                </c:pt>
                <c:pt idx="19">
                  <c:v>4.0176691945631333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0-0A49-997E-F0EBEE8E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976"/>
        <c:axId val="40949328"/>
      </c:scatterChart>
      <c:valAx>
        <c:axId val="406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328"/>
        <c:crosses val="autoZero"/>
        <c:crossBetween val="midCat"/>
      </c:valAx>
      <c:valAx>
        <c:axId val="40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Composite Spatial Cognition (out</a:t>
                </a:r>
                <a:r>
                  <a:rPr lang="en-US" baseline="0"/>
                  <a:t> of 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3666416697912E-2"/>
                  <c:y val="-0.44727668416447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Sheet1!$AF$7:$AF$26</c:f>
              <c:numCache>
                <c:formatCode>General</c:formatCode>
                <c:ptCount val="20"/>
                <c:pt idx="0">
                  <c:v>3.2580965380214821</c:v>
                </c:pt>
                <c:pt idx="1">
                  <c:v>3.2188758248682006</c:v>
                </c:pt>
                <c:pt idx="2">
                  <c:v>3.5835189384561099</c:v>
                </c:pt>
                <c:pt idx="3">
                  <c:v>3.8286413964890951</c:v>
                </c:pt>
                <c:pt idx="4">
                  <c:v>3.0910424533583161</c:v>
                </c:pt>
                <c:pt idx="5">
                  <c:v>4.0943445622221004</c:v>
                </c:pt>
                <c:pt idx="6">
                  <c:v>3.4657359027997265</c:v>
                </c:pt>
                <c:pt idx="7">
                  <c:v>3.1354942159291497</c:v>
                </c:pt>
                <c:pt idx="8">
                  <c:v>3.4011973816621555</c:v>
                </c:pt>
                <c:pt idx="9">
                  <c:v>3.3322045101752038</c:v>
                </c:pt>
                <c:pt idx="10">
                  <c:v>3.1780538303479458</c:v>
                </c:pt>
                <c:pt idx="11">
                  <c:v>3.1354942159291497</c:v>
                </c:pt>
                <c:pt idx="12">
                  <c:v>3.2188758248682006</c:v>
                </c:pt>
                <c:pt idx="13">
                  <c:v>2.9957322735539909</c:v>
                </c:pt>
                <c:pt idx="14">
                  <c:v>3.713572066704308</c:v>
                </c:pt>
                <c:pt idx="15">
                  <c:v>3.6375861597263857</c:v>
                </c:pt>
                <c:pt idx="16">
                  <c:v>3.5835189384561099</c:v>
                </c:pt>
                <c:pt idx="17">
                  <c:v>3.8066624897703196</c:v>
                </c:pt>
                <c:pt idx="18">
                  <c:v>3.970291913552122</c:v>
                </c:pt>
                <c:pt idx="19">
                  <c:v>3.9512437185814275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E744-AF51-349F260A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0480"/>
        <c:axId val="37542480"/>
      </c:scatterChart>
      <c:valAx>
        <c:axId val="-151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480"/>
        <c:crosses val="autoZero"/>
        <c:crossBetween val="midCat"/>
      </c:valAx>
      <c:valAx>
        <c:axId val="37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87839020122499"/>
                  <c:y val="-0.5895045931758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Sheet1!$AI$7:$AI$26</c:f>
              <c:numCache>
                <c:formatCode>General</c:formatCode>
                <c:ptCount val="20"/>
                <c:pt idx="0">
                  <c:v>2.0794415416798357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3.2580965380214821</c:v>
                </c:pt>
                <c:pt idx="4">
                  <c:v>1.3862943611198906</c:v>
                </c:pt>
                <c:pt idx="5">
                  <c:v>3.6635616461296463</c:v>
                </c:pt>
                <c:pt idx="6">
                  <c:v>1.3862943611198906</c:v>
                </c:pt>
                <c:pt idx="7">
                  <c:v>1.9459101490553132</c:v>
                </c:pt>
                <c:pt idx="8">
                  <c:v>2.3978952727983707</c:v>
                </c:pt>
                <c:pt idx="9">
                  <c:v>1.3862943611198906</c:v>
                </c:pt>
                <c:pt idx="10">
                  <c:v>0</c:v>
                </c:pt>
                <c:pt idx="11">
                  <c:v>0.69314718055994529</c:v>
                </c:pt>
                <c:pt idx="12">
                  <c:v>0</c:v>
                </c:pt>
                <c:pt idx="13">
                  <c:v>0.69314718055994529</c:v>
                </c:pt>
                <c:pt idx="14">
                  <c:v>2.6390573296152584</c:v>
                </c:pt>
                <c:pt idx="15">
                  <c:v>2.8903717578961645</c:v>
                </c:pt>
                <c:pt idx="16">
                  <c:v>2.7080502011022101</c:v>
                </c:pt>
                <c:pt idx="17">
                  <c:v>2.9957322735539909</c:v>
                </c:pt>
                <c:pt idx="18">
                  <c:v>1.791759469228055</c:v>
                </c:pt>
                <c:pt idx="19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6-6A49-9085-8D85B07B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8800"/>
        <c:axId val="35969312"/>
      </c:scatterChart>
      <c:valAx>
        <c:axId val="364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312"/>
        <c:crosses val="autoZero"/>
        <c:crossBetween val="midCat"/>
      </c:valAx>
      <c:valAx>
        <c:axId val="35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4847519060099"/>
                  <c:y val="-0.16748775153105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Sheet1!$M$7:$M$26</c:f>
              <c:numCache>
                <c:formatCode>0.00</c:formatCode>
                <c:ptCount val="20"/>
                <c:pt idx="0">
                  <c:v>3.2773720315498096</c:v>
                </c:pt>
                <c:pt idx="1">
                  <c:v>3.5465632319336806</c:v>
                </c:pt>
                <c:pt idx="2">
                  <c:v>3.9990343824177756</c:v>
                </c:pt>
                <c:pt idx="3">
                  <c:v>4.1241975253717822</c:v>
                </c:pt>
                <c:pt idx="4">
                  <c:v>4.1802869920228254</c:v>
                </c:pt>
                <c:pt idx="5">
                  <c:v>3.6963144326014543</c:v>
                </c:pt>
                <c:pt idx="6">
                  <c:v>3.6684009227703958</c:v>
                </c:pt>
                <c:pt idx="7">
                  <c:v>4.0729533722407831</c:v>
                </c:pt>
                <c:pt idx="8">
                  <c:v>3.9861309775818681</c:v>
                </c:pt>
                <c:pt idx="9">
                  <c:v>3.3874985373039936</c:v>
                </c:pt>
                <c:pt idx="10">
                  <c:v>3.6809112844647593</c:v>
                </c:pt>
                <c:pt idx="11">
                  <c:v>4.2642435990174983</c:v>
                </c:pt>
                <c:pt idx="12">
                  <c:v>3.6802213913708219</c:v>
                </c:pt>
                <c:pt idx="13">
                  <c:v>3.6844448570460706</c:v>
                </c:pt>
                <c:pt idx="14">
                  <c:v>4.2183972108920793</c:v>
                </c:pt>
                <c:pt idx="15">
                  <c:v>4.0623052084774836</c:v>
                </c:pt>
                <c:pt idx="16">
                  <c:v>3.9861309775818681</c:v>
                </c:pt>
                <c:pt idx="17">
                  <c:v>3.9419700817960983</c:v>
                </c:pt>
                <c:pt idx="18">
                  <c:v>3.6531613715118572</c:v>
                </c:pt>
                <c:pt idx="19">
                  <c:v>3.6995720836526793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9-0248-B5E0-9EEF81D0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6736"/>
        <c:axId val="40396848"/>
      </c:scatterChart>
      <c:valAx>
        <c:axId val="-135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6848"/>
        <c:crosses val="autoZero"/>
        <c:crossBetween val="midCat"/>
      </c:valAx>
      <c:valAx>
        <c:axId val="403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Direct Work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054523844896748E-2"/>
                  <c:y val="-0.30366316710411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Sheet1!$AE$7:$AE$26</c:f>
              <c:numCache>
                <c:formatCode>General</c:formatCode>
                <c:ptCount val="20"/>
                <c:pt idx="0">
                  <c:v>26</c:v>
                </c:pt>
                <c:pt idx="1">
                  <c:v>25</c:v>
                </c:pt>
                <c:pt idx="2">
                  <c:v>36</c:v>
                </c:pt>
                <c:pt idx="3">
                  <c:v>46</c:v>
                </c:pt>
                <c:pt idx="4">
                  <c:v>22</c:v>
                </c:pt>
                <c:pt idx="5">
                  <c:v>60</c:v>
                </c:pt>
                <c:pt idx="6">
                  <c:v>32</c:v>
                </c:pt>
                <c:pt idx="7">
                  <c:v>23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23</c:v>
                </c:pt>
                <c:pt idx="12">
                  <c:v>25</c:v>
                </c:pt>
                <c:pt idx="13">
                  <c:v>20</c:v>
                </c:pt>
                <c:pt idx="14">
                  <c:v>41</c:v>
                </c:pt>
                <c:pt idx="15">
                  <c:v>38</c:v>
                </c:pt>
                <c:pt idx="16">
                  <c:v>36</c:v>
                </c:pt>
                <c:pt idx="17">
                  <c:v>45</c:v>
                </c:pt>
                <c:pt idx="18">
                  <c:v>53</c:v>
                </c:pt>
                <c:pt idx="1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1-3247-915E-8B26688F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736"/>
        <c:axId val="41198416"/>
      </c:scatterChart>
      <c:valAx>
        <c:axId val="41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416"/>
        <c:crosses val="autoZero"/>
        <c:crossBetween val="midCat"/>
      </c:valAx>
      <c:valAx>
        <c:axId val="41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4847519060099"/>
                  <c:y val="-0.16748775153105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Sheet1!$M$7:$M$26</c:f>
              <c:numCache>
                <c:formatCode>0.00</c:formatCode>
                <c:ptCount val="20"/>
                <c:pt idx="0">
                  <c:v>3.2773720315498096</c:v>
                </c:pt>
                <c:pt idx="1">
                  <c:v>3.5465632319336806</c:v>
                </c:pt>
                <c:pt idx="2">
                  <c:v>3.9990343824177756</c:v>
                </c:pt>
                <c:pt idx="3">
                  <c:v>4.1241975253717822</c:v>
                </c:pt>
                <c:pt idx="4">
                  <c:v>4.1802869920228254</c:v>
                </c:pt>
                <c:pt idx="5">
                  <c:v>3.6963144326014543</c:v>
                </c:pt>
                <c:pt idx="6">
                  <c:v>3.6684009227703958</c:v>
                </c:pt>
                <c:pt idx="7">
                  <c:v>4.0729533722407831</c:v>
                </c:pt>
                <c:pt idx="8">
                  <c:v>3.9861309775818681</c:v>
                </c:pt>
                <c:pt idx="9">
                  <c:v>3.3874985373039936</c:v>
                </c:pt>
                <c:pt idx="10">
                  <c:v>3.6809112844647593</c:v>
                </c:pt>
                <c:pt idx="11">
                  <c:v>4.2642435990174983</c:v>
                </c:pt>
                <c:pt idx="12">
                  <c:v>3.6802213913708219</c:v>
                </c:pt>
                <c:pt idx="13">
                  <c:v>3.6844448570460706</c:v>
                </c:pt>
                <c:pt idx="14">
                  <c:v>4.2183972108920793</c:v>
                </c:pt>
                <c:pt idx="15">
                  <c:v>4.0623052084774836</c:v>
                </c:pt>
                <c:pt idx="16">
                  <c:v>3.9861309775818681</c:v>
                </c:pt>
                <c:pt idx="17">
                  <c:v>3.9419700817960983</c:v>
                </c:pt>
                <c:pt idx="18">
                  <c:v>3.6531613715118572</c:v>
                </c:pt>
                <c:pt idx="19">
                  <c:v>3.6995720836526793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E-0547-BEB3-D8A7D4C9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59088"/>
        <c:axId val="87374528"/>
      </c:scatterChart>
      <c:valAx>
        <c:axId val="-163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</a:t>
                </a:r>
                <a:r>
                  <a:rPr lang="en-US" baseline="0"/>
                  <a:t> </a:t>
                </a:r>
                <a:r>
                  <a:rPr lang="en-US"/>
                  <a:t>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528"/>
        <c:crosses val="autoZero"/>
        <c:crossBetween val="midCat"/>
      </c:valAx>
      <c:valAx>
        <c:axId val="87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Direct Work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199"/>
                  <c:y val="-0.2577644356955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Sheet1!$R$7:$R$26</c:f>
              <c:numCache>
                <c:formatCode>0.00</c:formatCode>
                <c:ptCount val="20"/>
                <c:pt idx="0">
                  <c:v>2490</c:v>
                </c:pt>
                <c:pt idx="1">
                  <c:v>2917.0000000000005</c:v>
                </c:pt>
                <c:pt idx="2">
                  <c:v>1634</c:v>
                </c:pt>
                <c:pt idx="3">
                  <c:v>1648</c:v>
                </c:pt>
                <c:pt idx="4">
                  <c:v>1565.0000000000002</c:v>
                </c:pt>
                <c:pt idx="5">
                  <c:v>2012</c:v>
                </c:pt>
                <c:pt idx="6">
                  <c:v>2220</c:v>
                </c:pt>
                <c:pt idx="7">
                  <c:v>1892</c:v>
                </c:pt>
                <c:pt idx="8">
                  <c:v>2337</c:v>
                </c:pt>
                <c:pt idx="9">
                  <c:v>2921</c:v>
                </c:pt>
                <c:pt idx="10">
                  <c:v>4313.9999999999991</c:v>
                </c:pt>
                <c:pt idx="11">
                  <c:v>1334</c:v>
                </c:pt>
                <c:pt idx="12">
                  <c:v>3488</c:v>
                </c:pt>
                <c:pt idx="13">
                  <c:v>3370.9999999999995</c:v>
                </c:pt>
                <c:pt idx="14">
                  <c:v>1584</c:v>
                </c:pt>
                <c:pt idx="15">
                  <c:v>2217</c:v>
                </c:pt>
                <c:pt idx="16">
                  <c:v>1942</c:v>
                </c:pt>
                <c:pt idx="17">
                  <c:v>2787</c:v>
                </c:pt>
                <c:pt idx="18">
                  <c:v>3420</c:v>
                </c:pt>
                <c:pt idx="19">
                  <c:v>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1-8C41-B522-009AECD9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2080"/>
        <c:axId val="86691920"/>
      </c:scatterChart>
      <c:valAx>
        <c:axId val="-103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1920"/>
        <c:crosses val="autoZero"/>
        <c:crossBetween val="midCat"/>
      </c:valAx>
      <c:valAx>
        <c:axId val="86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Omar's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763231769941797E-2"/>
                  <c:y val="-0.32611548556430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Sheet1!$R$7:$R$26</c:f>
              <c:numCache>
                <c:formatCode>0.00</c:formatCode>
                <c:ptCount val="20"/>
                <c:pt idx="0">
                  <c:v>2490</c:v>
                </c:pt>
                <c:pt idx="1">
                  <c:v>2917.0000000000005</c:v>
                </c:pt>
                <c:pt idx="2">
                  <c:v>1634</c:v>
                </c:pt>
                <c:pt idx="3">
                  <c:v>1648</c:v>
                </c:pt>
                <c:pt idx="4">
                  <c:v>1565.0000000000002</c:v>
                </c:pt>
                <c:pt idx="5">
                  <c:v>2012</c:v>
                </c:pt>
                <c:pt idx="6">
                  <c:v>2220</c:v>
                </c:pt>
                <c:pt idx="7">
                  <c:v>1892</c:v>
                </c:pt>
                <c:pt idx="8">
                  <c:v>2337</c:v>
                </c:pt>
                <c:pt idx="9">
                  <c:v>2921</c:v>
                </c:pt>
                <c:pt idx="10">
                  <c:v>4313.9999999999991</c:v>
                </c:pt>
                <c:pt idx="11">
                  <c:v>1334</c:v>
                </c:pt>
                <c:pt idx="12">
                  <c:v>3488</c:v>
                </c:pt>
                <c:pt idx="13">
                  <c:v>3370.9999999999995</c:v>
                </c:pt>
                <c:pt idx="14">
                  <c:v>1584</c:v>
                </c:pt>
                <c:pt idx="15">
                  <c:v>2217</c:v>
                </c:pt>
                <c:pt idx="16">
                  <c:v>1942</c:v>
                </c:pt>
                <c:pt idx="17">
                  <c:v>2787</c:v>
                </c:pt>
                <c:pt idx="18">
                  <c:v>3420</c:v>
                </c:pt>
                <c:pt idx="19">
                  <c:v>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6-6F47-9863-E46B4DCD7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5952"/>
        <c:axId val="-428045296"/>
      </c:scatterChart>
      <c:valAx>
        <c:axId val="903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045296"/>
        <c:crosses val="autoZero"/>
        <c:crossBetween val="midCat"/>
      </c:valAx>
      <c:valAx>
        <c:axId val="-4280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Omar's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199"/>
                  <c:y val="-0.2577644356955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Sheet1!$S$7:$S$26</c:f>
              <c:numCache>
                <c:formatCode>0.00</c:formatCode>
                <c:ptCount val="20"/>
                <c:pt idx="0">
                  <c:v>7.8200379894587533</c:v>
                </c:pt>
                <c:pt idx="1">
                  <c:v>7.9783109698677217</c:v>
                </c:pt>
                <c:pt idx="2">
                  <c:v>7.3987862754199485</c:v>
                </c:pt>
                <c:pt idx="3">
                  <c:v>7.4073177104694174</c:v>
                </c:pt>
                <c:pt idx="4">
                  <c:v>7.3556411029742534</c:v>
                </c:pt>
                <c:pt idx="5">
                  <c:v>7.60688453121963</c:v>
                </c:pt>
                <c:pt idx="6">
                  <c:v>7.7052624748663252</c:v>
                </c:pt>
                <c:pt idx="7">
                  <c:v>7.5453897496118234</c:v>
                </c:pt>
                <c:pt idx="8">
                  <c:v>7.7566233345388582</c:v>
                </c:pt>
                <c:pt idx="9">
                  <c:v>7.9796813023877409</c:v>
                </c:pt>
                <c:pt idx="10">
                  <c:v>8.3696208269491024</c:v>
                </c:pt>
                <c:pt idx="11">
                  <c:v>7.1959372264755688</c:v>
                </c:pt>
                <c:pt idx="12">
                  <c:v>8.1570837850288704</c:v>
                </c:pt>
                <c:pt idx="13">
                  <c:v>8.1229647152340601</c:v>
                </c:pt>
                <c:pt idx="14">
                  <c:v>7.3677085723743714</c:v>
                </c:pt>
                <c:pt idx="15">
                  <c:v>7.7039102096163115</c:v>
                </c:pt>
                <c:pt idx="16">
                  <c:v>7.5714736488512706</c:v>
                </c:pt>
                <c:pt idx="17">
                  <c:v>7.9327210274819482</c:v>
                </c:pt>
                <c:pt idx="18">
                  <c:v>8.1373958300566507</c:v>
                </c:pt>
                <c:pt idx="19">
                  <c:v>7.8532163881560724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3-BC47-8FCE-939BD0B6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725440"/>
        <c:axId val="86821568"/>
      </c:scatterChart>
      <c:valAx>
        <c:axId val="-4287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1568"/>
        <c:crosses val="autoZero"/>
        <c:crossBetween val="midCat"/>
      </c:valAx>
      <c:valAx>
        <c:axId val="868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Omar's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7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Omar's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9780356402818099E-2"/>
                  <c:y val="-0.50500153105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Sheet1!$S$7:$S$26</c:f>
              <c:numCache>
                <c:formatCode>0.00</c:formatCode>
                <c:ptCount val="20"/>
                <c:pt idx="0">
                  <c:v>7.8200379894587533</c:v>
                </c:pt>
                <c:pt idx="1">
                  <c:v>7.9783109698677217</c:v>
                </c:pt>
                <c:pt idx="2">
                  <c:v>7.3987862754199485</c:v>
                </c:pt>
                <c:pt idx="3">
                  <c:v>7.4073177104694174</c:v>
                </c:pt>
                <c:pt idx="4">
                  <c:v>7.3556411029742534</c:v>
                </c:pt>
                <c:pt idx="5">
                  <c:v>7.60688453121963</c:v>
                </c:pt>
                <c:pt idx="6">
                  <c:v>7.7052624748663252</c:v>
                </c:pt>
                <c:pt idx="7">
                  <c:v>7.5453897496118234</c:v>
                </c:pt>
                <c:pt idx="8">
                  <c:v>7.7566233345388582</c:v>
                </c:pt>
                <c:pt idx="9">
                  <c:v>7.9796813023877409</c:v>
                </c:pt>
                <c:pt idx="10">
                  <c:v>8.3696208269491024</c:v>
                </c:pt>
                <c:pt idx="11">
                  <c:v>7.1959372264755688</c:v>
                </c:pt>
                <c:pt idx="12">
                  <c:v>8.1570837850288704</c:v>
                </c:pt>
                <c:pt idx="13">
                  <c:v>8.1229647152340601</c:v>
                </c:pt>
                <c:pt idx="14">
                  <c:v>7.3677085723743714</c:v>
                </c:pt>
                <c:pt idx="15">
                  <c:v>7.7039102096163115</c:v>
                </c:pt>
                <c:pt idx="16">
                  <c:v>7.5714736488512706</c:v>
                </c:pt>
                <c:pt idx="17">
                  <c:v>7.9327210274819482</c:v>
                </c:pt>
                <c:pt idx="18">
                  <c:v>8.1373958300566507</c:v>
                </c:pt>
                <c:pt idx="19">
                  <c:v>7.8532163881560724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1-DF44-870D-ED03D503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5120"/>
        <c:axId val="84764304"/>
      </c:scatterChart>
      <c:valAx>
        <c:axId val="862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4304"/>
        <c:crosses val="autoZero"/>
        <c:crossBetween val="midCat"/>
      </c:valAx>
      <c:valAx>
        <c:axId val="84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Omar's 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571946645470581E-2"/>
                  <c:y val="-0.61809755030621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Sheet1!$AH$7:$AH$26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26</c:v>
                </c:pt>
                <c:pt idx="4">
                  <c:v>4</c:v>
                </c:pt>
                <c:pt idx="5">
                  <c:v>39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6</c:v>
                </c:pt>
                <c:pt idx="1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E-6E47-AADE-DD8B65F5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23024"/>
        <c:axId val="37248032"/>
      </c:scatterChart>
      <c:valAx>
        <c:axId val="-149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032"/>
        <c:crosses val="autoZero"/>
        <c:crossBetween val="midCat"/>
      </c:valAx>
      <c:valAx>
        <c:axId val="37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6826959130109"/>
                  <c:y val="-0.24206780402449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Sheet1!$L$7:$L$26</c:f>
              <c:numCache>
                <c:formatCode>0.00</c:formatCode>
                <c:ptCount val="20"/>
                <c:pt idx="0">
                  <c:v>26.506024096385545</c:v>
                </c:pt>
                <c:pt idx="1">
                  <c:v>34.693877551020407</c:v>
                </c:pt>
                <c:pt idx="2">
                  <c:v>54.54545454545454</c:v>
                </c:pt>
                <c:pt idx="3">
                  <c:v>61.818181818181813</c:v>
                </c:pt>
                <c:pt idx="4">
                  <c:v>65.384615384615387</c:v>
                </c:pt>
                <c:pt idx="5">
                  <c:v>40.298507462686565</c:v>
                </c:pt>
                <c:pt idx="6">
                  <c:v>39.189189189189186</c:v>
                </c:pt>
                <c:pt idx="7">
                  <c:v>58.730158730158735</c:v>
                </c:pt>
                <c:pt idx="8">
                  <c:v>53.846153846153847</c:v>
                </c:pt>
                <c:pt idx="9">
                  <c:v>29.591836734693878</c:v>
                </c:pt>
                <c:pt idx="10">
                  <c:v>39.682539682539684</c:v>
                </c:pt>
                <c:pt idx="11">
                  <c:v>71.111111111111114</c:v>
                </c:pt>
                <c:pt idx="12">
                  <c:v>39.655172413793103</c:v>
                </c:pt>
                <c:pt idx="13">
                  <c:v>39.823008849557525</c:v>
                </c:pt>
                <c:pt idx="14">
                  <c:v>67.924528301886795</c:v>
                </c:pt>
                <c:pt idx="15">
                  <c:v>58.108108108108105</c:v>
                </c:pt>
                <c:pt idx="16">
                  <c:v>53.846153846153847</c:v>
                </c:pt>
                <c:pt idx="17">
                  <c:v>51.52</c:v>
                </c:pt>
                <c:pt idx="18">
                  <c:v>38.596491228070171</c:v>
                </c:pt>
                <c:pt idx="19">
                  <c:v>40.43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9-0446-8E2D-B284FECA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926032"/>
        <c:axId val="39936448"/>
      </c:scatterChart>
      <c:valAx>
        <c:axId val="-289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448"/>
        <c:crosses val="autoZero"/>
        <c:crossBetween val="midCat"/>
      </c:valAx>
      <c:valAx>
        <c:axId val="39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Work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9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Spatial 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585739282589599E-2"/>
                  <c:y val="-0.13436111111111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Sheet1!$AA$7:$AA$26</c:f>
              <c:numCache>
                <c:formatCode>0.00</c:formatCode>
                <c:ptCount val="20"/>
                <c:pt idx="0">
                  <c:v>43.142857142857139</c:v>
                </c:pt>
                <c:pt idx="1">
                  <c:v>61.571428571428569</c:v>
                </c:pt>
                <c:pt idx="2">
                  <c:v>66.428571428571431</c:v>
                </c:pt>
                <c:pt idx="3">
                  <c:v>71.428571428571431</c:v>
                </c:pt>
                <c:pt idx="4">
                  <c:v>50.428571428571431</c:v>
                </c:pt>
                <c:pt idx="5">
                  <c:v>33.714285714285715</c:v>
                </c:pt>
                <c:pt idx="6">
                  <c:v>41.714285714285715</c:v>
                </c:pt>
                <c:pt idx="7">
                  <c:v>72.142857142857139</c:v>
                </c:pt>
                <c:pt idx="8">
                  <c:v>66.285714285714278</c:v>
                </c:pt>
                <c:pt idx="9">
                  <c:v>47</c:v>
                </c:pt>
                <c:pt idx="10">
                  <c:v>37.285714285714285</c:v>
                </c:pt>
                <c:pt idx="11">
                  <c:v>80</c:v>
                </c:pt>
                <c:pt idx="12">
                  <c:v>31.714285714285715</c:v>
                </c:pt>
                <c:pt idx="13">
                  <c:v>9.2857142857142847</c:v>
                </c:pt>
                <c:pt idx="14">
                  <c:v>63.571428571428569</c:v>
                </c:pt>
                <c:pt idx="15">
                  <c:v>26</c:v>
                </c:pt>
                <c:pt idx="16">
                  <c:v>69.285714285714278</c:v>
                </c:pt>
                <c:pt idx="17">
                  <c:v>56.285714285714285</c:v>
                </c:pt>
                <c:pt idx="18">
                  <c:v>18.285714285714285</c:v>
                </c:pt>
                <c:pt idx="19">
                  <c:v>55.571428571428569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1-ED46-B8C5-A68969C9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89280"/>
        <c:axId val="39467568"/>
      </c:scatterChart>
      <c:valAx>
        <c:axId val="-163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568"/>
        <c:crosses val="autoZero"/>
        <c:crossBetween val="midCat"/>
      </c:valAx>
      <c:valAx>
        <c:axId val="39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 Spatial Cognition (out</a:t>
                </a:r>
                <a:r>
                  <a:rPr lang="en-US" baseline="0"/>
                  <a:t> of 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3666416697912E-2"/>
                  <c:y val="-0.44727668416447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Sheet1!$AE$7:$AE$26</c:f>
              <c:numCache>
                <c:formatCode>General</c:formatCode>
                <c:ptCount val="20"/>
                <c:pt idx="0">
                  <c:v>26</c:v>
                </c:pt>
                <c:pt idx="1">
                  <c:v>25</c:v>
                </c:pt>
                <c:pt idx="2">
                  <c:v>36</c:v>
                </c:pt>
                <c:pt idx="3">
                  <c:v>46</c:v>
                </c:pt>
                <c:pt idx="4">
                  <c:v>22</c:v>
                </c:pt>
                <c:pt idx="5">
                  <c:v>60</c:v>
                </c:pt>
                <c:pt idx="6">
                  <c:v>32</c:v>
                </c:pt>
                <c:pt idx="7">
                  <c:v>23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23</c:v>
                </c:pt>
                <c:pt idx="12">
                  <c:v>25</c:v>
                </c:pt>
                <c:pt idx="13">
                  <c:v>20</c:v>
                </c:pt>
                <c:pt idx="14">
                  <c:v>41</c:v>
                </c:pt>
                <c:pt idx="15">
                  <c:v>38</c:v>
                </c:pt>
                <c:pt idx="16">
                  <c:v>36</c:v>
                </c:pt>
                <c:pt idx="17">
                  <c:v>45</c:v>
                </c:pt>
                <c:pt idx="18">
                  <c:v>53</c:v>
                </c:pt>
                <c:pt idx="1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4-D040-97D0-B727010B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7840"/>
        <c:axId val="41582352"/>
      </c:scatterChart>
      <c:valAx>
        <c:axId val="-132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352"/>
        <c:crosses val="autoZero"/>
        <c:crossBetween val="midCat"/>
      </c:valAx>
      <c:valAx>
        <c:axId val="41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Work</a:t>
            </a:r>
            <a:r>
              <a:rPr lang="en-US" baseline="0"/>
              <a:t>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691382327209099E-2"/>
                  <c:y val="-0.5891502624671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Sheet1!$AH$7:$AH$26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26</c:v>
                </c:pt>
                <c:pt idx="4">
                  <c:v>4</c:v>
                </c:pt>
                <c:pt idx="5">
                  <c:v>39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6</c:v>
                </c:pt>
                <c:pt idx="1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3D49-8D68-ED4E4B6A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168"/>
        <c:axId val="87674560"/>
      </c:scatterChart>
      <c:valAx>
        <c:axId val="87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560"/>
        <c:crosses val="autoZero"/>
        <c:crossBetween val="midCat"/>
      </c:valAx>
      <c:valAx>
        <c:axId val="876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Work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Direct Work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721222347206597E-2"/>
                  <c:y val="-0.25222594050743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Sheet1!$F$7:$F$26</c:f>
              <c:numCache>
                <c:formatCode>General</c:formatCode>
                <c:ptCount val="20"/>
                <c:pt idx="0">
                  <c:v>10.44346149624908</c:v>
                </c:pt>
                <c:pt idx="1">
                  <c:v>10.2603209439214</c:v>
                </c:pt>
                <c:pt idx="2">
                  <c:v>10.131167598381348</c:v>
                </c:pt>
                <c:pt idx="3">
                  <c:v>10.06420576170979</c:v>
                </c:pt>
                <c:pt idx="4">
                  <c:v>10.274227873651661</c:v>
                </c:pt>
                <c:pt idx="5">
                  <c:v>10.107493624893946</c:v>
                </c:pt>
                <c:pt idx="6">
                  <c:v>10.030821411310296</c:v>
                </c:pt>
                <c:pt idx="7">
                  <c:v>9.9574396092804882</c:v>
                </c:pt>
                <c:pt idx="8">
                  <c:v>10.356499766822882</c:v>
                </c:pt>
                <c:pt idx="9">
                  <c:v>10.480989510687689</c:v>
                </c:pt>
                <c:pt idx="10">
                  <c:v>10.454977529597649</c:v>
                </c:pt>
                <c:pt idx="11">
                  <c:v>10.191270769872594</c:v>
                </c:pt>
                <c:pt idx="12">
                  <c:v>10.019367222384963</c:v>
                </c:pt>
                <c:pt idx="13">
                  <c:v>9.936733819559711</c:v>
                </c:pt>
                <c:pt idx="14">
                  <c:v>9.9110129654528478</c:v>
                </c:pt>
                <c:pt idx="15">
                  <c:v>10.238309034554224</c:v>
                </c:pt>
                <c:pt idx="16">
                  <c:v>10.310006971330074</c:v>
                </c:pt>
                <c:pt idx="17">
                  <c:v>9.6519934581162286</c:v>
                </c:pt>
                <c:pt idx="18">
                  <c:v>10.155006798729302</c:v>
                </c:pt>
                <c:pt idx="19">
                  <c:v>10.077709353023762</c:v>
                </c:pt>
              </c:numCache>
            </c:numRef>
          </c:xVal>
          <c:yVal>
            <c:numRef>
              <c:f>Sheet1!$L$7:$L$26</c:f>
              <c:numCache>
                <c:formatCode>0.00</c:formatCode>
                <c:ptCount val="20"/>
                <c:pt idx="0">
                  <c:v>26.506024096385545</c:v>
                </c:pt>
                <c:pt idx="1">
                  <c:v>34.693877551020407</c:v>
                </c:pt>
                <c:pt idx="2">
                  <c:v>54.54545454545454</c:v>
                </c:pt>
                <c:pt idx="3">
                  <c:v>61.818181818181813</c:v>
                </c:pt>
                <c:pt idx="4">
                  <c:v>65.384615384615387</c:v>
                </c:pt>
                <c:pt idx="5">
                  <c:v>40.298507462686565</c:v>
                </c:pt>
                <c:pt idx="6">
                  <c:v>39.189189189189186</c:v>
                </c:pt>
                <c:pt idx="7">
                  <c:v>58.730158730158735</c:v>
                </c:pt>
                <c:pt idx="8">
                  <c:v>53.846153846153847</c:v>
                </c:pt>
                <c:pt idx="9">
                  <c:v>29.591836734693878</c:v>
                </c:pt>
                <c:pt idx="10">
                  <c:v>39.682539682539684</c:v>
                </c:pt>
                <c:pt idx="11">
                  <c:v>71.111111111111114</c:v>
                </c:pt>
                <c:pt idx="12">
                  <c:v>39.655172413793103</c:v>
                </c:pt>
                <c:pt idx="13">
                  <c:v>39.823008849557525</c:v>
                </c:pt>
                <c:pt idx="14">
                  <c:v>67.924528301886795</c:v>
                </c:pt>
                <c:pt idx="15">
                  <c:v>58.108108108108105</c:v>
                </c:pt>
                <c:pt idx="16">
                  <c:v>53.846153846153847</c:v>
                </c:pt>
                <c:pt idx="17">
                  <c:v>51.52</c:v>
                </c:pt>
                <c:pt idx="18">
                  <c:v>38.596491228070171</c:v>
                </c:pt>
                <c:pt idx="19">
                  <c:v>40.43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D-C84A-AE9D-ADD2833D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760"/>
        <c:axId val="87811552"/>
      </c:scatterChart>
      <c:valAx>
        <c:axId val="87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552"/>
        <c:crosses val="autoZero"/>
        <c:crossBetween val="midCat"/>
      </c:valAx>
      <c:valAx>
        <c:axId val="87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Work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Convex Hull Area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55973981513199"/>
                  <c:y val="-0.2577644356955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Sheet1!$E$7:$E$26</c:f>
              <c:numCache>
                <c:formatCode>#,##0.00</c:formatCode>
                <c:ptCount val="20"/>
                <c:pt idx="0">
                  <c:v>34319.243000000002</c:v>
                </c:pt>
                <c:pt idx="1">
                  <c:v>28575.955999999998</c:v>
                </c:pt>
                <c:pt idx="2">
                  <c:v>25113.67</c:v>
                </c:pt>
                <c:pt idx="3">
                  <c:v>23487.08</c:v>
                </c:pt>
                <c:pt idx="4">
                  <c:v>28976.135999999999</c:v>
                </c:pt>
                <c:pt idx="5">
                  <c:v>24526.112000000001</c:v>
                </c:pt>
                <c:pt idx="6">
                  <c:v>22715.922999999999</c:v>
                </c:pt>
                <c:pt idx="7">
                  <c:v>21108.68</c:v>
                </c:pt>
                <c:pt idx="8">
                  <c:v>31460.867999999999</c:v>
                </c:pt>
                <c:pt idx="9">
                  <c:v>35631.648000000001</c:v>
                </c:pt>
                <c:pt idx="10">
                  <c:v>34716.749000000003</c:v>
                </c:pt>
                <c:pt idx="11">
                  <c:v>26669.364000000001</c:v>
                </c:pt>
                <c:pt idx="12">
                  <c:v>22457.215</c:v>
                </c:pt>
                <c:pt idx="13">
                  <c:v>20676.101999999999</c:v>
                </c:pt>
                <c:pt idx="14">
                  <c:v>20151.076000000001</c:v>
                </c:pt>
                <c:pt idx="15">
                  <c:v>27953.816999999999</c:v>
                </c:pt>
                <c:pt idx="16">
                  <c:v>30031.646000000001</c:v>
                </c:pt>
                <c:pt idx="17">
                  <c:v>15552.761</c:v>
                </c:pt>
                <c:pt idx="18">
                  <c:v>25719.553</c:v>
                </c:pt>
                <c:pt idx="19">
                  <c:v>23806.391</c:v>
                </c:pt>
              </c:numCache>
            </c:numRef>
          </c:xVal>
          <c:yVal>
            <c:numRef>
              <c:f>Sheet1!$I$7:$I$26</c:f>
              <c:numCache>
                <c:formatCode>General</c:formatCode>
                <c:ptCount val="20"/>
                <c:pt idx="0">
                  <c:v>990.56</c:v>
                </c:pt>
                <c:pt idx="1">
                  <c:v>1412.5895</c:v>
                </c:pt>
                <c:pt idx="2">
                  <c:v>642.56899999999996</c:v>
                </c:pt>
                <c:pt idx="3">
                  <c:v>548.79269999999997</c:v>
                </c:pt>
                <c:pt idx="4">
                  <c:v>475.07679999999999</c:v>
                </c:pt>
                <c:pt idx="5">
                  <c:v>650.67229999999995</c:v>
                </c:pt>
                <c:pt idx="6">
                  <c:v>993.69830000000002</c:v>
                </c:pt>
                <c:pt idx="7">
                  <c:v>507.31920000000002</c:v>
                </c:pt>
                <c:pt idx="8">
                  <c:v>522.05759999999998</c:v>
                </c:pt>
                <c:pt idx="9">
                  <c:v>1051.0824</c:v>
                </c:pt>
                <c:pt idx="10">
                  <c:v>1486.6083000000001</c:v>
                </c:pt>
                <c:pt idx="11">
                  <c:v>117.4134</c:v>
                </c:pt>
                <c:pt idx="12">
                  <c:v>1271.6492000000001</c:v>
                </c:pt>
                <c:pt idx="13">
                  <c:v>810.33339999999998</c:v>
                </c:pt>
                <c:pt idx="14">
                  <c:v>554.10230000000001</c:v>
                </c:pt>
                <c:pt idx="15">
                  <c:v>572.0086</c:v>
                </c:pt>
                <c:pt idx="16">
                  <c:v>805.27149999999995</c:v>
                </c:pt>
                <c:pt idx="17">
                  <c:v>739.85350000000005</c:v>
                </c:pt>
                <c:pt idx="18">
                  <c:v>993.74630000000002</c:v>
                </c:pt>
                <c:pt idx="19">
                  <c:v>541.45420000000001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7-7D4D-A4F1-09A2431C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7056"/>
        <c:axId val="89198736"/>
      </c:scatterChart>
      <c:valAx>
        <c:axId val="892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Convex Hull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736"/>
        <c:crosses val="autoZero"/>
        <c:crossBetween val="midCat"/>
      </c:valAx>
      <c:valAx>
        <c:axId val="89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1139281</xdr:colOff>
      <xdr:row>26</xdr:row>
      <xdr:rowOff>85725</xdr:rowOff>
    </xdr:from>
    <xdr:to>
      <xdr:col>28</xdr:col>
      <xdr:colOff>628649</xdr:colOff>
      <xdr:row>42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6806" y="5038725"/>
          <a:ext cx="6052093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19050</xdr:colOff>
      <xdr:row>28</xdr:row>
      <xdr:rowOff>165100</xdr:rowOff>
    </xdr:from>
    <xdr:to>
      <xdr:col>26</xdr:col>
      <xdr:colOff>2597150</xdr:colOff>
      <xdr:row>52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2959100</xdr:colOff>
      <xdr:row>28</xdr:row>
      <xdr:rowOff>152400</xdr:rowOff>
    </xdr:from>
    <xdr:to>
      <xdr:col>36</xdr:col>
      <xdr:colOff>292100</xdr:colOff>
      <xdr:row>52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533400</xdr:colOff>
      <xdr:row>28</xdr:row>
      <xdr:rowOff>152400</xdr:rowOff>
    </xdr:from>
    <xdr:to>
      <xdr:col>46</xdr:col>
      <xdr:colOff>127000</xdr:colOff>
      <xdr:row>52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279400</xdr:colOff>
      <xdr:row>28</xdr:row>
      <xdr:rowOff>177800</xdr:rowOff>
    </xdr:from>
    <xdr:to>
      <xdr:col>55</xdr:col>
      <xdr:colOff>622300</xdr:colOff>
      <xdr:row>52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25400</xdr:colOff>
      <xdr:row>54</xdr:row>
      <xdr:rowOff>25400</xdr:rowOff>
    </xdr:from>
    <xdr:to>
      <xdr:col>26</xdr:col>
      <xdr:colOff>2603500</xdr:colOff>
      <xdr:row>78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38100</xdr:colOff>
      <xdr:row>54</xdr:row>
      <xdr:rowOff>12700</xdr:rowOff>
    </xdr:from>
    <xdr:to>
      <xdr:col>36</xdr:col>
      <xdr:colOff>431800</xdr:colOff>
      <xdr:row>78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952500</xdr:colOff>
      <xdr:row>54</xdr:row>
      <xdr:rowOff>0</xdr:rowOff>
    </xdr:from>
    <xdr:to>
      <xdr:col>46</xdr:col>
      <xdr:colOff>546100</xdr:colOff>
      <xdr:row>78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50800</xdr:colOff>
      <xdr:row>53</xdr:row>
      <xdr:rowOff>177800</xdr:rowOff>
    </xdr:from>
    <xdr:to>
      <xdr:col>56</xdr:col>
      <xdr:colOff>393700</xdr:colOff>
      <xdr:row>77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292100</xdr:colOff>
      <xdr:row>27</xdr:row>
      <xdr:rowOff>50800</xdr:rowOff>
    </xdr:from>
    <xdr:to>
      <xdr:col>11</xdr:col>
      <xdr:colOff>838200</xdr:colOff>
      <xdr:row>51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330200</xdr:colOff>
      <xdr:row>53</xdr:row>
      <xdr:rowOff>88900</xdr:rowOff>
    </xdr:from>
    <xdr:to>
      <xdr:col>11</xdr:col>
      <xdr:colOff>876300</xdr:colOff>
      <xdr:row>77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79</xdr:row>
      <xdr:rowOff>101600</xdr:rowOff>
    </xdr:from>
    <xdr:to>
      <xdr:col>26</xdr:col>
      <xdr:colOff>2578100</xdr:colOff>
      <xdr:row>103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317500</xdr:colOff>
      <xdr:row>79</xdr:row>
      <xdr:rowOff>12700</xdr:rowOff>
    </xdr:from>
    <xdr:to>
      <xdr:col>11</xdr:col>
      <xdr:colOff>863600</xdr:colOff>
      <xdr:row>103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114300</xdr:colOff>
      <xdr:row>79</xdr:row>
      <xdr:rowOff>152400</xdr:rowOff>
    </xdr:from>
    <xdr:to>
      <xdr:col>36</xdr:col>
      <xdr:colOff>508000</xdr:colOff>
      <xdr:row>103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939800</xdr:colOff>
      <xdr:row>79</xdr:row>
      <xdr:rowOff>139700</xdr:rowOff>
    </xdr:from>
    <xdr:to>
      <xdr:col>46</xdr:col>
      <xdr:colOff>533400</xdr:colOff>
      <xdr:row>103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406400</xdr:colOff>
      <xdr:row>104</xdr:row>
      <xdr:rowOff>127000</xdr:rowOff>
    </xdr:from>
    <xdr:to>
      <xdr:col>11</xdr:col>
      <xdr:colOff>952500</xdr:colOff>
      <xdr:row>128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105</xdr:row>
      <xdr:rowOff>88900</xdr:rowOff>
    </xdr:from>
    <xdr:to>
      <xdr:col>26</xdr:col>
      <xdr:colOff>2578100</xdr:colOff>
      <xdr:row>129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88900</xdr:colOff>
      <xdr:row>105</xdr:row>
      <xdr:rowOff>101600</xdr:rowOff>
    </xdr:from>
    <xdr:to>
      <xdr:col>36</xdr:col>
      <xdr:colOff>482600</xdr:colOff>
      <xdr:row>129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952500</xdr:colOff>
      <xdr:row>105</xdr:row>
      <xdr:rowOff>165100</xdr:rowOff>
    </xdr:from>
    <xdr:to>
      <xdr:col>46</xdr:col>
      <xdr:colOff>546100</xdr:colOff>
      <xdr:row>129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177800</xdr:colOff>
      <xdr:row>79</xdr:row>
      <xdr:rowOff>177800</xdr:rowOff>
    </xdr:from>
    <xdr:to>
      <xdr:col>56</xdr:col>
      <xdr:colOff>520700</xdr:colOff>
      <xdr:row>103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482600</xdr:colOff>
      <xdr:row>106</xdr:row>
      <xdr:rowOff>38100</xdr:rowOff>
    </xdr:from>
    <xdr:to>
      <xdr:col>57</xdr:col>
      <xdr:colOff>152400</xdr:colOff>
      <xdr:row>130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1117600</xdr:colOff>
      <xdr:row>27</xdr:row>
      <xdr:rowOff>25400</xdr:rowOff>
    </xdr:from>
    <xdr:to>
      <xdr:col>19</xdr:col>
      <xdr:colOff>215900</xdr:colOff>
      <xdr:row>51</xdr:row>
      <xdr:rowOff>25400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1155700</xdr:colOff>
      <xdr:row>53</xdr:row>
      <xdr:rowOff>63500</xdr:rowOff>
    </xdr:from>
    <xdr:to>
      <xdr:col>19</xdr:col>
      <xdr:colOff>254000</xdr:colOff>
      <xdr:row>77</xdr:row>
      <xdr:rowOff>63500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1143000</xdr:colOff>
      <xdr:row>78</xdr:row>
      <xdr:rowOff>177800</xdr:rowOff>
    </xdr:from>
    <xdr:to>
      <xdr:col>19</xdr:col>
      <xdr:colOff>241300</xdr:colOff>
      <xdr:row>102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1231900</xdr:colOff>
      <xdr:row>104</xdr:row>
      <xdr:rowOff>101600</xdr:rowOff>
    </xdr:from>
    <xdr:to>
      <xdr:col>19</xdr:col>
      <xdr:colOff>330200</xdr:colOff>
      <xdr:row>128</xdr:row>
      <xdr:rowOff>101600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9"/>
  <sheetViews>
    <sheetView tabSelected="1" workbookViewId="0">
      <pane xSplit="1" topLeftCell="B1" activePane="topRight" state="frozen"/>
      <selection pane="topRight" activeCell="D15" sqref="D15"/>
    </sheetView>
  </sheetViews>
  <sheetFormatPr baseColWidth="10" defaultColWidth="8.83203125" defaultRowHeight="15" x14ac:dyDescent="0.2"/>
  <cols>
    <col min="2" max="4" width="11.83203125" customWidth="1"/>
    <col min="5" max="5" width="17.33203125" style="3" bestFit="1" customWidth="1"/>
    <col min="6" max="6" width="11.83203125" customWidth="1"/>
    <col min="7" max="7" width="19.5" bestFit="1" customWidth="1"/>
    <col min="8" max="8" width="11.83203125" customWidth="1"/>
    <col min="9" max="9" width="12.1640625" bestFit="1" customWidth="1"/>
    <col min="10" max="11" width="11.83203125" customWidth="1"/>
    <col min="12" max="13" width="18.83203125" customWidth="1"/>
    <col min="14" max="14" width="16.6640625" customWidth="1"/>
    <col min="15" max="15" width="14" customWidth="1"/>
    <col min="16" max="16" width="12.1640625" customWidth="1"/>
    <col min="17" max="17" width="15.33203125" bestFit="1" customWidth="1"/>
    <col min="18" max="18" width="11.83203125" bestFit="1" customWidth="1"/>
    <col min="19" max="19" width="11.83203125" customWidth="1"/>
    <col min="20" max="20" width="6.5" customWidth="1"/>
    <col min="21" max="21" width="14" customWidth="1"/>
    <col min="22" max="22" width="5.83203125" customWidth="1"/>
    <col min="23" max="23" width="17.83203125" customWidth="1"/>
    <col min="24" max="24" width="5.5" customWidth="1"/>
    <col min="26" max="26" width="21.83203125" customWidth="1"/>
    <col min="27" max="27" width="40.1640625" customWidth="1"/>
    <col min="28" max="28" width="4.33203125" bestFit="1" customWidth="1"/>
    <col min="31" max="32" width="9.5" customWidth="1"/>
    <col min="33" max="33" width="5.83203125" customWidth="1"/>
    <col min="34" max="34" width="19" customWidth="1"/>
    <col min="35" max="35" width="12.1640625" bestFit="1" customWidth="1"/>
    <col min="36" max="36" width="5.1640625" customWidth="1"/>
    <col min="37" max="37" width="31.5" customWidth="1"/>
  </cols>
  <sheetData>
    <row r="2" spans="1:37" x14ac:dyDescent="0.2">
      <c r="L2" s="1"/>
      <c r="M2" s="1"/>
      <c r="N2" s="1"/>
    </row>
    <row r="3" spans="1:37" x14ac:dyDescent="0.2">
      <c r="AC3">
        <f>50.06</f>
        <v>50.06</v>
      </c>
    </row>
    <row r="5" spans="1:37" x14ac:dyDescent="0.2">
      <c r="A5" s="23" t="s">
        <v>21</v>
      </c>
      <c r="B5" s="23" t="s">
        <v>7</v>
      </c>
      <c r="C5" s="27" t="s">
        <v>0</v>
      </c>
      <c r="E5" s="27" t="s">
        <v>23</v>
      </c>
      <c r="F5" s="27" t="s">
        <v>26</v>
      </c>
      <c r="G5" s="27" t="s">
        <v>27</v>
      </c>
      <c r="H5" s="27" t="s">
        <v>26</v>
      </c>
      <c r="I5" s="27" t="s">
        <v>24</v>
      </c>
      <c r="J5" s="27" t="s">
        <v>26</v>
      </c>
      <c r="K5" s="11"/>
      <c r="L5" s="25" t="s">
        <v>1</v>
      </c>
      <c r="M5" s="26"/>
      <c r="N5" s="26"/>
      <c r="O5" s="26"/>
      <c r="P5" s="26"/>
      <c r="Q5" s="26"/>
      <c r="R5" s="26"/>
      <c r="S5" s="15" t="s">
        <v>26</v>
      </c>
      <c r="T5" s="12"/>
      <c r="U5" s="9" t="s">
        <v>8</v>
      </c>
      <c r="V5" s="12"/>
      <c r="W5" s="9" t="s">
        <v>9</v>
      </c>
      <c r="X5" s="12"/>
      <c r="Z5" s="9" t="s">
        <v>18</v>
      </c>
      <c r="AA5" s="29" t="s">
        <v>20</v>
      </c>
      <c r="AB5" s="23" t="s">
        <v>26</v>
      </c>
      <c r="AE5" s="23" t="s">
        <v>2</v>
      </c>
      <c r="AF5" s="23" t="s">
        <v>26</v>
      </c>
      <c r="AG5" s="12"/>
      <c r="AH5" s="29" t="s">
        <v>10</v>
      </c>
      <c r="AI5" s="23" t="s">
        <v>26</v>
      </c>
      <c r="AJ5" s="11"/>
      <c r="AK5" s="29" t="s">
        <v>3</v>
      </c>
    </row>
    <row r="6" spans="1:37" x14ac:dyDescent="0.2">
      <c r="A6" s="24"/>
      <c r="B6" s="24"/>
      <c r="C6" s="28"/>
      <c r="E6" s="28"/>
      <c r="F6" s="28" t="s">
        <v>25</v>
      </c>
      <c r="G6" s="28"/>
      <c r="H6" s="28" t="s">
        <v>25</v>
      </c>
      <c r="I6" s="28"/>
      <c r="J6" s="28"/>
      <c r="K6" s="11"/>
      <c r="L6" s="13" t="s">
        <v>14</v>
      </c>
      <c r="M6" s="14" t="s">
        <v>26</v>
      </c>
      <c r="N6" s="13" t="s">
        <v>15</v>
      </c>
      <c r="O6" s="13" t="s">
        <v>16</v>
      </c>
      <c r="P6" s="13" t="s">
        <v>4</v>
      </c>
      <c r="Q6" s="13" t="s">
        <v>17</v>
      </c>
      <c r="R6" s="14" t="s">
        <v>22</v>
      </c>
      <c r="S6" s="15"/>
      <c r="T6" s="12"/>
      <c r="U6" s="10" t="s">
        <v>12</v>
      </c>
      <c r="V6" s="12"/>
      <c r="W6" s="10" t="s">
        <v>13</v>
      </c>
      <c r="X6" s="12"/>
      <c r="Z6" s="10" t="s">
        <v>19</v>
      </c>
      <c r="AA6" s="29"/>
      <c r="AB6" s="24"/>
      <c r="AE6" s="24"/>
      <c r="AF6" s="24"/>
      <c r="AG6" s="12"/>
      <c r="AH6" s="29"/>
      <c r="AI6" s="24"/>
      <c r="AJ6" s="11"/>
      <c r="AK6" s="29"/>
    </row>
    <row r="7" spans="1:37" x14ac:dyDescent="0.2">
      <c r="A7" s="3">
        <v>1</v>
      </c>
      <c r="B7" s="13">
        <v>1</v>
      </c>
      <c r="C7" s="7" t="s">
        <v>11</v>
      </c>
      <c r="D7" s="18"/>
      <c r="E7" s="31">
        <v>34319.243000000002</v>
      </c>
      <c r="F7" s="19">
        <f t="shared" ref="F7:H26" si="0">LN(E7)</f>
        <v>10.44346149624908</v>
      </c>
      <c r="G7" s="30">
        <v>26289.131000000001</v>
      </c>
      <c r="H7" s="19">
        <f>LN(G7)</f>
        <v>10.176910862784313</v>
      </c>
      <c r="I7" s="20">
        <v>990.56</v>
      </c>
      <c r="J7" s="21">
        <f>LN(I7)</f>
        <v>6.898270439770922</v>
      </c>
      <c r="L7" s="5">
        <v>26.506024096385545</v>
      </c>
      <c r="M7" s="5">
        <f t="shared" ref="M7:M26" si="1">LN(L7)</f>
        <v>3.2773720315498096</v>
      </c>
      <c r="N7" s="5">
        <v>54.216867469879517</v>
      </c>
      <c r="O7" s="5">
        <v>19.277108433734941</v>
      </c>
      <c r="P7" s="2">
        <v>2</v>
      </c>
      <c r="Q7" s="6">
        <v>2.8819444444444443E-2</v>
      </c>
      <c r="R7" s="17">
        <f>Q7*24*60*60</f>
        <v>2490</v>
      </c>
      <c r="S7" s="16">
        <f>LN(R7)</f>
        <v>7.8200379894587533</v>
      </c>
      <c r="T7" s="1"/>
      <c r="U7" s="2">
        <v>26</v>
      </c>
      <c r="V7" s="1"/>
      <c r="W7" s="2">
        <v>6</v>
      </c>
      <c r="X7" s="1"/>
      <c r="Z7" s="5">
        <f t="shared" ref="Z7:Z26" si="2">W7*40/14</f>
        <v>17.142857142857142</v>
      </c>
      <c r="AA7" s="5">
        <f t="shared" ref="AA7:AA26" si="3">Z7+U7</f>
        <v>43.142857142857139</v>
      </c>
      <c r="AB7" s="5">
        <f>LN(AA7)</f>
        <v>3.7645168683195562</v>
      </c>
      <c r="AC7" s="3" t="str">
        <f>IF(AA7&gt;$AC$3,"HIGH","LOW")</f>
        <v>LOW</v>
      </c>
      <c r="AE7" s="2">
        <v>26</v>
      </c>
      <c r="AF7" s="22">
        <f>LN(AE7)</f>
        <v>3.2580965380214821</v>
      </c>
      <c r="AG7" s="1"/>
      <c r="AH7" s="2">
        <v>8</v>
      </c>
      <c r="AI7" s="22">
        <f>LN(AH7)</f>
        <v>2.0794415416798357</v>
      </c>
      <c r="AK7" s="2" t="s">
        <v>5</v>
      </c>
    </row>
    <row r="8" spans="1:37" x14ac:dyDescent="0.2">
      <c r="A8" s="3">
        <v>2</v>
      </c>
      <c r="B8" s="13">
        <v>8</v>
      </c>
      <c r="C8" s="8" t="s">
        <v>11</v>
      </c>
      <c r="D8" s="18"/>
      <c r="E8" s="31">
        <v>28575.955999999998</v>
      </c>
      <c r="F8" s="19">
        <f t="shared" si="0"/>
        <v>10.2603209439214</v>
      </c>
      <c r="G8" s="30">
        <v>29872.038</v>
      </c>
      <c r="H8" s="19">
        <f t="shared" ref="H8:H26" si="4">LN(G8)</f>
        <v>10.304678137874964</v>
      </c>
      <c r="I8" s="20">
        <v>1412.5895</v>
      </c>
      <c r="J8" s="21">
        <f t="shared" ref="J8:J26" si="5">LN(I8)</f>
        <v>7.2531798238451151</v>
      </c>
      <c r="L8" s="5">
        <v>34.693877551020407</v>
      </c>
      <c r="M8" s="5">
        <f t="shared" si="1"/>
        <v>3.5465632319336806</v>
      </c>
      <c r="N8" s="5">
        <v>62.244897959183675</v>
      </c>
      <c r="O8" s="5">
        <v>3.0612244897959182</v>
      </c>
      <c r="P8" s="2">
        <v>2</v>
      </c>
      <c r="Q8" s="6">
        <v>3.3761574074074076E-2</v>
      </c>
      <c r="R8" s="17">
        <f t="shared" ref="R8:R26" si="6">Q8*24*60*60</f>
        <v>2917.0000000000005</v>
      </c>
      <c r="S8" s="16">
        <f t="shared" ref="S8:S26" si="7">LN(R8)</f>
        <v>7.9783109698677217</v>
      </c>
      <c r="T8" s="1"/>
      <c r="U8" s="2">
        <v>33</v>
      </c>
      <c r="V8" s="1"/>
      <c r="W8" s="2">
        <v>10</v>
      </c>
      <c r="X8" s="1"/>
      <c r="Z8" s="5">
        <f t="shared" si="2"/>
        <v>28.571428571428573</v>
      </c>
      <c r="AA8" s="5">
        <f t="shared" si="3"/>
        <v>61.571428571428569</v>
      </c>
      <c r="AB8" s="5">
        <f t="shared" ref="AB8:AB26" si="8">LN(AA8)</f>
        <v>4.1201979410484348</v>
      </c>
      <c r="AC8" s="3" t="str">
        <f t="shared" ref="AC8:AC26" si="9">IF(AA8&gt;$AC$3,"HIGH","LOW")</f>
        <v>HIGH</v>
      </c>
      <c r="AE8" s="2">
        <v>25</v>
      </c>
      <c r="AF8" s="22">
        <f t="shared" ref="AF8:AF26" si="10">LN(AE8)</f>
        <v>3.2188758248682006</v>
      </c>
      <c r="AG8" s="1"/>
      <c r="AH8" s="2">
        <v>5</v>
      </c>
      <c r="AI8" s="22">
        <f t="shared" ref="AI8:AI26" si="11">LN(AH8)</f>
        <v>1.6094379124341003</v>
      </c>
      <c r="AK8" s="2" t="s">
        <v>6</v>
      </c>
    </row>
    <row r="9" spans="1:37" x14ac:dyDescent="0.2">
      <c r="A9" s="3">
        <v>3</v>
      </c>
      <c r="B9" s="13">
        <v>12</v>
      </c>
      <c r="C9" s="8" t="s">
        <v>11</v>
      </c>
      <c r="D9" s="18"/>
      <c r="E9" s="31">
        <v>25113.67</v>
      </c>
      <c r="F9" s="19">
        <f t="shared" si="0"/>
        <v>10.131167598381348</v>
      </c>
      <c r="G9" s="30">
        <v>27023.883999999998</v>
      </c>
      <c r="H9" s="19">
        <f t="shared" si="4"/>
        <v>10.204476346557611</v>
      </c>
      <c r="I9" s="20">
        <v>642.56899999999996</v>
      </c>
      <c r="J9" s="21">
        <f t="shared" si="5"/>
        <v>6.4654742039992685</v>
      </c>
      <c r="L9" s="5">
        <v>54.54545454545454</v>
      </c>
      <c r="M9" s="5">
        <f t="shared" si="1"/>
        <v>3.9990343824177756</v>
      </c>
      <c r="N9" s="5">
        <v>40</v>
      </c>
      <c r="O9" s="5">
        <v>5.4545454545454541</v>
      </c>
      <c r="P9" s="2">
        <v>2</v>
      </c>
      <c r="Q9" s="6">
        <v>1.8912037037037036E-2</v>
      </c>
      <c r="R9" s="17">
        <f t="shared" si="6"/>
        <v>1634</v>
      </c>
      <c r="S9" s="16">
        <f t="shared" si="7"/>
        <v>7.3987862754199485</v>
      </c>
      <c r="T9" s="1"/>
      <c r="U9" s="2">
        <v>35</v>
      </c>
      <c r="V9" s="1"/>
      <c r="W9" s="2">
        <v>11</v>
      </c>
      <c r="X9" s="1"/>
      <c r="Z9" s="5">
        <f t="shared" si="2"/>
        <v>31.428571428571427</v>
      </c>
      <c r="AA9" s="5">
        <f t="shared" si="3"/>
        <v>66.428571428571431</v>
      </c>
      <c r="AB9" s="5">
        <f t="shared" si="8"/>
        <v>4.1961272565320433</v>
      </c>
      <c r="AC9" s="3" t="str">
        <f t="shared" si="9"/>
        <v>HIGH</v>
      </c>
      <c r="AE9" s="2">
        <v>36</v>
      </c>
      <c r="AF9" s="22">
        <f t="shared" si="10"/>
        <v>3.5835189384561099</v>
      </c>
      <c r="AG9" s="1"/>
      <c r="AH9" s="2">
        <v>10</v>
      </c>
      <c r="AI9" s="22">
        <f t="shared" si="11"/>
        <v>2.3025850929940459</v>
      </c>
      <c r="AK9" s="2" t="s">
        <v>6</v>
      </c>
    </row>
    <row r="10" spans="1:37" x14ac:dyDescent="0.2">
      <c r="A10" s="3">
        <v>4</v>
      </c>
      <c r="B10" s="13">
        <v>18</v>
      </c>
      <c r="C10" s="8" t="s">
        <v>11</v>
      </c>
      <c r="D10" s="18"/>
      <c r="E10" s="31">
        <v>23487.08</v>
      </c>
      <c r="F10" s="19">
        <f t="shared" si="0"/>
        <v>10.06420576170979</v>
      </c>
      <c r="G10" s="30">
        <v>16848.473000000002</v>
      </c>
      <c r="H10" s="19">
        <f t="shared" si="4"/>
        <v>9.7320153085285828</v>
      </c>
      <c r="I10" s="20">
        <v>548.79269999999997</v>
      </c>
      <c r="J10" s="21">
        <f t="shared" si="5"/>
        <v>6.3077207745739354</v>
      </c>
      <c r="L10" s="5">
        <v>61.818181818181813</v>
      </c>
      <c r="M10" s="5">
        <f t="shared" si="1"/>
        <v>4.1241975253717822</v>
      </c>
      <c r="N10" s="5">
        <v>38.181818181818187</v>
      </c>
      <c r="O10" s="5">
        <v>0</v>
      </c>
      <c r="P10" s="2">
        <v>0</v>
      </c>
      <c r="Q10" s="6">
        <v>1.9074074074074073E-2</v>
      </c>
      <c r="R10" s="17">
        <f t="shared" si="6"/>
        <v>1648</v>
      </c>
      <c r="S10" s="16">
        <f t="shared" si="7"/>
        <v>7.4073177104694174</v>
      </c>
      <c r="T10" s="1"/>
      <c r="U10" s="2">
        <v>40</v>
      </c>
      <c r="V10" s="1"/>
      <c r="W10" s="2">
        <v>11</v>
      </c>
      <c r="X10" s="1"/>
      <c r="Z10" s="5">
        <f t="shared" si="2"/>
        <v>31.428571428571427</v>
      </c>
      <c r="AA10" s="5">
        <f t="shared" si="3"/>
        <v>71.428571428571431</v>
      </c>
      <c r="AB10" s="5">
        <f t="shared" si="8"/>
        <v>4.2686979493668789</v>
      </c>
      <c r="AC10" s="3" t="str">
        <f t="shared" si="9"/>
        <v>HIGH</v>
      </c>
      <c r="AE10" s="2">
        <v>46</v>
      </c>
      <c r="AF10" s="22">
        <f t="shared" si="10"/>
        <v>3.8286413964890951</v>
      </c>
      <c r="AG10" s="1"/>
      <c r="AH10" s="2">
        <v>26</v>
      </c>
      <c r="AI10" s="22">
        <f t="shared" si="11"/>
        <v>3.2580965380214821</v>
      </c>
      <c r="AK10" s="2" t="s">
        <v>6</v>
      </c>
    </row>
    <row r="11" spans="1:37" x14ac:dyDescent="0.2">
      <c r="A11" s="3">
        <v>5</v>
      </c>
      <c r="B11" s="13">
        <v>24</v>
      </c>
      <c r="C11" s="8" t="s">
        <v>11</v>
      </c>
      <c r="D11" s="18"/>
      <c r="E11" s="31">
        <v>28976.135999999999</v>
      </c>
      <c r="F11" s="19">
        <f t="shared" si="0"/>
        <v>10.274227873651661</v>
      </c>
      <c r="G11" s="30">
        <v>21059.8</v>
      </c>
      <c r="H11" s="19">
        <f t="shared" si="4"/>
        <v>9.9551212889667102</v>
      </c>
      <c r="I11" s="20">
        <v>475.07679999999999</v>
      </c>
      <c r="J11" s="21">
        <f t="shared" si="5"/>
        <v>6.1634764751756839</v>
      </c>
      <c r="L11" s="5">
        <v>65.384615384615387</v>
      </c>
      <c r="M11" s="5">
        <f t="shared" si="1"/>
        <v>4.1802869920228254</v>
      </c>
      <c r="N11" s="5">
        <v>28.846153846153843</v>
      </c>
      <c r="O11" s="5">
        <v>5.7692307692307692</v>
      </c>
      <c r="P11" s="2">
        <v>1</v>
      </c>
      <c r="Q11" s="6">
        <v>1.8113425925925925E-2</v>
      </c>
      <c r="R11" s="17">
        <f t="shared" si="6"/>
        <v>1565.0000000000002</v>
      </c>
      <c r="S11" s="16">
        <f t="shared" si="7"/>
        <v>7.3556411029742534</v>
      </c>
      <c r="T11" s="1"/>
      <c r="U11" s="2">
        <v>39</v>
      </c>
      <c r="V11" s="1"/>
      <c r="W11" s="2">
        <v>4</v>
      </c>
      <c r="X11" s="1"/>
      <c r="Z11" s="5">
        <f t="shared" si="2"/>
        <v>11.428571428571429</v>
      </c>
      <c r="AA11" s="5">
        <f t="shared" si="3"/>
        <v>50.428571428571431</v>
      </c>
      <c r="AB11" s="5">
        <f t="shared" si="8"/>
        <v>3.9205579078779835</v>
      </c>
      <c r="AC11" s="3" t="str">
        <f t="shared" si="9"/>
        <v>HIGH</v>
      </c>
      <c r="AE11" s="2">
        <v>22</v>
      </c>
      <c r="AF11" s="22">
        <f t="shared" si="10"/>
        <v>3.0910424533583161</v>
      </c>
      <c r="AG11" s="1"/>
      <c r="AH11" s="2">
        <v>4</v>
      </c>
      <c r="AI11" s="22">
        <f t="shared" si="11"/>
        <v>1.3862943611198906</v>
      </c>
      <c r="AK11" s="2" t="s">
        <v>5</v>
      </c>
    </row>
    <row r="12" spans="1:37" x14ac:dyDescent="0.2">
      <c r="A12" s="3">
        <v>6</v>
      </c>
      <c r="B12" s="13">
        <v>34</v>
      </c>
      <c r="C12" s="8" t="s">
        <v>11</v>
      </c>
      <c r="D12" s="18"/>
      <c r="E12" s="31">
        <v>24526.112000000001</v>
      </c>
      <c r="F12" s="19">
        <f t="shared" si="0"/>
        <v>10.107493624893946</v>
      </c>
      <c r="G12" s="30">
        <v>15127.947</v>
      </c>
      <c r="H12" s="19">
        <f t="shared" si="4"/>
        <v>9.6242991068948225</v>
      </c>
      <c r="I12" s="20">
        <v>650.67229999999995</v>
      </c>
      <c r="J12" s="21">
        <f t="shared" si="5"/>
        <v>6.4780061360543346</v>
      </c>
      <c r="L12" s="5">
        <v>40.298507462686565</v>
      </c>
      <c r="M12" s="5">
        <f t="shared" si="1"/>
        <v>3.6963144326014543</v>
      </c>
      <c r="N12" s="5">
        <v>49.253731343283583</v>
      </c>
      <c r="O12" s="5">
        <v>10.44776119402985</v>
      </c>
      <c r="P12" s="2">
        <v>0</v>
      </c>
      <c r="Q12" s="6">
        <v>2.3287037037037037E-2</v>
      </c>
      <c r="R12" s="17">
        <f t="shared" si="6"/>
        <v>2012</v>
      </c>
      <c r="S12" s="16">
        <f t="shared" si="7"/>
        <v>7.60688453121963</v>
      </c>
      <c r="T12" s="1"/>
      <c r="U12" s="2">
        <v>28</v>
      </c>
      <c r="V12" s="1"/>
      <c r="W12" s="2">
        <v>2</v>
      </c>
      <c r="X12" s="1"/>
      <c r="Z12" s="5">
        <f t="shared" si="2"/>
        <v>5.7142857142857144</v>
      </c>
      <c r="AA12" s="5">
        <f t="shared" si="3"/>
        <v>33.714285714285715</v>
      </c>
      <c r="AB12" s="5">
        <f t="shared" si="8"/>
        <v>3.5179216559702966</v>
      </c>
      <c r="AC12" s="3" t="str">
        <f t="shared" si="9"/>
        <v>LOW</v>
      </c>
      <c r="AE12" s="2">
        <v>60</v>
      </c>
      <c r="AF12" s="22">
        <f t="shared" si="10"/>
        <v>4.0943445622221004</v>
      </c>
      <c r="AG12" s="1"/>
      <c r="AH12" s="2">
        <v>39</v>
      </c>
      <c r="AI12" s="22">
        <f t="shared" si="11"/>
        <v>3.6635616461296463</v>
      </c>
      <c r="AK12" s="2" t="s">
        <v>5</v>
      </c>
    </row>
    <row r="13" spans="1:37" x14ac:dyDescent="0.2">
      <c r="A13" s="3">
        <v>7</v>
      </c>
      <c r="B13" s="13">
        <v>36</v>
      </c>
      <c r="C13" s="8" t="s">
        <v>11</v>
      </c>
      <c r="D13" s="18"/>
      <c r="E13" s="31">
        <v>22715.922999999999</v>
      </c>
      <c r="F13" s="19">
        <f t="shared" si="0"/>
        <v>10.030821411310296</v>
      </c>
      <c r="G13" s="30">
        <v>17297.52</v>
      </c>
      <c r="H13" s="19">
        <f t="shared" si="4"/>
        <v>9.7583184176087485</v>
      </c>
      <c r="I13" s="20">
        <v>993.69830000000002</v>
      </c>
      <c r="J13" s="21">
        <f t="shared" si="5"/>
        <v>6.9014336394579532</v>
      </c>
      <c r="L13" s="5">
        <v>39.189189189189186</v>
      </c>
      <c r="M13" s="5">
        <f t="shared" si="1"/>
        <v>3.6684009227703958</v>
      </c>
      <c r="N13" s="5">
        <v>47.297297297297298</v>
      </c>
      <c r="O13" s="5">
        <v>13.513513513513514</v>
      </c>
      <c r="P13" s="2">
        <v>2</v>
      </c>
      <c r="Q13" s="6">
        <v>2.5694444444444447E-2</v>
      </c>
      <c r="R13" s="17">
        <f t="shared" si="6"/>
        <v>2220</v>
      </c>
      <c r="S13" s="16">
        <f t="shared" si="7"/>
        <v>7.7052624748663252</v>
      </c>
      <c r="T13" s="1"/>
      <c r="U13" s="2">
        <v>36</v>
      </c>
      <c r="V13" s="1"/>
      <c r="W13" s="2">
        <v>2</v>
      </c>
      <c r="X13" s="1"/>
      <c r="Z13" s="5">
        <f t="shared" si="2"/>
        <v>5.7142857142857144</v>
      </c>
      <c r="AA13" s="5">
        <f t="shared" si="3"/>
        <v>41.714285714285715</v>
      </c>
      <c r="AB13" s="5">
        <f t="shared" si="8"/>
        <v>3.7308436532129683</v>
      </c>
      <c r="AC13" s="3" t="str">
        <f t="shared" si="9"/>
        <v>LOW</v>
      </c>
      <c r="AE13" s="2">
        <v>32</v>
      </c>
      <c r="AF13" s="22">
        <f t="shared" si="10"/>
        <v>3.4657359027997265</v>
      </c>
      <c r="AG13" s="1"/>
      <c r="AH13" s="2">
        <v>4</v>
      </c>
      <c r="AI13" s="22">
        <f t="shared" si="11"/>
        <v>1.3862943611198906</v>
      </c>
      <c r="AK13" s="2" t="s">
        <v>5</v>
      </c>
    </row>
    <row r="14" spans="1:37" x14ac:dyDescent="0.2">
      <c r="A14" s="3">
        <v>8</v>
      </c>
      <c r="B14" s="13">
        <v>42</v>
      </c>
      <c r="C14" s="8" t="s">
        <v>11</v>
      </c>
      <c r="D14" s="18"/>
      <c r="E14" s="31">
        <v>21108.68</v>
      </c>
      <c r="F14" s="19">
        <f t="shared" si="0"/>
        <v>9.9574396092804882</v>
      </c>
      <c r="G14" s="30">
        <v>15288.343000000001</v>
      </c>
      <c r="H14" s="19">
        <f t="shared" si="4"/>
        <v>9.6348459215658639</v>
      </c>
      <c r="I14" s="20">
        <v>507.31920000000002</v>
      </c>
      <c r="J14" s="21">
        <f t="shared" si="5"/>
        <v>6.2291403912840062</v>
      </c>
      <c r="L14" s="5">
        <v>58.730158730158735</v>
      </c>
      <c r="M14" s="5">
        <f t="shared" si="1"/>
        <v>4.0729533722407831</v>
      </c>
      <c r="N14" s="5">
        <v>33.333333333333329</v>
      </c>
      <c r="O14" s="5">
        <v>7.9365079365079358</v>
      </c>
      <c r="P14" s="2">
        <v>0</v>
      </c>
      <c r="Q14" s="6">
        <v>2.1898148148148149E-2</v>
      </c>
      <c r="R14" s="17">
        <f t="shared" si="6"/>
        <v>1892</v>
      </c>
      <c r="S14" s="16">
        <f t="shared" si="7"/>
        <v>7.5453897496118234</v>
      </c>
      <c r="T14" s="1"/>
      <c r="U14" s="2">
        <v>35</v>
      </c>
      <c r="V14" s="1"/>
      <c r="W14" s="2">
        <v>13</v>
      </c>
      <c r="X14" s="1"/>
      <c r="Z14" s="5">
        <f t="shared" si="2"/>
        <v>37.142857142857146</v>
      </c>
      <c r="AA14" s="5">
        <f t="shared" si="3"/>
        <v>72.142857142857139</v>
      </c>
      <c r="AB14" s="5">
        <f t="shared" si="8"/>
        <v>4.2786482802200467</v>
      </c>
      <c r="AC14" s="3" t="str">
        <f t="shared" si="9"/>
        <v>HIGH</v>
      </c>
      <c r="AE14" s="2">
        <v>23</v>
      </c>
      <c r="AF14" s="22">
        <f t="shared" si="10"/>
        <v>3.1354942159291497</v>
      </c>
      <c r="AG14" s="1"/>
      <c r="AH14" s="2">
        <v>7</v>
      </c>
      <c r="AI14" s="22">
        <f t="shared" si="11"/>
        <v>1.9459101490553132</v>
      </c>
      <c r="AK14" s="2" t="s">
        <v>6</v>
      </c>
    </row>
    <row r="15" spans="1:37" x14ac:dyDescent="0.2">
      <c r="A15" s="3">
        <v>9</v>
      </c>
      <c r="B15" s="13">
        <v>46</v>
      </c>
      <c r="C15" s="8" t="s">
        <v>11</v>
      </c>
      <c r="D15" s="18"/>
      <c r="E15" s="31">
        <v>31460.867999999999</v>
      </c>
      <c r="F15" s="19">
        <f t="shared" si="0"/>
        <v>10.356499766822882</v>
      </c>
      <c r="G15" s="30">
        <v>26136.733</v>
      </c>
      <c r="H15" s="19">
        <f t="shared" si="4"/>
        <v>10.171096998495226</v>
      </c>
      <c r="I15" s="20">
        <v>522.05759999999998</v>
      </c>
      <c r="J15" s="21">
        <f t="shared" si="5"/>
        <v>6.2577779266226825</v>
      </c>
      <c r="L15" s="5">
        <v>53.846153846153847</v>
      </c>
      <c r="M15" s="5">
        <f t="shared" si="1"/>
        <v>3.9861309775818681</v>
      </c>
      <c r="N15" s="5">
        <v>35.897435897435898</v>
      </c>
      <c r="O15" s="5">
        <v>10.256410256410255</v>
      </c>
      <c r="P15" s="2">
        <v>0</v>
      </c>
      <c r="Q15" s="6">
        <v>2.704861111111111E-2</v>
      </c>
      <c r="R15" s="17">
        <f t="shared" si="6"/>
        <v>2337</v>
      </c>
      <c r="S15" s="16">
        <f t="shared" si="7"/>
        <v>7.7566233345388582</v>
      </c>
      <c r="T15" s="1"/>
      <c r="U15" s="2">
        <v>32</v>
      </c>
      <c r="V15" s="1"/>
      <c r="W15" s="2">
        <v>12</v>
      </c>
      <c r="X15" s="1"/>
      <c r="Z15" s="5">
        <f t="shared" si="2"/>
        <v>34.285714285714285</v>
      </c>
      <c r="AA15" s="5">
        <f t="shared" si="3"/>
        <v>66.285714285714278</v>
      </c>
      <c r="AB15" s="5">
        <f t="shared" si="8"/>
        <v>4.1939744031709418</v>
      </c>
      <c r="AC15" s="3" t="str">
        <f t="shared" si="9"/>
        <v>HIGH</v>
      </c>
      <c r="AE15" s="2">
        <v>30</v>
      </c>
      <c r="AF15" s="22">
        <f t="shared" si="10"/>
        <v>3.4011973816621555</v>
      </c>
      <c r="AG15" s="1"/>
      <c r="AH15" s="2">
        <v>11</v>
      </c>
      <c r="AI15" s="22">
        <f t="shared" si="11"/>
        <v>2.3978952727983707</v>
      </c>
      <c r="AK15" s="2" t="s">
        <v>6</v>
      </c>
    </row>
    <row r="16" spans="1:37" x14ac:dyDescent="0.2">
      <c r="A16" s="3">
        <v>10</v>
      </c>
      <c r="B16" s="13">
        <v>54</v>
      </c>
      <c r="C16" s="8" t="s">
        <v>11</v>
      </c>
      <c r="D16" s="18"/>
      <c r="E16" s="31">
        <v>35631.648000000001</v>
      </c>
      <c r="F16" s="19">
        <f t="shared" si="0"/>
        <v>10.480989510687689</v>
      </c>
      <c r="G16" s="30">
        <v>31894.937999999998</v>
      </c>
      <c r="H16" s="19">
        <f t="shared" si="4"/>
        <v>10.370202592795815</v>
      </c>
      <c r="I16" s="20">
        <v>1051.0824</v>
      </c>
      <c r="J16" s="21">
        <f t="shared" si="5"/>
        <v>6.9575757693260725</v>
      </c>
      <c r="L16" s="5">
        <v>29.591836734693878</v>
      </c>
      <c r="M16" s="5">
        <f t="shared" si="1"/>
        <v>3.3874985373039936</v>
      </c>
      <c r="N16" s="5">
        <v>53.061224489795919</v>
      </c>
      <c r="O16" s="5">
        <v>17.346938775510203</v>
      </c>
      <c r="P16" s="2">
        <v>4</v>
      </c>
      <c r="Q16" s="6">
        <v>3.380787037037037E-2</v>
      </c>
      <c r="R16" s="17">
        <f t="shared" si="6"/>
        <v>2921</v>
      </c>
      <c r="S16" s="16">
        <f t="shared" si="7"/>
        <v>7.9796813023877409</v>
      </c>
      <c r="T16" s="1"/>
      <c r="U16" s="2">
        <v>27</v>
      </c>
      <c r="V16" s="1"/>
      <c r="W16" s="2">
        <v>7</v>
      </c>
      <c r="X16" s="1"/>
      <c r="Z16" s="5">
        <f t="shared" si="2"/>
        <v>20</v>
      </c>
      <c r="AA16" s="5">
        <f t="shared" si="3"/>
        <v>47</v>
      </c>
      <c r="AB16" s="5">
        <f t="shared" si="8"/>
        <v>3.8501476017100584</v>
      </c>
      <c r="AC16" s="3" t="str">
        <f t="shared" si="9"/>
        <v>LOW</v>
      </c>
      <c r="AE16" s="2">
        <v>28</v>
      </c>
      <c r="AF16" s="22">
        <f t="shared" si="10"/>
        <v>3.3322045101752038</v>
      </c>
      <c r="AG16" s="1"/>
      <c r="AH16" s="2">
        <v>4</v>
      </c>
      <c r="AI16" s="22">
        <f t="shared" si="11"/>
        <v>1.3862943611198906</v>
      </c>
      <c r="AK16" s="2" t="s">
        <v>6</v>
      </c>
    </row>
    <row r="17" spans="1:37" x14ac:dyDescent="0.2">
      <c r="A17" s="3">
        <v>11</v>
      </c>
      <c r="B17" s="13">
        <v>60</v>
      </c>
      <c r="C17" s="8" t="s">
        <v>11</v>
      </c>
      <c r="D17" s="18"/>
      <c r="E17" s="31">
        <v>34716.749000000003</v>
      </c>
      <c r="F17" s="19">
        <f t="shared" si="0"/>
        <v>10.454977529597649</v>
      </c>
      <c r="G17" s="30">
        <v>29718.719000000001</v>
      </c>
      <c r="H17" s="19">
        <f t="shared" si="4"/>
        <v>10.299532395614744</v>
      </c>
      <c r="I17" s="20">
        <v>1486.6083000000001</v>
      </c>
      <c r="J17" s="21">
        <f t="shared" si="5"/>
        <v>7.3042524954856169</v>
      </c>
      <c r="L17" s="5">
        <v>39.682539682539684</v>
      </c>
      <c r="M17" s="5">
        <f t="shared" si="1"/>
        <v>3.6809112844647593</v>
      </c>
      <c r="N17" s="5">
        <v>47.619047619047613</v>
      </c>
      <c r="O17" s="5">
        <v>12.698412698412698</v>
      </c>
      <c r="P17" s="2">
        <v>3</v>
      </c>
      <c r="Q17" s="6">
        <v>4.9930555555555554E-2</v>
      </c>
      <c r="R17" s="17">
        <f t="shared" si="6"/>
        <v>4313.9999999999991</v>
      </c>
      <c r="S17" s="16">
        <f t="shared" si="7"/>
        <v>8.3696208269491024</v>
      </c>
      <c r="T17" s="1"/>
      <c r="U17" s="2">
        <v>23</v>
      </c>
      <c r="V17" s="1"/>
      <c r="W17" s="2">
        <v>5</v>
      </c>
      <c r="X17" s="1"/>
      <c r="Z17" s="5">
        <f t="shared" si="2"/>
        <v>14.285714285714286</v>
      </c>
      <c r="AA17" s="5">
        <f t="shared" si="3"/>
        <v>37.285714285714285</v>
      </c>
      <c r="AB17" s="5">
        <f t="shared" si="8"/>
        <v>3.6186102582673803</v>
      </c>
      <c r="AC17" s="3" t="str">
        <f t="shared" si="9"/>
        <v>LOW</v>
      </c>
      <c r="AE17" s="2">
        <v>24</v>
      </c>
      <c r="AF17" s="22">
        <f t="shared" si="10"/>
        <v>3.1780538303479458</v>
      </c>
      <c r="AG17" s="1"/>
      <c r="AH17" s="2">
        <v>1</v>
      </c>
      <c r="AI17" s="22">
        <f t="shared" si="11"/>
        <v>0</v>
      </c>
      <c r="AK17" s="2" t="s">
        <v>5</v>
      </c>
    </row>
    <row r="18" spans="1:37" x14ac:dyDescent="0.2">
      <c r="A18" s="3">
        <v>12</v>
      </c>
      <c r="B18" s="13">
        <v>65</v>
      </c>
      <c r="C18" s="8" t="s">
        <v>11</v>
      </c>
      <c r="D18" s="18"/>
      <c r="E18" s="31">
        <v>26669.364000000001</v>
      </c>
      <c r="F18" s="19">
        <f t="shared" si="0"/>
        <v>10.191270769872594</v>
      </c>
      <c r="G18" s="30">
        <v>18778.378000000001</v>
      </c>
      <c r="H18" s="19">
        <f t="shared" si="4"/>
        <v>9.8404613805551797</v>
      </c>
      <c r="I18" s="20">
        <v>117.4134</v>
      </c>
      <c r="J18" s="21">
        <f t="shared" si="5"/>
        <v>4.7657010405739131</v>
      </c>
      <c r="L18" s="5">
        <v>71.111111111111114</v>
      </c>
      <c r="M18" s="5">
        <f t="shared" si="1"/>
        <v>4.2642435990174983</v>
      </c>
      <c r="N18" s="5">
        <v>26.666666666666668</v>
      </c>
      <c r="O18" s="5">
        <v>2.2222222222222223</v>
      </c>
      <c r="P18" s="2">
        <v>0</v>
      </c>
      <c r="Q18" s="6">
        <v>1.5439814814814816E-2</v>
      </c>
      <c r="R18" s="17">
        <f t="shared" si="6"/>
        <v>1334</v>
      </c>
      <c r="S18" s="16">
        <f t="shared" si="7"/>
        <v>7.1959372264755688</v>
      </c>
      <c r="T18" s="1"/>
      <c r="U18" s="2">
        <v>40</v>
      </c>
      <c r="V18" s="1"/>
      <c r="W18" s="2">
        <v>14</v>
      </c>
      <c r="X18" s="1"/>
      <c r="Z18" s="5">
        <f t="shared" si="2"/>
        <v>40</v>
      </c>
      <c r="AA18" s="5">
        <f t="shared" si="3"/>
        <v>80</v>
      </c>
      <c r="AB18" s="5">
        <f t="shared" si="8"/>
        <v>4.3820266346738812</v>
      </c>
      <c r="AC18" s="3" t="str">
        <f t="shared" si="9"/>
        <v>HIGH</v>
      </c>
      <c r="AE18" s="2">
        <v>23</v>
      </c>
      <c r="AF18" s="22">
        <f t="shared" si="10"/>
        <v>3.1354942159291497</v>
      </c>
      <c r="AG18" s="1"/>
      <c r="AH18" s="2">
        <v>2</v>
      </c>
      <c r="AI18" s="22">
        <f t="shared" si="11"/>
        <v>0.69314718055994529</v>
      </c>
      <c r="AK18" s="2" t="s">
        <v>5</v>
      </c>
    </row>
    <row r="19" spans="1:37" x14ac:dyDescent="0.2">
      <c r="A19" s="3">
        <v>13</v>
      </c>
      <c r="B19" s="13">
        <v>67</v>
      </c>
      <c r="C19" s="8" t="s">
        <v>11</v>
      </c>
      <c r="D19" s="18"/>
      <c r="E19" s="31">
        <v>22457.215</v>
      </c>
      <c r="F19" s="19">
        <f t="shared" si="0"/>
        <v>10.019367222384963</v>
      </c>
      <c r="G19" s="30">
        <v>15652.574000000001</v>
      </c>
      <c r="H19" s="19">
        <f t="shared" si="4"/>
        <v>9.6583906552875742</v>
      </c>
      <c r="I19" s="20">
        <v>1271.6492000000001</v>
      </c>
      <c r="J19" s="21">
        <f t="shared" si="5"/>
        <v>7.1480699197005482</v>
      </c>
      <c r="L19" s="5">
        <v>39.655172413793103</v>
      </c>
      <c r="M19" s="5">
        <f t="shared" si="1"/>
        <v>3.6802213913708219</v>
      </c>
      <c r="N19" s="5">
        <v>50.862068965517238</v>
      </c>
      <c r="O19" s="5">
        <v>9.4827586206896548</v>
      </c>
      <c r="P19" s="2">
        <v>2</v>
      </c>
      <c r="Q19" s="6">
        <v>4.0370370370370369E-2</v>
      </c>
      <c r="R19" s="17">
        <f t="shared" si="6"/>
        <v>3488</v>
      </c>
      <c r="S19" s="16">
        <f t="shared" si="7"/>
        <v>8.1570837850288704</v>
      </c>
      <c r="T19" s="1"/>
      <c r="U19" s="2">
        <v>26</v>
      </c>
      <c r="V19" s="1"/>
      <c r="W19" s="2">
        <v>2</v>
      </c>
      <c r="X19" s="1"/>
      <c r="Z19" s="5">
        <f t="shared" si="2"/>
        <v>5.7142857142857144</v>
      </c>
      <c r="AA19" s="5">
        <f t="shared" si="3"/>
        <v>31.714285714285715</v>
      </c>
      <c r="AB19" s="5">
        <f t="shared" si="8"/>
        <v>3.4567672328169663</v>
      </c>
      <c r="AC19" s="3" t="str">
        <f t="shared" si="9"/>
        <v>LOW</v>
      </c>
      <c r="AE19" s="2">
        <v>25</v>
      </c>
      <c r="AF19" s="22">
        <f t="shared" si="10"/>
        <v>3.2188758248682006</v>
      </c>
      <c r="AG19" s="1"/>
      <c r="AH19" s="2">
        <v>1</v>
      </c>
      <c r="AI19" s="22">
        <f t="shared" si="11"/>
        <v>0</v>
      </c>
      <c r="AK19" s="2" t="s">
        <v>5</v>
      </c>
    </row>
    <row r="20" spans="1:37" x14ac:dyDescent="0.2">
      <c r="A20" s="3">
        <v>14</v>
      </c>
      <c r="B20" s="13">
        <v>71</v>
      </c>
      <c r="C20" s="8" t="s">
        <v>11</v>
      </c>
      <c r="D20" s="18"/>
      <c r="E20" s="31">
        <v>20676.101999999999</v>
      </c>
      <c r="F20" s="19">
        <f t="shared" si="0"/>
        <v>9.936733819559711</v>
      </c>
      <c r="G20" s="30">
        <v>13881.921</v>
      </c>
      <c r="H20" s="19">
        <f t="shared" si="4"/>
        <v>9.5383426250606878</v>
      </c>
      <c r="I20" s="20">
        <v>810.33339999999998</v>
      </c>
      <c r="J20" s="21">
        <f t="shared" si="5"/>
        <v>6.6974457679186807</v>
      </c>
      <c r="L20" s="5">
        <v>39.823008849557525</v>
      </c>
      <c r="M20" s="5">
        <f t="shared" si="1"/>
        <v>3.6844448570460706</v>
      </c>
      <c r="N20" s="5">
        <v>46.017699115044245</v>
      </c>
      <c r="O20" s="5">
        <v>14.159292035398231</v>
      </c>
      <c r="P20" s="2">
        <v>2</v>
      </c>
      <c r="Q20" s="6">
        <v>3.9016203703703699E-2</v>
      </c>
      <c r="R20" s="17">
        <f t="shared" si="6"/>
        <v>3370.9999999999995</v>
      </c>
      <c r="S20" s="16">
        <f t="shared" si="7"/>
        <v>8.1229647152340601</v>
      </c>
      <c r="T20" s="1"/>
      <c r="U20" s="2">
        <v>15</v>
      </c>
      <c r="V20" s="1"/>
      <c r="W20" s="2">
        <v>-2</v>
      </c>
      <c r="X20" s="1"/>
      <c r="Z20" s="5">
        <f t="shared" si="2"/>
        <v>-5.7142857142857144</v>
      </c>
      <c r="AA20" s="5">
        <f t="shared" si="3"/>
        <v>9.2857142857142847</v>
      </c>
      <c r="AB20" s="5">
        <f t="shared" si="8"/>
        <v>2.2284771208403238</v>
      </c>
      <c r="AC20" s="3" t="str">
        <f t="shared" si="9"/>
        <v>LOW</v>
      </c>
      <c r="AE20" s="2">
        <v>20</v>
      </c>
      <c r="AF20" s="22">
        <f t="shared" si="10"/>
        <v>2.9957322735539909</v>
      </c>
      <c r="AG20" s="1"/>
      <c r="AH20" s="2">
        <v>2</v>
      </c>
      <c r="AI20" s="22">
        <f t="shared" si="11"/>
        <v>0.69314718055994529</v>
      </c>
      <c r="AK20" s="2" t="s">
        <v>5</v>
      </c>
    </row>
    <row r="21" spans="1:37" x14ac:dyDescent="0.2">
      <c r="A21" s="3">
        <v>15</v>
      </c>
      <c r="B21" s="13">
        <v>72</v>
      </c>
      <c r="C21" s="8" t="s">
        <v>11</v>
      </c>
      <c r="D21" s="18"/>
      <c r="E21" s="31">
        <v>20151.076000000001</v>
      </c>
      <c r="F21" s="19">
        <f t="shared" si="0"/>
        <v>9.9110129654528478</v>
      </c>
      <c r="G21" s="30">
        <v>12034.643</v>
      </c>
      <c r="H21" s="19">
        <f t="shared" si="4"/>
        <v>9.3955446862956897</v>
      </c>
      <c r="I21" s="20">
        <v>554.10230000000001</v>
      </c>
      <c r="J21" s="21">
        <f t="shared" si="5"/>
        <v>6.3173493267399827</v>
      </c>
      <c r="L21" s="5">
        <v>67.924528301886795</v>
      </c>
      <c r="M21" s="5">
        <f t="shared" si="1"/>
        <v>4.2183972108920793</v>
      </c>
      <c r="N21" s="5">
        <v>28.30188679245283</v>
      </c>
      <c r="O21" s="5">
        <v>3.7735849056603774</v>
      </c>
      <c r="P21" s="2">
        <v>0</v>
      </c>
      <c r="Q21" s="6">
        <v>1.8333333333333333E-2</v>
      </c>
      <c r="R21" s="17">
        <f t="shared" si="6"/>
        <v>1584</v>
      </c>
      <c r="S21" s="16">
        <f t="shared" si="7"/>
        <v>7.3677085723743714</v>
      </c>
      <c r="T21" s="1"/>
      <c r="U21" s="2">
        <v>35</v>
      </c>
      <c r="V21" s="1"/>
      <c r="W21" s="2">
        <v>10</v>
      </c>
      <c r="X21" s="1"/>
      <c r="Z21" s="5">
        <f t="shared" si="2"/>
        <v>28.571428571428573</v>
      </c>
      <c r="AA21" s="5">
        <f t="shared" si="3"/>
        <v>63.571428571428569</v>
      </c>
      <c r="AB21" s="5">
        <f t="shared" si="8"/>
        <v>4.1521641331109267</v>
      </c>
      <c r="AC21" s="3" t="str">
        <f t="shared" si="9"/>
        <v>HIGH</v>
      </c>
      <c r="AE21" s="2">
        <v>41</v>
      </c>
      <c r="AF21" s="22">
        <f t="shared" si="10"/>
        <v>3.713572066704308</v>
      </c>
      <c r="AG21" s="1"/>
      <c r="AH21" s="2">
        <v>14</v>
      </c>
      <c r="AI21" s="22">
        <f t="shared" si="11"/>
        <v>2.6390573296152584</v>
      </c>
      <c r="AK21" s="2" t="s">
        <v>5</v>
      </c>
    </row>
    <row r="22" spans="1:37" x14ac:dyDescent="0.2">
      <c r="A22" s="3">
        <v>16</v>
      </c>
      <c r="B22" s="13">
        <v>75</v>
      </c>
      <c r="C22" s="8" t="s">
        <v>11</v>
      </c>
      <c r="D22" s="18"/>
      <c r="E22" s="31">
        <v>27953.816999999999</v>
      </c>
      <c r="F22" s="19">
        <f t="shared" si="0"/>
        <v>10.238309034554224</v>
      </c>
      <c r="G22" s="30">
        <v>17751.653999999999</v>
      </c>
      <c r="H22" s="19">
        <f t="shared" si="4"/>
        <v>9.7842339736608785</v>
      </c>
      <c r="I22" s="20">
        <v>572.0086</v>
      </c>
      <c r="J22" s="21">
        <f t="shared" si="5"/>
        <v>6.3491540262318091</v>
      </c>
      <c r="L22" s="5">
        <v>58.108108108108105</v>
      </c>
      <c r="M22" s="5">
        <f t="shared" si="1"/>
        <v>4.0623052084774836</v>
      </c>
      <c r="N22" s="5">
        <v>36.486486486486484</v>
      </c>
      <c r="O22" s="5">
        <v>5.4054054054054053</v>
      </c>
      <c r="P22" s="2">
        <v>0</v>
      </c>
      <c r="Q22" s="6">
        <v>2.5659722222222223E-2</v>
      </c>
      <c r="R22" s="17">
        <f t="shared" si="6"/>
        <v>2217</v>
      </c>
      <c r="S22" s="16">
        <f t="shared" si="7"/>
        <v>7.7039102096163115</v>
      </c>
      <c r="T22" s="1"/>
      <c r="U22" s="2">
        <v>26</v>
      </c>
      <c r="V22" s="1"/>
      <c r="W22" s="2">
        <v>0</v>
      </c>
      <c r="X22" s="1"/>
      <c r="Z22" s="5">
        <f t="shared" si="2"/>
        <v>0</v>
      </c>
      <c r="AA22" s="5">
        <f t="shared" si="3"/>
        <v>26</v>
      </c>
      <c r="AB22" s="5">
        <f t="shared" si="8"/>
        <v>3.2580965380214821</v>
      </c>
      <c r="AC22" s="3" t="str">
        <f t="shared" si="9"/>
        <v>LOW</v>
      </c>
      <c r="AE22" s="2">
        <v>38</v>
      </c>
      <c r="AF22" s="22">
        <f t="shared" si="10"/>
        <v>3.6375861597263857</v>
      </c>
      <c r="AG22" s="1"/>
      <c r="AH22" s="2">
        <v>18</v>
      </c>
      <c r="AI22" s="22">
        <f t="shared" si="11"/>
        <v>2.8903717578961645</v>
      </c>
      <c r="AK22" s="2" t="s">
        <v>6</v>
      </c>
    </row>
    <row r="23" spans="1:37" x14ac:dyDescent="0.2">
      <c r="A23" s="3">
        <v>17</v>
      </c>
      <c r="B23" s="13">
        <v>80</v>
      </c>
      <c r="C23" s="8" t="s">
        <v>11</v>
      </c>
      <c r="D23" s="18"/>
      <c r="E23" s="31">
        <v>30031.646000000001</v>
      </c>
      <c r="F23" s="19">
        <f t="shared" si="0"/>
        <v>10.310006971330074</v>
      </c>
      <c r="G23" s="30">
        <v>26906.731</v>
      </c>
      <c r="H23" s="19">
        <f t="shared" si="4"/>
        <v>10.200131757337692</v>
      </c>
      <c r="I23" s="20">
        <v>805.27149999999995</v>
      </c>
      <c r="J23" s="21">
        <f t="shared" si="5"/>
        <v>6.6911794876375517</v>
      </c>
      <c r="L23" s="5">
        <v>53.846153846153847</v>
      </c>
      <c r="M23" s="5">
        <f t="shared" si="1"/>
        <v>3.9861309775818681</v>
      </c>
      <c r="N23" s="5">
        <v>44.61538461538462</v>
      </c>
      <c r="O23" s="5">
        <v>1.5384615384615385</v>
      </c>
      <c r="P23" s="2">
        <v>0</v>
      </c>
      <c r="Q23" s="6">
        <v>2.2476851851851855E-2</v>
      </c>
      <c r="R23" s="17">
        <f t="shared" si="6"/>
        <v>1942</v>
      </c>
      <c r="S23" s="16">
        <f t="shared" si="7"/>
        <v>7.5714736488512706</v>
      </c>
      <c r="T23" s="1"/>
      <c r="U23" s="2">
        <v>35</v>
      </c>
      <c r="V23" s="1"/>
      <c r="W23" s="2">
        <v>12</v>
      </c>
      <c r="X23" s="1"/>
      <c r="Z23" s="5">
        <f t="shared" si="2"/>
        <v>34.285714285714285</v>
      </c>
      <c r="AA23" s="5">
        <f t="shared" si="3"/>
        <v>69.285714285714278</v>
      </c>
      <c r="AB23" s="5">
        <f t="shared" si="8"/>
        <v>4.2382387418821699</v>
      </c>
      <c r="AC23" s="3" t="str">
        <f t="shared" si="9"/>
        <v>HIGH</v>
      </c>
      <c r="AE23" s="2">
        <v>36</v>
      </c>
      <c r="AF23" s="22">
        <f t="shared" si="10"/>
        <v>3.5835189384561099</v>
      </c>
      <c r="AG23" s="1"/>
      <c r="AH23" s="2">
        <v>15</v>
      </c>
      <c r="AI23" s="22">
        <f t="shared" si="11"/>
        <v>2.7080502011022101</v>
      </c>
      <c r="AK23" s="2" t="s">
        <v>6</v>
      </c>
    </row>
    <row r="24" spans="1:37" x14ac:dyDescent="0.2">
      <c r="A24" s="3">
        <v>18</v>
      </c>
      <c r="B24" s="13">
        <v>82</v>
      </c>
      <c r="C24" s="8" t="s">
        <v>11</v>
      </c>
      <c r="D24" s="18"/>
      <c r="E24" s="31">
        <v>15552.761</v>
      </c>
      <c r="F24" s="19">
        <f t="shared" si="0"/>
        <v>9.6519934581162286</v>
      </c>
      <c r="G24" s="30">
        <v>13278.606</v>
      </c>
      <c r="H24" s="19">
        <f t="shared" si="4"/>
        <v>9.4939094476411832</v>
      </c>
      <c r="I24" s="20">
        <v>739.85350000000005</v>
      </c>
      <c r="J24" s="21">
        <f t="shared" si="5"/>
        <v>6.6064521936260068</v>
      </c>
      <c r="L24" s="5">
        <v>51.52</v>
      </c>
      <c r="M24" s="5">
        <f t="shared" si="1"/>
        <v>3.9419700817960983</v>
      </c>
      <c r="N24" s="5">
        <v>40.4</v>
      </c>
      <c r="O24" s="5">
        <v>8.08</v>
      </c>
      <c r="P24" s="2">
        <v>0</v>
      </c>
      <c r="Q24" s="6">
        <v>3.2256944444444442E-2</v>
      </c>
      <c r="R24" s="17">
        <f t="shared" si="6"/>
        <v>2787</v>
      </c>
      <c r="S24" s="16">
        <f t="shared" si="7"/>
        <v>7.9327210274819482</v>
      </c>
      <c r="T24" s="1"/>
      <c r="U24" s="2">
        <v>22</v>
      </c>
      <c r="V24" s="1"/>
      <c r="W24" s="2">
        <v>12</v>
      </c>
      <c r="X24" s="1"/>
      <c r="Z24" s="5">
        <f t="shared" si="2"/>
        <v>34.285714285714285</v>
      </c>
      <c r="AA24" s="5">
        <f t="shared" si="3"/>
        <v>56.285714285714285</v>
      </c>
      <c r="AB24" s="5">
        <f t="shared" si="8"/>
        <v>4.0304407602426204</v>
      </c>
      <c r="AC24" s="3" t="str">
        <f t="shared" si="9"/>
        <v>HIGH</v>
      </c>
      <c r="AE24" s="2">
        <v>45</v>
      </c>
      <c r="AF24" s="22">
        <f t="shared" si="10"/>
        <v>3.8066624897703196</v>
      </c>
      <c r="AG24" s="1"/>
      <c r="AH24" s="2">
        <v>20</v>
      </c>
      <c r="AI24" s="22">
        <f t="shared" si="11"/>
        <v>2.9957322735539909</v>
      </c>
      <c r="AK24" s="2" t="s">
        <v>6</v>
      </c>
    </row>
    <row r="25" spans="1:37" x14ac:dyDescent="0.2">
      <c r="A25" s="3">
        <v>19</v>
      </c>
      <c r="B25" s="13">
        <v>83</v>
      </c>
      <c r="C25" s="8" t="s">
        <v>11</v>
      </c>
      <c r="D25" s="18"/>
      <c r="E25" s="31">
        <v>25719.553</v>
      </c>
      <c r="F25" s="19">
        <f t="shared" si="0"/>
        <v>10.155006798729302</v>
      </c>
      <c r="G25" s="30">
        <v>20780.251</v>
      </c>
      <c r="H25" s="19">
        <f t="shared" si="4"/>
        <v>9.9417583435023094</v>
      </c>
      <c r="I25" s="20">
        <v>993.74630000000002</v>
      </c>
      <c r="J25" s="21">
        <f t="shared" si="5"/>
        <v>6.90148194269117</v>
      </c>
      <c r="L25" s="5">
        <v>38.596491228070171</v>
      </c>
      <c r="M25" s="5">
        <f t="shared" si="1"/>
        <v>3.6531613715118572</v>
      </c>
      <c r="N25" s="5">
        <v>48.245614035087719</v>
      </c>
      <c r="O25" s="5">
        <v>13.157894736842104</v>
      </c>
      <c r="P25" s="2">
        <v>2</v>
      </c>
      <c r="Q25" s="6">
        <v>3.9583333333333331E-2</v>
      </c>
      <c r="R25" s="17">
        <f t="shared" si="6"/>
        <v>3420</v>
      </c>
      <c r="S25" s="16">
        <f t="shared" si="7"/>
        <v>8.1373958300566507</v>
      </c>
      <c r="T25" s="1"/>
      <c r="U25" s="2">
        <v>24</v>
      </c>
      <c r="V25" s="1"/>
      <c r="W25" s="2">
        <v>-2</v>
      </c>
      <c r="X25" s="1"/>
      <c r="Z25" s="5">
        <f t="shared" si="2"/>
        <v>-5.7142857142857144</v>
      </c>
      <c r="AA25" s="5">
        <f t="shared" si="3"/>
        <v>18.285714285714285</v>
      </c>
      <c r="AB25" s="5">
        <f t="shared" si="8"/>
        <v>2.9061201148643039</v>
      </c>
      <c r="AC25" s="3" t="str">
        <f t="shared" si="9"/>
        <v>LOW</v>
      </c>
      <c r="AE25" s="2">
        <v>53</v>
      </c>
      <c r="AF25" s="22">
        <f t="shared" si="10"/>
        <v>3.970291913552122</v>
      </c>
      <c r="AG25" s="1"/>
      <c r="AH25" s="2">
        <v>6</v>
      </c>
      <c r="AI25" s="22">
        <f t="shared" si="11"/>
        <v>1.791759469228055</v>
      </c>
      <c r="AK25" s="2" t="s">
        <v>5</v>
      </c>
    </row>
    <row r="26" spans="1:37" x14ac:dyDescent="0.2">
      <c r="A26" s="3">
        <v>20</v>
      </c>
      <c r="B26" s="13">
        <v>85</v>
      </c>
      <c r="C26" s="8" t="s">
        <v>11</v>
      </c>
      <c r="D26" s="18"/>
      <c r="E26" s="31">
        <v>23806.391</v>
      </c>
      <c r="F26" s="19">
        <f t="shared" si="0"/>
        <v>10.077709353023762</v>
      </c>
      <c r="G26" s="30">
        <v>23257.262999999999</v>
      </c>
      <c r="H26" s="19">
        <f t="shared" si="4"/>
        <v>10.054372749329586</v>
      </c>
      <c r="I26" s="20">
        <v>541.45420000000001</v>
      </c>
      <c r="J26" s="21">
        <f t="shared" si="5"/>
        <v>6.2942584829932366</v>
      </c>
      <c r="L26" s="5">
        <v>40.43</v>
      </c>
      <c r="M26" s="5">
        <f t="shared" si="1"/>
        <v>3.6995720836526793</v>
      </c>
      <c r="N26" s="5">
        <v>45.74</v>
      </c>
      <c r="O26" s="5">
        <v>13.83</v>
      </c>
      <c r="P26" s="2">
        <v>2</v>
      </c>
      <c r="Q26" s="6">
        <v>2.9791666666666664E-2</v>
      </c>
      <c r="R26" s="17">
        <f t="shared" si="6"/>
        <v>2574</v>
      </c>
      <c r="S26" s="16">
        <f t="shared" si="7"/>
        <v>7.8532163881560724</v>
      </c>
      <c r="T26" s="1"/>
      <c r="U26" s="2">
        <v>27</v>
      </c>
      <c r="V26" s="1"/>
      <c r="W26" s="2">
        <v>10</v>
      </c>
      <c r="X26" s="1"/>
      <c r="Z26" s="5">
        <f t="shared" si="2"/>
        <v>28.571428571428573</v>
      </c>
      <c r="AA26" s="5">
        <f t="shared" si="3"/>
        <v>55.571428571428569</v>
      </c>
      <c r="AB26" s="5">
        <f t="shared" si="8"/>
        <v>4.0176691945631333</v>
      </c>
      <c r="AC26" s="3" t="str">
        <f t="shared" si="9"/>
        <v>HIGH</v>
      </c>
      <c r="AE26" s="2">
        <v>52</v>
      </c>
      <c r="AF26" s="22">
        <f t="shared" si="10"/>
        <v>3.9512437185814275</v>
      </c>
      <c r="AG26" s="1"/>
      <c r="AH26" s="2">
        <v>30</v>
      </c>
      <c r="AI26" s="22">
        <f t="shared" si="11"/>
        <v>3.4011973816621555</v>
      </c>
      <c r="AK26" s="2" t="s">
        <v>5</v>
      </c>
    </row>
    <row r="27" spans="1:37" x14ac:dyDescent="0.2">
      <c r="P27" s="3"/>
    </row>
    <row r="30" spans="1:37" x14ac:dyDescent="0.2">
      <c r="Q30" s="4"/>
      <c r="R30" s="4"/>
      <c r="S30" s="4"/>
    </row>
    <row r="31" spans="1:37" x14ac:dyDescent="0.2">
      <c r="Q31" s="4"/>
      <c r="R31" s="4"/>
      <c r="S31" s="4"/>
    </row>
    <row r="32" spans="1:37" x14ac:dyDescent="0.2">
      <c r="Q32" s="4"/>
      <c r="R32" s="4"/>
      <c r="S32" s="4"/>
    </row>
    <row r="33" spans="17:19" x14ac:dyDescent="0.2">
      <c r="Q33" s="4"/>
      <c r="R33" s="4"/>
      <c r="S33" s="4"/>
    </row>
    <row r="34" spans="17:19" x14ac:dyDescent="0.2">
      <c r="Q34" s="4"/>
      <c r="R34" s="4"/>
      <c r="S34" s="4"/>
    </row>
    <row r="35" spans="17:19" x14ac:dyDescent="0.2">
      <c r="Q35" s="4"/>
      <c r="R35" s="4"/>
      <c r="S35" s="4"/>
    </row>
    <row r="36" spans="17:19" x14ac:dyDescent="0.2">
      <c r="Q36" s="4"/>
      <c r="R36" s="4"/>
      <c r="S36" s="4"/>
    </row>
    <row r="37" spans="17:19" x14ac:dyDescent="0.2">
      <c r="Q37" s="4"/>
      <c r="R37" s="4"/>
      <c r="S37" s="4"/>
    </row>
    <row r="38" spans="17:19" x14ac:dyDescent="0.2">
      <c r="Q38" s="4"/>
      <c r="R38" s="4"/>
      <c r="S38" s="4"/>
    </row>
    <row r="39" spans="17:19" x14ac:dyDescent="0.2">
      <c r="Q39" s="4"/>
      <c r="R39" s="4"/>
      <c r="S39" s="4"/>
    </row>
    <row r="40" spans="17:19" x14ac:dyDescent="0.2">
      <c r="Q40" s="4"/>
      <c r="R40" s="4"/>
      <c r="S40" s="4"/>
    </row>
    <row r="41" spans="17:19" x14ac:dyDescent="0.2">
      <c r="Q41" s="4"/>
      <c r="R41" s="4"/>
      <c r="S41" s="4"/>
    </row>
    <row r="42" spans="17:19" x14ac:dyDescent="0.2">
      <c r="Q42" s="4"/>
      <c r="R42" s="4"/>
      <c r="S42" s="4"/>
    </row>
    <row r="43" spans="17:19" x14ac:dyDescent="0.2">
      <c r="Q43" s="4"/>
      <c r="R43" s="4"/>
      <c r="S43" s="4"/>
    </row>
    <row r="44" spans="17:19" x14ac:dyDescent="0.2">
      <c r="Q44" s="4"/>
      <c r="R44" s="4"/>
      <c r="S44" s="4"/>
    </row>
    <row r="45" spans="17:19" x14ac:dyDescent="0.2">
      <c r="Q45" s="4"/>
      <c r="R45" s="4"/>
      <c r="S45" s="4"/>
    </row>
    <row r="46" spans="17:19" x14ac:dyDescent="0.2">
      <c r="Q46" s="4"/>
      <c r="R46" s="4"/>
      <c r="S46" s="4"/>
    </row>
    <row r="47" spans="17:19" x14ac:dyDescent="0.2">
      <c r="Q47" s="4"/>
      <c r="R47" s="4"/>
      <c r="S47" s="4"/>
    </row>
    <row r="48" spans="17:19" x14ac:dyDescent="0.2">
      <c r="Q48" s="4"/>
      <c r="R48" s="4"/>
      <c r="S48" s="4"/>
    </row>
    <row r="49" spans="17:19" x14ac:dyDescent="0.2">
      <c r="Q49" s="4"/>
      <c r="R49" s="4"/>
      <c r="S49" s="4"/>
    </row>
  </sheetData>
  <mergeCells count="17">
    <mergeCell ref="AK5:AK6"/>
    <mergeCell ref="C5:C6"/>
    <mergeCell ref="AA5:AA6"/>
    <mergeCell ref="AH5:AH6"/>
    <mergeCell ref="AE5:AE6"/>
    <mergeCell ref="AB5:AB6"/>
    <mergeCell ref="AF5:AF6"/>
    <mergeCell ref="AI5:AI6"/>
    <mergeCell ref="G5:G6"/>
    <mergeCell ref="H5:H6"/>
    <mergeCell ref="A5:A6"/>
    <mergeCell ref="L5:R5"/>
    <mergeCell ref="E5:E6"/>
    <mergeCell ref="I5:I6"/>
    <mergeCell ref="F5:F6"/>
    <mergeCell ref="J5:J6"/>
    <mergeCell ref="B5:B6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Microsoft Office User</cp:lastModifiedBy>
  <dcterms:created xsi:type="dcterms:W3CDTF">2017-08-05T02:46:58Z</dcterms:created>
  <dcterms:modified xsi:type="dcterms:W3CDTF">2019-01-23T18:55:20Z</dcterms:modified>
</cp:coreProperties>
</file>