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"/>
    </mc:Choice>
  </mc:AlternateContent>
  <bookViews>
    <workbookView xWindow="0" yWindow="460" windowWidth="28800" windowHeight="16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K26" i="1"/>
  <c r="K25" i="1"/>
  <c r="K24" i="1"/>
  <c r="K23" i="1"/>
  <c r="K22" i="1"/>
  <c r="K21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A3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sharedStrings.xml><?xml version="1.0" encoding="utf-8"?>
<sst xmlns="http://schemas.openxmlformats.org/spreadsheetml/2006/main" count="70" uniqueCount="27">
  <si>
    <t>Info Type</t>
  </si>
  <si>
    <t xml:space="preserve">Performance </t>
  </si>
  <si>
    <t>Age</t>
  </si>
  <si>
    <t>Engineering Drawings Training</t>
  </si>
  <si>
    <t># Errors</t>
  </si>
  <si>
    <t>no</t>
  </si>
  <si>
    <t>yes</t>
  </si>
  <si>
    <t>PIN</t>
  </si>
  <si>
    <t>Card Rotation</t>
  </si>
  <si>
    <t>Cube Comparison</t>
  </si>
  <si>
    <t>Work Experience</t>
  </si>
  <si>
    <t>2D Isometric</t>
  </si>
  <si>
    <t xml:space="preserve"> Score out of 40</t>
  </si>
  <si>
    <t>Score out of 14</t>
  </si>
  <si>
    <t>Direct Work %</t>
  </si>
  <si>
    <t>Indirect Work %</t>
  </si>
  <si>
    <t>Rework %</t>
  </si>
  <si>
    <t xml:space="preserve">Total Time (h:m:s) </t>
  </si>
  <si>
    <t xml:space="preserve"> Scale Cube Comparison</t>
  </si>
  <si>
    <t>To be out of 40</t>
  </si>
  <si>
    <t xml:space="preserve"> Composite Spatial Cognition Score out of 80 </t>
  </si>
  <si>
    <t>Participant</t>
  </si>
  <si>
    <t xml:space="preserve">Total Time (s) </t>
  </si>
  <si>
    <t>participantAvgHullArea</t>
  </si>
  <si>
    <t>participantTime</t>
  </si>
  <si>
    <t>LOG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</si>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</sst>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3" xfId="0" applyNumberFormat="1" applyBorder="1" applyAlignment="1">
      <alignment horizontal="center" vertical="center"/>
    </xf>
    <xf numFmtId="46" fontId="0" fillId="0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0" fillId="0" borderId="3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Spatial Cognition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315857392825896"/>
                  <c:y val="-0.1343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Sheet1!$Y$7:$Y$26</c:f>
              <c:numCache>
                <c:formatCode>0.00</c:formatCode>
                <c:ptCount val="20"/>
                <c:pt idx="0">
                  <c:v>43.14285714285714</c:v>
                </c:pt>
                <c:pt idx="1">
                  <c:v>61.57142857142857</c:v>
                </c:pt>
                <c:pt idx="2">
                  <c:v>66.42857142857143</c:v>
                </c:pt>
                <c:pt idx="3">
                  <c:v>71.42857142857143</c:v>
                </c:pt>
                <c:pt idx="4">
                  <c:v>50.42857142857143</c:v>
                </c:pt>
                <c:pt idx="5">
                  <c:v>33.71428571428572</c:v>
                </c:pt>
                <c:pt idx="6">
                  <c:v>41.71428571428572</c:v>
                </c:pt>
                <c:pt idx="7">
                  <c:v>72.14285714285714</c:v>
                </c:pt>
                <c:pt idx="8">
                  <c:v>66.28571428571427</c:v>
                </c:pt>
                <c:pt idx="9">
                  <c:v>47.0</c:v>
                </c:pt>
                <c:pt idx="10">
                  <c:v>37.28571428571428</c:v>
                </c:pt>
                <c:pt idx="11">
                  <c:v>80.0</c:v>
                </c:pt>
                <c:pt idx="12">
                  <c:v>31.71428571428571</c:v>
                </c:pt>
                <c:pt idx="13">
                  <c:v>9.285714285714284</c:v>
                </c:pt>
                <c:pt idx="14">
                  <c:v>63.57142857142857</c:v>
                </c:pt>
                <c:pt idx="15">
                  <c:v>26.0</c:v>
                </c:pt>
                <c:pt idx="16">
                  <c:v>69.28571428571427</c:v>
                </c:pt>
                <c:pt idx="17">
                  <c:v>56.28571428571428</c:v>
                </c:pt>
                <c:pt idx="18">
                  <c:v>18.28571428571428</c:v>
                </c:pt>
                <c:pt idx="19">
                  <c:v>55.57142857142857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2240"/>
        <c:axId val="34840352"/>
      </c:scatterChart>
      <c:valAx>
        <c:axId val="34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0352"/>
        <c:crosses val="autoZero"/>
        <c:crossBetween val="midCat"/>
      </c:valAx>
      <c:valAx>
        <c:axId val="34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Composite Spatial Cognition (out</a:t>
                </a:r>
                <a:r>
                  <a:rPr lang="en-US" baseline="0"/>
                  <a:t> of 80)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817632317699418"/>
                  <c:y val="-0.326115485564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Sheet1!$G$7:$G$26</c:f>
              <c:numCache>
                <c:formatCode>General</c:formatCode>
                <c:ptCount val="20"/>
                <c:pt idx="0">
                  <c:v>990.5599999999999</c:v>
                </c:pt>
                <c:pt idx="1">
                  <c:v>1412.5895</c:v>
                </c:pt>
                <c:pt idx="2">
                  <c:v>642.569</c:v>
                </c:pt>
                <c:pt idx="3">
                  <c:v>548.7927</c:v>
                </c:pt>
                <c:pt idx="4">
                  <c:v>475.0768</c:v>
                </c:pt>
                <c:pt idx="5">
                  <c:v>650.6723</c:v>
                </c:pt>
                <c:pt idx="6">
                  <c:v>993.6983</c:v>
                </c:pt>
                <c:pt idx="7">
                  <c:v>507.3192</c:v>
                </c:pt>
                <c:pt idx="8">
                  <c:v>522.0576</c:v>
                </c:pt>
                <c:pt idx="9">
                  <c:v>1051.0824</c:v>
                </c:pt>
                <c:pt idx="10">
                  <c:v>1486.6083</c:v>
                </c:pt>
                <c:pt idx="11">
                  <c:v>117.4134</c:v>
                </c:pt>
                <c:pt idx="12">
                  <c:v>1271.6492</c:v>
                </c:pt>
                <c:pt idx="13">
                  <c:v>810.3334</c:v>
                </c:pt>
                <c:pt idx="14">
                  <c:v>554.1023</c:v>
                </c:pt>
                <c:pt idx="15">
                  <c:v>572.0086</c:v>
                </c:pt>
                <c:pt idx="16">
                  <c:v>805.2715</c:v>
                </c:pt>
                <c:pt idx="17">
                  <c:v>739.8535000000001</c:v>
                </c:pt>
                <c:pt idx="18">
                  <c:v>993.7463</c:v>
                </c:pt>
                <c:pt idx="19">
                  <c:v>541.4542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8720"/>
        <c:axId val="40473936"/>
      </c:scatterChart>
      <c:valAx>
        <c:axId val="350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3936"/>
        <c:crosses val="autoZero"/>
        <c:crossBetween val="midCat"/>
      </c:valAx>
      <c:valAx>
        <c:axId val="404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Spatial Cognition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913385826772"/>
                  <c:y val="-0.13991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Sheet1!$Z$7:$Z$26</c:f>
              <c:numCache>
                <c:formatCode>0.00</c:formatCode>
                <c:ptCount val="20"/>
                <c:pt idx="0">
                  <c:v>3.764516868319556</c:v>
                </c:pt>
                <c:pt idx="1">
                  <c:v>4.120197941048435</c:v>
                </c:pt>
                <c:pt idx="2">
                  <c:v>4.196127256532043</c:v>
                </c:pt>
                <c:pt idx="3">
                  <c:v>4.268697949366879</c:v>
                </c:pt>
                <c:pt idx="4">
                  <c:v>3.920557907877983</c:v>
                </c:pt>
                <c:pt idx="5">
                  <c:v>3.517921655970296</c:v>
                </c:pt>
                <c:pt idx="6">
                  <c:v>3.730843653212968</c:v>
                </c:pt>
                <c:pt idx="7">
                  <c:v>4.278648280220046</c:v>
                </c:pt>
                <c:pt idx="8">
                  <c:v>4.193974403170942</c:v>
                </c:pt>
                <c:pt idx="9">
                  <c:v>3.850147601710058</c:v>
                </c:pt>
                <c:pt idx="10">
                  <c:v>3.61861025826738</c:v>
                </c:pt>
                <c:pt idx="11">
                  <c:v>4.382026634673881</c:v>
                </c:pt>
                <c:pt idx="12">
                  <c:v>3.456767232816966</c:v>
                </c:pt>
                <c:pt idx="13">
                  <c:v>2.228477120840324</c:v>
                </c:pt>
                <c:pt idx="14">
                  <c:v>4.152164133110927</c:v>
                </c:pt>
                <c:pt idx="15">
                  <c:v>3.258096538021482</c:v>
                </c:pt>
                <c:pt idx="16">
                  <c:v>4.23823874188217</c:v>
                </c:pt>
                <c:pt idx="17">
                  <c:v>4.03044076024262</c:v>
                </c:pt>
                <c:pt idx="18">
                  <c:v>2.906120114864304</c:v>
                </c:pt>
                <c:pt idx="19">
                  <c:v>4.017669194563133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2240"/>
        <c:axId val="-13446320"/>
      </c:scatterChart>
      <c:valAx>
        <c:axId val="340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6320"/>
        <c:crosses val="autoZero"/>
        <c:crossBetween val="midCat"/>
      </c:valAx>
      <c:valAx>
        <c:axId val="-134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Composite Spatial Cognition (out</a:t>
                </a:r>
                <a:r>
                  <a:rPr lang="en-US" baseline="0"/>
                  <a:t> of 80)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2"/>
                  <c:y val="-0.257764435695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Sheet1!$H$7:$H$26</c:f>
              <c:numCache>
                <c:formatCode>General</c:formatCode>
                <c:ptCount val="20"/>
                <c:pt idx="0">
                  <c:v>6.898270439770922</c:v>
                </c:pt>
                <c:pt idx="1">
                  <c:v>7.253179823845115</c:v>
                </c:pt>
                <c:pt idx="2">
                  <c:v>6.465474203999268</c:v>
                </c:pt>
                <c:pt idx="3">
                  <c:v>6.307720774573935</c:v>
                </c:pt>
                <c:pt idx="4">
                  <c:v>6.163476475175684</c:v>
                </c:pt>
                <c:pt idx="5">
                  <c:v>6.478006136054334</c:v>
                </c:pt>
                <c:pt idx="6">
                  <c:v>6.901433639457953</c:v>
                </c:pt>
                <c:pt idx="7">
                  <c:v>6.229140391284006</c:v>
                </c:pt>
                <c:pt idx="8">
                  <c:v>6.257777926622682</c:v>
                </c:pt>
                <c:pt idx="9">
                  <c:v>6.957575769326072</c:v>
                </c:pt>
                <c:pt idx="10">
                  <c:v>7.304252495485616</c:v>
                </c:pt>
                <c:pt idx="11">
                  <c:v>4.765701040573913</c:v>
                </c:pt>
                <c:pt idx="12">
                  <c:v>7.148069919700548</c:v>
                </c:pt>
                <c:pt idx="13">
                  <c:v>6.697445767918681</c:v>
                </c:pt>
                <c:pt idx="14">
                  <c:v>6.317349326739983</c:v>
                </c:pt>
                <c:pt idx="15">
                  <c:v>6.349154026231809</c:v>
                </c:pt>
                <c:pt idx="16">
                  <c:v>6.691179487637552</c:v>
                </c:pt>
                <c:pt idx="17">
                  <c:v>6.606452193626006</c:v>
                </c:pt>
                <c:pt idx="18">
                  <c:v>6.90148194269117</c:v>
                </c:pt>
                <c:pt idx="19">
                  <c:v>6.294258482993236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467040"/>
        <c:axId val="-11191792"/>
      </c:scatterChart>
      <c:valAx>
        <c:axId val="-1604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1792"/>
        <c:crosses val="autoZero"/>
        <c:crossBetween val="midCat"/>
      </c:valAx>
      <c:valAx>
        <c:axId val="-111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Duration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993666416697912"/>
                  <c:y val="-0.447276684164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Sheet1!$AD$7:$AD$26</c:f>
              <c:numCache>
                <c:formatCode>General</c:formatCode>
                <c:ptCount val="20"/>
                <c:pt idx="0">
                  <c:v>3.258096538021482</c:v>
                </c:pt>
                <c:pt idx="1">
                  <c:v>3.218875824868201</c:v>
                </c:pt>
                <c:pt idx="2">
                  <c:v>3.58351893845611</c:v>
                </c:pt>
                <c:pt idx="3">
                  <c:v>3.828641396489095</c:v>
                </c:pt>
                <c:pt idx="4">
                  <c:v>3.091042453358316</c:v>
                </c:pt>
                <c:pt idx="5">
                  <c:v>4.0943445622221</c:v>
                </c:pt>
                <c:pt idx="6">
                  <c:v>3.465735902799727</c:v>
                </c:pt>
                <c:pt idx="7">
                  <c:v>3.13549421592915</c:v>
                </c:pt>
                <c:pt idx="8">
                  <c:v>3.401197381662155</c:v>
                </c:pt>
                <c:pt idx="9">
                  <c:v>3.332204510175204</c:v>
                </c:pt>
                <c:pt idx="10">
                  <c:v>3.178053830347946</c:v>
                </c:pt>
                <c:pt idx="11">
                  <c:v>3.13549421592915</c:v>
                </c:pt>
                <c:pt idx="12">
                  <c:v>3.218875824868201</c:v>
                </c:pt>
                <c:pt idx="13">
                  <c:v>2.995732273553991</c:v>
                </c:pt>
                <c:pt idx="14">
                  <c:v>3.713572066704308</c:v>
                </c:pt>
                <c:pt idx="15">
                  <c:v>3.637586159726386</c:v>
                </c:pt>
                <c:pt idx="16">
                  <c:v>3.58351893845611</c:v>
                </c:pt>
                <c:pt idx="17">
                  <c:v>3.80666248977032</c:v>
                </c:pt>
                <c:pt idx="18">
                  <c:v>3.970291913552122</c:v>
                </c:pt>
                <c:pt idx="19">
                  <c:v>3.951243718581428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0031984"/>
        <c:axId val="-12307280"/>
      </c:scatterChart>
      <c:valAx>
        <c:axId val="-4300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07280"/>
        <c:crosses val="autoZero"/>
        <c:crossBetween val="midCat"/>
      </c:valAx>
      <c:valAx>
        <c:axId val="-123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0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Work</a:t>
            </a:r>
            <a:r>
              <a:rPr lang="en-US" baseline="0"/>
              <a:t> Experience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2878390201225"/>
                  <c:y val="-0.58950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Sheet1!$AG$7:$AG$26</c:f>
              <c:numCache>
                <c:formatCode>General</c:formatCode>
                <c:ptCount val="20"/>
                <c:pt idx="0">
                  <c:v>2.079441541679836</c:v>
                </c:pt>
                <c:pt idx="1">
                  <c:v>1.6094379124341</c:v>
                </c:pt>
                <c:pt idx="2">
                  <c:v>2.302585092994046</c:v>
                </c:pt>
                <c:pt idx="3">
                  <c:v>3.258096538021482</c:v>
                </c:pt>
                <c:pt idx="4">
                  <c:v>1.386294361119891</c:v>
                </c:pt>
                <c:pt idx="5">
                  <c:v>3.663561646129646</c:v>
                </c:pt>
                <c:pt idx="6">
                  <c:v>1.386294361119891</c:v>
                </c:pt>
                <c:pt idx="7">
                  <c:v>1.945910149055313</c:v>
                </c:pt>
                <c:pt idx="8">
                  <c:v>2.397895272798371</c:v>
                </c:pt>
                <c:pt idx="9">
                  <c:v>1.386294361119891</c:v>
                </c:pt>
                <c:pt idx="10">
                  <c:v>0.0</c:v>
                </c:pt>
                <c:pt idx="11">
                  <c:v>0.693147180559945</c:v>
                </c:pt>
                <c:pt idx="12">
                  <c:v>0.0</c:v>
                </c:pt>
                <c:pt idx="13">
                  <c:v>0.693147180559945</c:v>
                </c:pt>
                <c:pt idx="14">
                  <c:v>2.639057329615258</c:v>
                </c:pt>
                <c:pt idx="15">
                  <c:v>2.890371757896164</c:v>
                </c:pt>
                <c:pt idx="16">
                  <c:v>2.70805020110221</c:v>
                </c:pt>
                <c:pt idx="17">
                  <c:v>2.995732273553991</c:v>
                </c:pt>
                <c:pt idx="18">
                  <c:v>1.791759469228055</c:v>
                </c:pt>
                <c:pt idx="19">
                  <c:v>3.401197381662155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83168"/>
        <c:axId val="-430167664"/>
      </c:scatterChart>
      <c:valAx>
        <c:axId val="-603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167664"/>
        <c:crosses val="autoZero"/>
        <c:crossBetween val="midCat"/>
      </c:valAx>
      <c:valAx>
        <c:axId val="-4301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Years</a:t>
                </a:r>
                <a:r>
                  <a:rPr lang="en-US" baseline="0"/>
                  <a:t> Work Experience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2"/>
                  <c:y val="-0.257764435695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Sheet1!$H$7:$H$26</c:f>
              <c:numCache>
                <c:formatCode>General</c:formatCode>
                <c:ptCount val="20"/>
                <c:pt idx="0">
                  <c:v>6.898270439770922</c:v>
                </c:pt>
                <c:pt idx="1">
                  <c:v>7.253179823845115</c:v>
                </c:pt>
                <c:pt idx="2">
                  <c:v>6.465474203999268</c:v>
                </c:pt>
                <c:pt idx="3">
                  <c:v>6.307720774573935</c:v>
                </c:pt>
                <c:pt idx="4">
                  <c:v>6.163476475175684</c:v>
                </c:pt>
                <c:pt idx="5">
                  <c:v>6.478006136054334</c:v>
                </c:pt>
                <c:pt idx="6">
                  <c:v>6.901433639457953</c:v>
                </c:pt>
                <c:pt idx="7">
                  <c:v>6.229140391284006</c:v>
                </c:pt>
                <c:pt idx="8">
                  <c:v>6.257777926622682</c:v>
                </c:pt>
                <c:pt idx="9">
                  <c:v>6.957575769326072</c:v>
                </c:pt>
                <c:pt idx="10">
                  <c:v>7.304252495485616</c:v>
                </c:pt>
                <c:pt idx="11">
                  <c:v>4.765701040573913</c:v>
                </c:pt>
                <c:pt idx="12">
                  <c:v>7.148069919700548</c:v>
                </c:pt>
                <c:pt idx="13">
                  <c:v>6.697445767918681</c:v>
                </c:pt>
                <c:pt idx="14">
                  <c:v>6.317349326739983</c:v>
                </c:pt>
                <c:pt idx="15">
                  <c:v>6.349154026231809</c:v>
                </c:pt>
                <c:pt idx="16">
                  <c:v>6.691179487637552</c:v>
                </c:pt>
                <c:pt idx="17">
                  <c:v>6.606452193626006</c:v>
                </c:pt>
                <c:pt idx="18">
                  <c:v>6.90148194269117</c:v>
                </c:pt>
                <c:pt idx="19">
                  <c:v>6.294258482993236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10256"/>
        <c:axId val="84906208"/>
      </c:scatterChart>
      <c:valAx>
        <c:axId val="-89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6208"/>
        <c:crosses val="autoZero"/>
        <c:crossBetween val="midCat"/>
      </c:valAx>
      <c:valAx>
        <c:axId val="84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Duration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Spatial Cognition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913385826772"/>
                  <c:y val="-0.13991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Sheet1!$Z$7:$Z$26</c:f>
              <c:numCache>
                <c:formatCode>0.00</c:formatCode>
                <c:ptCount val="20"/>
                <c:pt idx="0">
                  <c:v>3.764516868319556</c:v>
                </c:pt>
                <c:pt idx="1">
                  <c:v>4.120197941048435</c:v>
                </c:pt>
                <c:pt idx="2">
                  <c:v>4.196127256532043</c:v>
                </c:pt>
                <c:pt idx="3">
                  <c:v>4.268697949366879</c:v>
                </c:pt>
                <c:pt idx="4">
                  <c:v>3.920557907877983</c:v>
                </c:pt>
                <c:pt idx="5">
                  <c:v>3.517921655970296</c:v>
                </c:pt>
                <c:pt idx="6">
                  <c:v>3.730843653212968</c:v>
                </c:pt>
                <c:pt idx="7">
                  <c:v>4.278648280220046</c:v>
                </c:pt>
                <c:pt idx="8">
                  <c:v>4.193974403170942</c:v>
                </c:pt>
                <c:pt idx="9">
                  <c:v>3.850147601710058</c:v>
                </c:pt>
                <c:pt idx="10">
                  <c:v>3.61861025826738</c:v>
                </c:pt>
                <c:pt idx="11">
                  <c:v>4.382026634673881</c:v>
                </c:pt>
                <c:pt idx="12">
                  <c:v>3.456767232816966</c:v>
                </c:pt>
                <c:pt idx="13">
                  <c:v>2.228477120840324</c:v>
                </c:pt>
                <c:pt idx="14">
                  <c:v>4.152164133110927</c:v>
                </c:pt>
                <c:pt idx="15">
                  <c:v>3.258096538021482</c:v>
                </c:pt>
                <c:pt idx="16">
                  <c:v>4.23823874188217</c:v>
                </c:pt>
                <c:pt idx="17">
                  <c:v>4.03044076024262</c:v>
                </c:pt>
                <c:pt idx="18">
                  <c:v>2.906120114864304</c:v>
                </c:pt>
                <c:pt idx="19">
                  <c:v>4.017669194563133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0976"/>
        <c:axId val="40949328"/>
      </c:scatterChart>
      <c:valAx>
        <c:axId val="406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9328"/>
        <c:crosses val="autoZero"/>
        <c:crossBetween val="midCat"/>
      </c:valAx>
      <c:valAx>
        <c:axId val="40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Composite Spatial Cognition (out</a:t>
                </a:r>
                <a:r>
                  <a:rPr lang="en-US" baseline="0"/>
                  <a:t> of 80)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993666416697912"/>
                  <c:y val="-0.447276684164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Sheet1!$AD$7:$AD$26</c:f>
              <c:numCache>
                <c:formatCode>General</c:formatCode>
                <c:ptCount val="20"/>
                <c:pt idx="0">
                  <c:v>3.258096538021482</c:v>
                </c:pt>
                <c:pt idx="1">
                  <c:v>3.218875824868201</c:v>
                </c:pt>
                <c:pt idx="2">
                  <c:v>3.58351893845611</c:v>
                </c:pt>
                <c:pt idx="3">
                  <c:v>3.828641396489095</c:v>
                </c:pt>
                <c:pt idx="4">
                  <c:v>3.091042453358316</c:v>
                </c:pt>
                <c:pt idx="5">
                  <c:v>4.0943445622221</c:v>
                </c:pt>
                <c:pt idx="6">
                  <c:v>3.465735902799727</c:v>
                </c:pt>
                <c:pt idx="7">
                  <c:v>3.13549421592915</c:v>
                </c:pt>
                <c:pt idx="8">
                  <c:v>3.401197381662155</c:v>
                </c:pt>
                <c:pt idx="9">
                  <c:v>3.332204510175204</c:v>
                </c:pt>
                <c:pt idx="10">
                  <c:v>3.178053830347946</c:v>
                </c:pt>
                <c:pt idx="11">
                  <c:v>3.13549421592915</c:v>
                </c:pt>
                <c:pt idx="12">
                  <c:v>3.218875824868201</c:v>
                </c:pt>
                <c:pt idx="13">
                  <c:v>2.995732273553991</c:v>
                </c:pt>
                <c:pt idx="14">
                  <c:v>3.713572066704308</c:v>
                </c:pt>
                <c:pt idx="15">
                  <c:v>3.637586159726386</c:v>
                </c:pt>
                <c:pt idx="16">
                  <c:v>3.58351893845611</c:v>
                </c:pt>
                <c:pt idx="17">
                  <c:v>3.80666248977032</c:v>
                </c:pt>
                <c:pt idx="18">
                  <c:v>3.970291913552122</c:v>
                </c:pt>
                <c:pt idx="19">
                  <c:v>3.951243718581428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0480"/>
        <c:axId val="37542480"/>
      </c:scatterChart>
      <c:valAx>
        <c:axId val="-151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480"/>
        <c:crosses val="autoZero"/>
        <c:crossBetween val="midCat"/>
      </c:valAx>
      <c:valAx>
        <c:axId val="375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Work</a:t>
            </a:r>
            <a:r>
              <a:rPr lang="en-US" baseline="0"/>
              <a:t> Experience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2878390201225"/>
                  <c:y val="-0.58950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Sheet1!$AG$7:$AG$26</c:f>
              <c:numCache>
                <c:formatCode>General</c:formatCode>
                <c:ptCount val="20"/>
                <c:pt idx="0">
                  <c:v>2.079441541679836</c:v>
                </c:pt>
                <c:pt idx="1">
                  <c:v>1.6094379124341</c:v>
                </c:pt>
                <c:pt idx="2">
                  <c:v>2.302585092994046</c:v>
                </c:pt>
                <c:pt idx="3">
                  <c:v>3.258096538021482</c:v>
                </c:pt>
                <c:pt idx="4">
                  <c:v>1.386294361119891</c:v>
                </c:pt>
                <c:pt idx="5">
                  <c:v>3.663561646129646</c:v>
                </c:pt>
                <c:pt idx="6">
                  <c:v>1.386294361119891</c:v>
                </c:pt>
                <c:pt idx="7">
                  <c:v>1.945910149055313</c:v>
                </c:pt>
                <c:pt idx="8">
                  <c:v>2.397895272798371</c:v>
                </c:pt>
                <c:pt idx="9">
                  <c:v>1.386294361119891</c:v>
                </c:pt>
                <c:pt idx="10">
                  <c:v>0.0</c:v>
                </c:pt>
                <c:pt idx="11">
                  <c:v>0.693147180559945</c:v>
                </c:pt>
                <c:pt idx="12">
                  <c:v>0.0</c:v>
                </c:pt>
                <c:pt idx="13">
                  <c:v>0.693147180559945</c:v>
                </c:pt>
                <c:pt idx="14">
                  <c:v>2.639057329615258</c:v>
                </c:pt>
                <c:pt idx="15">
                  <c:v>2.890371757896164</c:v>
                </c:pt>
                <c:pt idx="16">
                  <c:v>2.70805020110221</c:v>
                </c:pt>
                <c:pt idx="17">
                  <c:v>2.995732273553991</c:v>
                </c:pt>
                <c:pt idx="18">
                  <c:v>1.791759469228055</c:v>
                </c:pt>
                <c:pt idx="19">
                  <c:v>3.401197381662155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8800"/>
        <c:axId val="35969312"/>
      </c:scatterChart>
      <c:valAx>
        <c:axId val="364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9312"/>
        <c:crosses val="autoZero"/>
        <c:crossBetween val="midCat"/>
      </c:valAx>
      <c:valAx>
        <c:axId val="359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Years</a:t>
                </a:r>
                <a:r>
                  <a:rPr lang="en-US" baseline="0"/>
                  <a:t> Work Experience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Direct Work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5948475190601"/>
                  <c:y val="-0.167487751531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Sheet1!$K$7:$K$26</c:f>
              <c:numCache>
                <c:formatCode>0.00</c:formatCode>
                <c:ptCount val="20"/>
                <c:pt idx="0">
                  <c:v>3.27737203154981</c:v>
                </c:pt>
                <c:pt idx="1">
                  <c:v>3.546563231933681</c:v>
                </c:pt>
                <c:pt idx="2">
                  <c:v>3.999034382417776</c:v>
                </c:pt>
                <c:pt idx="3">
                  <c:v>4.124197525371782</c:v>
                </c:pt>
                <c:pt idx="4">
                  <c:v>4.180286992022825</c:v>
                </c:pt>
                <c:pt idx="5">
                  <c:v>3.696314432601454</c:v>
                </c:pt>
                <c:pt idx="6">
                  <c:v>3.668400922770396</c:v>
                </c:pt>
                <c:pt idx="7">
                  <c:v>4.072953372240783</c:v>
                </c:pt>
                <c:pt idx="8">
                  <c:v>3.986130977581868</c:v>
                </c:pt>
                <c:pt idx="9">
                  <c:v>3.387498537303994</c:v>
                </c:pt>
                <c:pt idx="10">
                  <c:v>3.68091128446476</c:v>
                </c:pt>
                <c:pt idx="11">
                  <c:v>4.264243599017498</c:v>
                </c:pt>
                <c:pt idx="12">
                  <c:v>3.680221391370822</c:v>
                </c:pt>
                <c:pt idx="13">
                  <c:v>3.68444485704607</c:v>
                </c:pt>
                <c:pt idx="14">
                  <c:v>4.21839721089208</c:v>
                </c:pt>
                <c:pt idx="15">
                  <c:v>4.062305208477484</c:v>
                </c:pt>
                <c:pt idx="16">
                  <c:v>3.986130977581868</c:v>
                </c:pt>
                <c:pt idx="17">
                  <c:v>3.941970081796098</c:v>
                </c:pt>
                <c:pt idx="18">
                  <c:v>3.653161371511857</c:v>
                </c:pt>
                <c:pt idx="19">
                  <c:v>3.699572083652679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36736"/>
        <c:axId val="40396848"/>
      </c:scatterChart>
      <c:valAx>
        <c:axId val="-135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6848"/>
        <c:crosses val="autoZero"/>
        <c:crossBetween val="midCat"/>
      </c:valAx>
      <c:valAx>
        <c:axId val="403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Direct Work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993666416697912"/>
                  <c:y val="-0.447276684164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Sheet1!$AC$7:$AC$26</c:f>
              <c:numCache>
                <c:formatCode>General</c:formatCode>
                <c:ptCount val="20"/>
                <c:pt idx="0">
                  <c:v>26.0</c:v>
                </c:pt>
                <c:pt idx="1">
                  <c:v>25.0</c:v>
                </c:pt>
                <c:pt idx="2">
                  <c:v>36.0</c:v>
                </c:pt>
                <c:pt idx="3">
                  <c:v>46.0</c:v>
                </c:pt>
                <c:pt idx="4">
                  <c:v>22.0</c:v>
                </c:pt>
                <c:pt idx="5">
                  <c:v>60.0</c:v>
                </c:pt>
                <c:pt idx="6">
                  <c:v>32.0</c:v>
                </c:pt>
                <c:pt idx="7">
                  <c:v>23.0</c:v>
                </c:pt>
                <c:pt idx="8">
                  <c:v>30.0</c:v>
                </c:pt>
                <c:pt idx="9">
                  <c:v>28.0</c:v>
                </c:pt>
                <c:pt idx="10">
                  <c:v>24.0</c:v>
                </c:pt>
                <c:pt idx="11">
                  <c:v>23.0</c:v>
                </c:pt>
                <c:pt idx="12">
                  <c:v>25.0</c:v>
                </c:pt>
                <c:pt idx="13">
                  <c:v>20.0</c:v>
                </c:pt>
                <c:pt idx="14">
                  <c:v>41.0</c:v>
                </c:pt>
                <c:pt idx="15">
                  <c:v>38.0</c:v>
                </c:pt>
                <c:pt idx="16">
                  <c:v>36.0</c:v>
                </c:pt>
                <c:pt idx="17">
                  <c:v>45.0</c:v>
                </c:pt>
                <c:pt idx="18">
                  <c:v>53.0</c:v>
                </c:pt>
                <c:pt idx="19">
                  <c:v>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736"/>
        <c:axId val="41198416"/>
      </c:scatterChart>
      <c:valAx>
        <c:axId val="411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416"/>
        <c:crosses val="autoZero"/>
        <c:crossBetween val="midCat"/>
      </c:valAx>
      <c:valAx>
        <c:axId val="411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Direct Work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5948475190601"/>
                  <c:y val="-0.167487751531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Sheet1!$K$7:$K$26</c:f>
              <c:numCache>
                <c:formatCode>0.00</c:formatCode>
                <c:ptCount val="20"/>
                <c:pt idx="0">
                  <c:v>3.27737203154981</c:v>
                </c:pt>
                <c:pt idx="1">
                  <c:v>3.546563231933681</c:v>
                </c:pt>
                <c:pt idx="2">
                  <c:v>3.999034382417776</c:v>
                </c:pt>
                <c:pt idx="3">
                  <c:v>4.124197525371782</c:v>
                </c:pt>
                <c:pt idx="4">
                  <c:v>4.180286992022825</c:v>
                </c:pt>
                <c:pt idx="5">
                  <c:v>3.696314432601454</c:v>
                </c:pt>
                <c:pt idx="6">
                  <c:v>3.668400922770396</c:v>
                </c:pt>
                <c:pt idx="7">
                  <c:v>4.072953372240783</c:v>
                </c:pt>
                <c:pt idx="8">
                  <c:v>3.986130977581868</c:v>
                </c:pt>
                <c:pt idx="9">
                  <c:v>3.387498537303994</c:v>
                </c:pt>
                <c:pt idx="10">
                  <c:v>3.68091128446476</c:v>
                </c:pt>
                <c:pt idx="11">
                  <c:v>4.264243599017498</c:v>
                </c:pt>
                <c:pt idx="12">
                  <c:v>3.680221391370822</c:v>
                </c:pt>
                <c:pt idx="13">
                  <c:v>3.68444485704607</c:v>
                </c:pt>
                <c:pt idx="14">
                  <c:v>4.21839721089208</c:v>
                </c:pt>
                <c:pt idx="15">
                  <c:v>4.062305208477484</c:v>
                </c:pt>
                <c:pt idx="16">
                  <c:v>3.986130977581868</c:v>
                </c:pt>
                <c:pt idx="17">
                  <c:v>3.941970081796098</c:v>
                </c:pt>
                <c:pt idx="18">
                  <c:v>3.653161371511857</c:v>
                </c:pt>
                <c:pt idx="19">
                  <c:v>3.699572083652679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59088"/>
        <c:axId val="87374528"/>
      </c:scatterChart>
      <c:valAx>
        <c:axId val="-163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</a:t>
                </a:r>
                <a:r>
                  <a:rPr lang="en-US" baseline="0"/>
                  <a:t> </a:t>
                </a:r>
                <a:r>
                  <a:rPr lang="en-US"/>
                  <a:t>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528"/>
        <c:crosses val="autoZero"/>
        <c:crossBetween val="midCat"/>
      </c:valAx>
      <c:valAx>
        <c:axId val="87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Direct Work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Omar's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2"/>
                  <c:y val="-0.257764435695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Sheet1!$P$7:$P$26</c:f>
              <c:numCache>
                <c:formatCode>0.00</c:formatCode>
                <c:ptCount val="20"/>
                <c:pt idx="0">
                  <c:v>2490.0</c:v>
                </c:pt>
                <c:pt idx="1">
                  <c:v>2917.0</c:v>
                </c:pt>
                <c:pt idx="2">
                  <c:v>1634.0</c:v>
                </c:pt>
                <c:pt idx="3">
                  <c:v>1648.0</c:v>
                </c:pt>
                <c:pt idx="4">
                  <c:v>1565.0</c:v>
                </c:pt>
                <c:pt idx="5">
                  <c:v>2012.0</c:v>
                </c:pt>
                <c:pt idx="6">
                  <c:v>2220.0</c:v>
                </c:pt>
                <c:pt idx="7">
                  <c:v>1892.0</c:v>
                </c:pt>
                <c:pt idx="8">
                  <c:v>2337.0</c:v>
                </c:pt>
                <c:pt idx="9">
                  <c:v>2921.0</c:v>
                </c:pt>
                <c:pt idx="10">
                  <c:v>4314</c:v>
                </c:pt>
                <c:pt idx="11">
                  <c:v>1334.0</c:v>
                </c:pt>
                <c:pt idx="12">
                  <c:v>3488.0</c:v>
                </c:pt>
                <c:pt idx="13">
                  <c:v>3371</c:v>
                </c:pt>
                <c:pt idx="14">
                  <c:v>1584.0</c:v>
                </c:pt>
                <c:pt idx="15">
                  <c:v>2217.0</c:v>
                </c:pt>
                <c:pt idx="16">
                  <c:v>1942.0</c:v>
                </c:pt>
                <c:pt idx="17">
                  <c:v>2787.0</c:v>
                </c:pt>
                <c:pt idx="18">
                  <c:v>3420.0</c:v>
                </c:pt>
                <c:pt idx="19">
                  <c:v>2574.0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2080"/>
        <c:axId val="86691920"/>
      </c:scatterChart>
      <c:valAx>
        <c:axId val="-103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1920"/>
        <c:crosses val="autoZero"/>
        <c:crossBetween val="midCat"/>
      </c:valAx>
      <c:valAx>
        <c:axId val="866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Omar's Duration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Omar's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817632317699418"/>
                  <c:y val="-0.326115485564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Sheet1!$P$7:$P$26</c:f>
              <c:numCache>
                <c:formatCode>0.00</c:formatCode>
                <c:ptCount val="20"/>
                <c:pt idx="0">
                  <c:v>2490.0</c:v>
                </c:pt>
                <c:pt idx="1">
                  <c:v>2917.0</c:v>
                </c:pt>
                <c:pt idx="2">
                  <c:v>1634.0</c:v>
                </c:pt>
                <c:pt idx="3">
                  <c:v>1648.0</c:v>
                </c:pt>
                <c:pt idx="4">
                  <c:v>1565.0</c:v>
                </c:pt>
                <c:pt idx="5">
                  <c:v>2012.0</c:v>
                </c:pt>
                <c:pt idx="6">
                  <c:v>2220.0</c:v>
                </c:pt>
                <c:pt idx="7">
                  <c:v>1892.0</c:v>
                </c:pt>
                <c:pt idx="8">
                  <c:v>2337.0</c:v>
                </c:pt>
                <c:pt idx="9">
                  <c:v>2921.0</c:v>
                </c:pt>
                <c:pt idx="10">
                  <c:v>4314</c:v>
                </c:pt>
                <c:pt idx="11">
                  <c:v>1334.0</c:v>
                </c:pt>
                <c:pt idx="12">
                  <c:v>3488.0</c:v>
                </c:pt>
                <c:pt idx="13">
                  <c:v>3371</c:v>
                </c:pt>
                <c:pt idx="14">
                  <c:v>1584.0</c:v>
                </c:pt>
                <c:pt idx="15">
                  <c:v>2217.0</c:v>
                </c:pt>
                <c:pt idx="16">
                  <c:v>1942.0</c:v>
                </c:pt>
                <c:pt idx="17">
                  <c:v>2787.0</c:v>
                </c:pt>
                <c:pt idx="18">
                  <c:v>3420.0</c:v>
                </c:pt>
                <c:pt idx="19">
                  <c:v>2574.0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5952"/>
        <c:axId val="-428045296"/>
      </c:scatterChart>
      <c:valAx>
        <c:axId val="903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045296"/>
        <c:crosses val="autoZero"/>
        <c:crossBetween val="midCat"/>
      </c:valAx>
      <c:valAx>
        <c:axId val="-4280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Omar's Duration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Omar's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2"/>
                  <c:y val="-0.257764435695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Sheet1!$Q$7:$Q$26</c:f>
              <c:numCache>
                <c:formatCode>0.00</c:formatCode>
                <c:ptCount val="20"/>
                <c:pt idx="0">
                  <c:v>7.820037989458753</c:v>
                </c:pt>
                <c:pt idx="1">
                  <c:v>7.978310969867722</c:v>
                </c:pt>
                <c:pt idx="2">
                  <c:v>7.398786275419948</c:v>
                </c:pt>
                <c:pt idx="3">
                  <c:v>7.407317710469417</c:v>
                </c:pt>
                <c:pt idx="4">
                  <c:v>7.355641102974253</c:v>
                </c:pt>
                <c:pt idx="5">
                  <c:v>7.60688453121963</c:v>
                </c:pt>
                <c:pt idx="6">
                  <c:v>7.705262474866325</c:v>
                </c:pt>
                <c:pt idx="7">
                  <c:v>7.545389749611823</c:v>
                </c:pt>
                <c:pt idx="8">
                  <c:v>7.756623334538858</c:v>
                </c:pt>
                <c:pt idx="9">
                  <c:v>7.97968130238774</c:v>
                </c:pt>
                <c:pt idx="10">
                  <c:v>8.3696208269491</c:v>
                </c:pt>
                <c:pt idx="11">
                  <c:v>7.195937226475569</c:v>
                </c:pt>
                <c:pt idx="12">
                  <c:v>8.15708378502887</c:v>
                </c:pt>
                <c:pt idx="13">
                  <c:v>8.12296471523406</c:v>
                </c:pt>
                <c:pt idx="14">
                  <c:v>7.367708572374371</c:v>
                </c:pt>
                <c:pt idx="15">
                  <c:v>7.703910209616311</c:v>
                </c:pt>
                <c:pt idx="16">
                  <c:v>7.57147364885127</c:v>
                </c:pt>
                <c:pt idx="17">
                  <c:v>7.932721027481948</c:v>
                </c:pt>
                <c:pt idx="18">
                  <c:v>8.137395830056651</c:v>
                </c:pt>
                <c:pt idx="19">
                  <c:v>7.853216388156072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725440"/>
        <c:axId val="86821568"/>
      </c:scatterChart>
      <c:valAx>
        <c:axId val="-4287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1568"/>
        <c:crosses val="autoZero"/>
        <c:crossBetween val="midCat"/>
      </c:valAx>
      <c:valAx>
        <c:axId val="868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Omar's Duration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7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Omar's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297803564028181"/>
                  <c:y val="-0.505001531058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Sheet1!$Q$7:$Q$26</c:f>
              <c:numCache>
                <c:formatCode>0.00</c:formatCode>
                <c:ptCount val="20"/>
                <c:pt idx="0">
                  <c:v>7.820037989458753</c:v>
                </c:pt>
                <c:pt idx="1">
                  <c:v>7.978310969867722</c:v>
                </c:pt>
                <c:pt idx="2">
                  <c:v>7.398786275419948</c:v>
                </c:pt>
                <c:pt idx="3">
                  <c:v>7.407317710469417</c:v>
                </c:pt>
                <c:pt idx="4">
                  <c:v>7.355641102974253</c:v>
                </c:pt>
                <c:pt idx="5">
                  <c:v>7.60688453121963</c:v>
                </c:pt>
                <c:pt idx="6">
                  <c:v>7.705262474866325</c:v>
                </c:pt>
                <c:pt idx="7">
                  <c:v>7.545389749611823</c:v>
                </c:pt>
                <c:pt idx="8">
                  <c:v>7.756623334538858</c:v>
                </c:pt>
                <c:pt idx="9">
                  <c:v>7.97968130238774</c:v>
                </c:pt>
                <c:pt idx="10">
                  <c:v>8.3696208269491</c:v>
                </c:pt>
                <c:pt idx="11">
                  <c:v>7.195937226475569</c:v>
                </c:pt>
                <c:pt idx="12">
                  <c:v>8.15708378502887</c:v>
                </c:pt>
                <c:pt idx="13">
                  <c:v>8.12296471523406</c:v>
                </c:pt>
                <c:pt idx="14">
                  <c:v>7.367708572374371</c:v>
                </c:pt>
                <c:pt idx="15">
                  <c:v>7.703910209616311</c:v>
                </c:pt>
                <c:pt idx="16">
                  <c:v>7.57147364885127</c:v>
                </c:pt>
                <c:pt idx="17">
                  <c:v>7.932721027481948</c:v>
                </c:pt>
                <c:pt idx="18">
                  <c:v>8.137395830056651</c:v>
                </c:pt>
                <c:pt idx="19">
                  <c:v>7.853216388156072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5120"/>
        <c:axId val="84764304"/>
      </c:scatterChart>
      <c:valAx>
        <c:axId val="862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4304"/>
        <c:crosses val="autoZero"/>
        <c:crossBetween val="midCat"/>
      </c:valAx>
      <c:valAx>
        <c:axId val="847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Omar's Duration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Work</a:t>
            </a:r>
            <a:r>
              <a:rPr lang="en-US" baseline="0"/>
              <a:t> Experience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2878390201225"/>
                  <c:y val="-0.58950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Sheet1!$AF$7:$AF$26</c:f>
              <c:numCache>
                <c:formatCode>General</c:formatCode>
                <c:ptCount val="20"/>
                <c:pt idx="0">
                  <c:v>8.0</c:v>
                </c:pt>
                <c:pt idx="1">
                  <c:v>5.0</c:v>
                </c:pt>
                <c:pt idx="2">
                  <c:v>10.0</c:v>
                </c:pt>
                <c:pt idx="3">
                  <c:v>26.0</c:v>
                </c:pt>
                <c:pt idx="4">
                  <c:v>4.0</c:v>
                </c:pt>
                <c:pt idx="5">
                  <c:v>39.0</c:v>
                </c:pt>
                <c:pt idx="6">
                  <c:v>4.0</c:v>
                </c:pt>
                <c:pt idx="7">
                  <c:v>7.0</c:v>
                </c:pt>
                <c:pt idx="8">
                  <c:v>11.0</c:v>
                </c:pt>
                <c:pt idx="9">
                  <c:v>4.0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14.0</c:v>
                </c:pt>
                <c:pt idx="15">
                  <c:v>18.0</c:v>
                </c:pt>
                <c:pt idx="16">
                  <c:v>15.0</c:v>
                </c:pt>
                <c:pt idx="17">
                  <c:v>20.0</c:v>
                </c:pt>
                <c:pt idx="18">
                  <c:v>6.0</c:v>
                </c:pt>
                <c:pt idx="1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23024"/>
        <c:axId val="37248032"/>
      </c:scatterChart>
      <c:valAx>
        <c:axId val="-149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032"/>
        <c:crosses val="autoZero"/>
        <c:crossBetween val="midCat"/>
      </c:valAx>
      <c:valAx>
        <c:axId val="372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Work Experience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Direct Work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6826959130109"/>
                  <c:y val="-0.242067804024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Sheet1!$J$7:$J$26</c:f>
              <c:numCache>
                <c:formatCode>0.00</c:formatCode>
                <c:ptCount val="20"/>
                <c:pt idx="0">
                  <c:v>26.50602409638554</c:v>
                </c:pt>
                <c:pt idx="1">
                  <c:v>34.69387755102041</c:v>
                </c:pt>
                <c:pt idx="2">
                  <c:v>54.54545454545454</c:v>
                </c:pt>
                <c:pt idx="3">
                  <c:v>61.81818181818181</c:v>
                </c:pt>
                <c:pt idx="4">
                  <c:v>65.38461538461538</c:v>
                </c:pt>
                <c:pt idx="5">
                  <c:v>40.29850746268657</c:v>
                </c:pt>
                <c:pt idx="6">
                  <c:v>39.18918918918919</c:v>
                </c:pt>
                <c:pt idx="7">
                  <c:v>58.73015873015873</c:v>
                </c:pt>
                <c:pt idx="8">
                  <c:v>53.84615384615384</c:v>
                </c:pt>
                <c:pt idx="9">
                  <c:v>29.59183673469388</c:v>
                </c:pt>
                <c:pt idx="10">
                  <c:v>39.68253968253968</c:v>
                </c:pt>
                <c:pt idx="11">
                  <c:v>71.11111111111111</c:v>
                </c:pt>
                <c:pt idx="12">
                  <c:v>39.6551724137931</c:v>
                </c:pt>
                <c:pt idx="13">
                  <c:v>39.82300884955752</c:v>
                </c:pt>
                <c:pt idx="14">
                  <c:v>67.9245283018868</c:v>
                </c:pt>
                <c:pt idx="15">
                  <c:v>58.1081081081081</c:v>
                </c:pt>
                <c:pt idx="16">
                  <c:v>53.84615384615384</c:v>
                </c:pt>
                <c:pt idx="17">
                  <c:v>51.52</c:v>
                </c:pt>
                <c:pt idx="18">
                  <c:v>38.59649122807017</c:v>
                </c:pt>
                <c:pt idx="19">
                  <c:v>40.43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926032"/>
        <c:axId val="39936448"/>
      </c:scatterChart>
      <c:valAx>
        <c:axId val="-289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448"/>
        <c:crosses val="autoZero"/>
        <c:crossBetween val="midCat"/>
      </c:valAx>
      <c:valAx>
        <c:axId val="399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Work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Spatial Cognition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315857392825896"/>
                  <c:y val="-0.1343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Sheet1!$Y$7:$Y$26</c:f>
              <c:numCache>
                <c:formatCode>0.00</c:formatCode>
                <c:ptCount val="20"/>
                <c:pt idx="0">
                  <c:v>43.14285714285714</c:v>
                </c:pt>
                <c:pt idx="1">
                  <c:v>61.57142857142857</c:v>
                </c:pt>
                <c:pt idx="2">
                  <c:v>66.42857142857143</c:v>
                </c:pt>
                <c:pt idx="3">
                  <c:v>71.42857142857143</c:v>
                </c:pt>
                <c:pt idx="4">
                  <c:v>50.42857142857143</c:v>
                </c:pt>
                <c:pt idx="5">
                  <c:v>33.71428571428572</c:v>
                </c:pt>
                <c:pt idx="6">
                  <c:v>41.71428571428572</c:v>
                </c:pt>
                <c:pt idx="7">
                  <c:v>72.14285714285714</c:v>
                </c:pt>
                <c:pt idx="8">
                  <c:v>66.28571428571427</c:v>
                </c:pt>
                <c:pt idx="9">
                  <c:v>47.0</c:v>
                </c:pt>
                <c:pt idx="10">
                  <c:v>37.28571428571428</c:v>
                </c:pt>
                <c:pt idx="11">
                  <c:v>80.0</c:v>
                </c:pt>
                <c:pt idx="12">
                  <c:v>31.71428571428571</c:v>
                </c:pt>
                <c:pt idx="13">
                  <c:v>9.285714285714284</c:v>
                </c:pt>
                <c:pt idx="14">
                  <c:v>63.57142857142857</c:v>
                </c:pt>
                <c:pt idx="15">
                  <c:v>26.0</c:v>
                </c:pt>
                <c:pt idx="16">
                  <c:v>69.28571428571427</c:v>
                </c:pt>
                <c:pt idx="17">
                  <c:v>56.28571428571428</c:v>
                </c:pt>
                <c:pt idx="18">
                  <c:v>18.28571428571428</c:v>
                </c:pt>
                <c:pt idx="19">
                  <c:v>55.57142857142857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89280"/>
        <c:axId val="39467568"/>
      </c:scatterChart>
      <c:valAx>
        <c:axId val="-1630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</a:t>
                </a: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568"/>
        <c:crosses val="autoZero"/>
        <c:crossBetween val="midCat"/>
      </c:valAx>
      <c:valAx>
        <c:axId val="39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Composite Spatial Cognition (out</a:t>
                </a:r>
                <a:r>
                  <a:rPr lang="en-US" baseline="0"/>
                  <a:t> of 80)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993666416697912"/>
                  <c:y val="-0.447276684164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Sheet1!$AC$7:$AC$26</c:f>
              <c:numCache>
                <c:formatCode>General</c:formatCode>
                <c:ptCount val="20"/>
                <c:pt idx="0">
                  <c:v>26.0</c:v>
                </c:pt>
                <c:pt idx="1">
                  <c:v>25.0</c:v>
                </c:pt>
                <c:pt idx="2">
                  <c:v>36.0</c:v>
                </c:pt>
                <c:pt idx="3">
                  <c:v>46.0</c:v>
                </c:pt>
                <c:pt idx="4">
                  <c:v>22.0</c:v>
                </c:pt>
                <c:pt idx="5">
                  <c:v>60.0</c:v>
                </c:pt>
                <c:pt idx="6">
                  <c:v>32.0</c:v>
                </c:pt>
                <c:pt idx="7">
                  <c:v>23.0</c:v>
                </c:pt>
                <c:pt idx="8">
                  <c:v>30.0</c:v>
                </c:pt>
                <c:pt idx="9">
                  <c:v>28.0</c:v>
                </c:pt>
                <c:pt idx="10">
                  <c:v>24.0</c:v>
                </c:pt>
                <c:pt idx="11">
                  <c:v>23.0</c:v>
                </c:pt>
                <c:pt idx="12">
                  <c:v>25.0</c:v>
                </c:pt>
                <c:pt idx="13">
                  <c:v>20.0</c:v>
                </c:pt>
                <c:pt idx="14">
                  <c:v>41.0</c:v>
                </c:pt>
                <c:pt idx="15">
                  <c:v>38.0</c:v>
                </c:pt>
                <c:pt idx="16">
                  <c:v>36.0</c:v>
                </c:pt>
                <c:pt idx="17">
                  <c:v>45.0</c:v>
                </c:pt>
                <c:pt idx="18">
                  <c:v>53.0</c:v>
                </c:pt>
                <c:pt idx="19">
                  <c:v>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7840"/>
        <c:axId val="41582352"/>
      </c:scatterChart>
      <c:valAx>
        <c:axId val="-1321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352"/>
        <c:crosses val="autoZero"/>
        <c:crossBetween val="midCat"/>
      </c:valAx>
      <c:valAx>
        <c:axId val="415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Work</a:t>
            </a:r>
            <a:r>
              <a:rPr lang="en-US" baseline="0"/>
              <a:t> Experience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126913823272091"/>
                  <c:y val="-0.589150262467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Sheet1!$AF$7:$AF$26</c:f>
              <c:numCache>
                <c:formatCode>General</c:formatCode>
                <c:ptCount val="20"/>
                <c:pt idx="0">
                  <c:v>8.0</c:v>
                </c:pt>
                <c:pt idx="1">
                  <c:v>5.0</c:v>
                </c:pt>
                <c:pt idx="2">
                  <c:v>10.0</c:v>
                </c:pt>
                <c:pt idx="3">
                  <c:v>26.0</c:v>
                </c:pt>
                <c:pt idx="4">
                  <c:v>4.0</c:v>
                </c:pt>
                <c:pt idx="5">
                  <c:v>39.0</c:v>
                </c:pt>
                <c:pt idx="6">
                  <c:v>4.0</c:v>
                </c:pt>
                <c:pt idx="7">
                  <c:v>7.0</c:v>
                </c:pt>
                <c:pt idx="8">
                  <c:v>11.0</c:v>
                </c:pt>
                <c:pt idx="9">
                  <c:v>4.0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14.0</c:v>
                </c:pt>
                <c:pt idx="15">
                  <c:v>18.0</c:v>
                </c:pt>
                <c:pt idx="16">
                  <c:v>15.0</c:v>
                </c:pt>
                <c:pt idx="17">
                  <c:v>20.0</c:v>
                </c:pt>
                <c:pt idx="18">
                  <c:v>6.0</c:v>
                </c:pt>
                <c:pt idx="1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1168"/>
        <c:axId val="87674560"/>
      </c:scatterChart>
      <c:valAx>
        <c:axId val="876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4560"/>
        <c:crosses val="autoZero"/>
        <c:crossBetween val="midCat"/>
      </c:valAx>
      <c:valAx>
        <c:axId val="876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Work Experience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Direct Work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477212223472066"/>
                  <c:y val="-0.25222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1.946252170844907</c:v>
                </c:pt>
                <c:pt idx="1">
                  <c:v>1.99086361611165</c:v>
                </c:pt>
                <c:pt idx="2">
                  <c:v>2.061651437382526</c:v>
                </c:pt>
                <c:pt idx="3">
                  <c:v>1.664627749419699</c:v>
                </c:pt>
                <c:pt idx="4">
                  <c:v>1.722276610931457</c:v>
                </c:pt>
                <c:pt idx="5">
                  <c:v>1.640440286399184</c:v>
                </c:pt>
                <c:pt idx="6">
                  <c:v>1.792842628898761</c:v>
                </c:pt>
                <c:pt idx="7">
                  <c:v>1.649453647550577</c:v>
                </c:pt>
                <c:pt idx="8">
                  <c:v>2.15177377423903</c:v>
                </c:pt>
                <c:pt idx="9">
                  <c:v>2.026908006801378</c:v>
                </c:pt>
                <c:pt idx="10">
                  <c:v>1.893157316375547</c:v>
                </c:pt>
                <c:pt idx="11">
                  <c:v>2.268003844756292</c:v>
                </c:pt>
                <c:pt idx="12">
                  <c:v>1.723856069943537</c:v>
                </c:pt>
                <c:pt idx="13">
                  <c:v>1.402414923318881</c:v>
                </c:pt>
                <c:pt idx="14">
                  <c:v>1.556043626614189</c:v>
                </c:pt>
                <c:pt idx="15">
                  <c:v>1.638681039224324</c:v>
                </c:pt>
                <c:pt idx="16">
                  <c:v>1.667791494708968</c:v>
                </c:pt>
                <c:pt idx="17">
                  <c:v>1.194581589991992</c:v>
                </c:pt>
                <c:pt idx="18">
                  <c:v>1.67158031980754</c:v>
                </c:pt>
                <c:pt idx="19">
                  <c:v>1.58008109317862</c:v>
                </c:pt>
              </c:numCache>
            </c:numRef>
          </c:xVal>
          <c:yVal>
            <c:numRef>
              <c:f>Sheet1!$J$7:$J$26</c:f>
              <c:numCache>
                <c:formatCode>0.00</c:formatCode>
                <c:ptCount val="20"/>
                <c:pt idx="0">
                  <c:v>26.50602409638554</c:v>
                </c:pt>
                <c:pt idx="1">
                  <c:v>34.69387755102041</c:v>
                </c:pt>
                <c:pt idx="2">
                  <c:v>54.54545454545454</c:v>
                </c:pt>
                <c:pt idx="3">
                  <c:v>61.81818181818181</c:v>
                </c:pt>
                <c:pt idx="4">
                  <c:v>65.38461538461538</c:v>
                </c:pt>
                <c:pt idx="5">
                  <c:v>40.29850746268657</c:v>
                </c:pt>
                <c:pt idx="6">
                  <c:v>39.18918918918919</c:v>
                </c:pt>
                <c:pt idx="7">
                  <c:v>58.73015873015873</c:v>
                </c:pt>
                <c:pt idx="8">
                  <c:v>53.84615384615384</c:v>
                </c:pt>
                <c:pt idx="9">
                  <c:v>29.59183673469388</c:v>
                </c:pt>
                <c:pt idx="10">
                  <c:v>39.68253968253968</c:v>
                </c:pt>
                <c:pt idx="11">
                  <c:v>71.11111111111111</c:v>
                </c:pt>
                <c:pt idx="12">
                  <c:v>39.6551724137931</c:v>
                </c:pt>
                <c:pt idx="13">
                  <c:v>39.82300884955752</c:v>
                </c:pt>
                <c:pt idx="14">
                  <c:v>67.9245283018868</c:v>
                </c:pt>
                <c:pt idx="15">
                  <c:v>58.1081081081081</c:v>
                </c:pt>
                <c:pt idx="16">
                  <c:v>53.84615384615384</c:v>
                </c:pt>
                <c:pt idx="17">
                  <c:v>51.52</c:v>
                </c:pt>
                <c:pt idx="18">
                  <c:v>38.59649122807017</c:v>
                </c:pt>
                <c:pt idx="19">
                  <c:v>40.43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760"/>
        <c:axId val="87811552"/>
      </c:scatterChart>
      <c:valAx>
        <c:axId val="873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552"/>
        <c:crosses val="autoZero"/>
        <c:crossBetween val="midCat"/>
      </c:valAx>
      <c:valAx>
        <c:axId val="87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Work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2"/>
                  <c:y val="-0.257764435695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General</c:formatCode>
                <c:ptCount val="20"/>
                <c:pt idx="0">
                  <c:v>7.002394562</c:v>
                </c:pt>
                <c:pt idx="1">
                  <c:v>7.321854304</c:v>
                </c:pt>
                <c:pt idx="2">
                  <c:v>7.858937643</c:v>
                </c:pt>
                <c:pt idx="3">
                  <c:v>5.283706021</c:v>
                </c:pt>
                <c:pt idx="4">
                  <c:v>5.597256746</c:v>
                </c:pt>
                <c:pt idx="5">
                  <c:v>5.157439763</c:v>
                </c:pt>
                <c:pt idx="6">
                  <c:v>6.006502479</c:v>
                </c:pt>
                <c:pt idx="7">
                  <c:v>5.204135758</c:v>
                </c:pt>
                <c:pt idx="8">
                  <c:v>8.600099511</c:v>
                </c:pt>
                <c:pt idx="9">
                  <c:v>7.590580015</c:v>
                </c:pt>
                <c:pt idx="10">
                  <c:v>6.64030115</c:v>
                </c:pt>
                <c:pt idx="11">
                  <c:v>9.660098499</c:v>
                </c:pt>
                <c:pt idx="12">
                  <c:v>5.606104369</c:v>
                </c:pt>
                <c:pt idx="13">
                  <c:v>4.065004798</c:v>
                </c:pt>
                <c:pt idx="14">
                  <c:v>4.740030767</c:v>
                </c:pt>
                <c:pt idx="15">
                  <c:v>5.148374528</c:v>
                </c:pt>
                <c:pt idx="16">
                  <c:v>5.300448792</c:v>
                </c:pt>
                <c:pt idx="17">
                  <c:v>3.302175818</c:v>
                </c:pt>
                <c:pt idx="18">
                  <c:v>5.320569358</c:v>
                </c:pt>
                <c:pt idx="19">
                  <c:v>4.855349531</c:v>
                </c:pt>
              </c:numCache>
            </c:numRef>
          </c:xVal>
          <c:yVal>
            <c:numRef>
              <c:f>Sheet1!$G$7:$G$26</c:f>
              <c:numCache>
                <c:formatCode>General</c:formatCode>
                <c:ptCount val="20"/>
                <c:pt idx="0">
                  <c:v>990.5599999999999</c:v>
                </c:pt>
                <c:pt idx="1">
                  <c:v>1412.5895</c:v>
                </c:pt>
                <c:pt idx="2">
                  <c:v>642.569</c:v>
                </c:pt>
                <c:pt idx="3">
                  <c:v>548.7927</c:v>
                </c:pt>
                <c:pt idx="4">
                  <c:v>475.0768</c:v>
                </c:pt>
                <c:pt idx="5">
                  <c:v>650.6723</c:v>
                </c:pt>
                <c:pt idx="6">
                  <c:v>993.6983</c:v>
                </c:pt>
                <c:pt idx="7">
                  <c:v>507.3192</c:v>
                </c:pt>
                <c:pt idx="8">
                  <c:v>522.0576</c:v>
                </c:pt>
                <c:pt idx="9">
                  <c:v>1051.0824</c:v>
                </c:pt>
                <c:pt idx="10">
                  <c:v>1486.6083</c:v>
                </c:pt>
                <c:pt idx="11">
                  <c:v>117.4134</c:v>
                </c:pt>
                <c:pt idx="12">
                  <c:v>1271.6492</c:v>
                </c:pt>
                <c:pt idx="13">
                  <c:v>810.3334</c:v>
                </c:pt>
                <c:pt idx="14">
                  <c:v>554.1023</c:v>
                </c:pt>
                <c:pt idx="15">
                  <c:v>572.0086</c:v>
                </c:pt>
                <c:pt idx="16">
                  <c:v>805.2715</c:v>
                </c:pt>
                <c:pt idx="17">
                  <c:v>739.8535000000001</c:v>
                </c:pt>
                <c:pt idx="18">
                  <c:v>993.7463</c:v>
                </c:pt>
                <c:pt idx="19">
                  <c:v>541.4542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7056"/>
        <c:axId val="89198736"/>
      </c:scatterChart>
      <c:valAx>
        <c:axId val="892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8736"/>
        <c:crosses val="autoZero"/>
        <c:crossBetween val="midCat"/>
      </c:valAx>
      <c:valAx>
        <c:axId val="89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8.xml"/><Relationship Id="rId20" Type="http://schemas.openxmlformats.org/officeDocument/2006/relationships/chart" Target="../charts/chart19.xml"/><Relationship Id="rId21" Type="http://schemas.openxmlformats.org/officeDocument/2006/relationships/chart" Target="../charts/chart20.xml"/><Relationship Id="rId22" Type="http://schemas.openxmlformats.org/officeDocument/2006/relationships/chart" Target="../charts/chart21.xml"/><Relationship Id="rId23" Type="http://schemas.openxmlformats.org/officeDocument/2006/relationships/chart" Target="../charts/chart22.xml"/><Relationship Id="rId24" Type="http://schemas.openxmlformats.org/officeDocument/2006/relationships/chart" Target="../charts/chart23.xml"/><Relationship Id="rId25" Type="http://schemas.openxmlformats.org/officeDocument/2006/relationships/chart" Target="../charts/chart24.xml"/><Relationship Id="rId10" Type="http://schemas.openxmlformats.org/officeDocument/2006/relationships/chart" Target="../charts/chart9.xml"/><Relationship Id="rId11" Type="http://schemas.openxmlformats.org/officeDocument/2006/relationships/chart" Target="../charts/chart10.xml"/><Relationship Id="rId12" Type="http://schemas.openxmlformats.org/officeDocument/2006/relationships/chart" Target="../charts/chart11.xml"/><Relationship Id="rId13" Type="http://schemas.openxmlformats.org/officeDocument/2006/relationships/chart" Target="../charts/chart12.xml"/><Relationship Id="rId14" Type="http://schemas.openxmlformats.org/officeDocument/2006/relationships/chart" Target="../charts/chart13.xml"/><Relationship Id="rId15" Type="http://schemas.openxmlformats.org/officeDocument/2006/relationships/chart" Target="../charts/chart14.xml"/><Relationship Id="rId16" Type="http://schemas.openxmlformats.org/officeDocument/2006/relationships/chart" Target="../charts/chart15.xml"/><Relationship Id="rId17" Type="http://schemas.openxmlformats.org/officeDocument/2006/relationships/chart" Target="../charts/chart16.xml"/><Relationship Id="rId18" Type="http://schemas.openxmlformats.org/officeDocument/2006/relationships/chart" Target="../charts/chart17.xml"/><Relationship Id="rId19" Type="http://schemas.openxmlformats.org/officeDocument/2006/relationships/chart" Target="../charts/chart18.xml"/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1139281</xdr:colOff>
      <xdr:row>26</xdr:row>
      <xdr:rowOff>85725</xdr:rowOff>
    </xdr:from>
    <xdr:to>
      <xdr:col>26</xdr:col>
      <xdr:colOff>628649</xdr:colOff>
      <xdr:row>42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6806" y="5038725"/>
          <a:ext cx="6052093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19050</xdr:colOff>
      <xdr:row>28</xdr:row>
      <xdr:rowOff>165100</xdr:rowOff>
    </xdr:from>
    <xdr:to>
      <xdr:col>24</xdr:col>
      <xdr:colOff>2597150</xdr:colOff>
      <xdr:row>52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2959100</xdr:colOff>
      <xdr:row>28</xdr:row>
      <xdr:rowOff>152400</xdr:rowOff>
    </xdr:from>
    <xdr:to>
      <xdr:col>34</xdr:col>
      <xdr:colOff>292100</xdr:colOff>
      <xdr:row>52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533400</xdr:colOff>
      <xdr:row>28</xdr:row>
      <xdr:rowOff>152400</xdr:rowOff>
    </xdr:from>
    <xdr:to>
      <xdr:col>44</xdr:col>
      <xdr:colOff>127000</xdr:colOff>
      <xdr:row>52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279400</xdr:colOff>
      <xdr:row>28</xdr:row>
      <xdr:rowOff>177800</xdr:rowOff>
    </xdr:from>
    <xdr:to>
      <xdr:col>53</xdr:col>
      <xdr:colOff>622300</xdr:colOff>
      <xdr:row>52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25400</xdr:colOff>
      <xdr:row>54</xdr:row>
      <xdr:rowOff>25400</xdr:rowOff>
    </xdr:from>
    <xdr:to>
      <xdr:col>24</xdr:col>
      <xdr:colOff>2603500</xdr:colOff>
      <xdr:row>78</xdr:row>
      <xdr:rowOff>25400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38100</xdr:colOff>
      <xdr:row>54</xdr:row>
      <xdr:rowOff>12700</xdr:rowOff>
    </xdr:from>
    <xdr:to>
      <xdr:col>34</xdr:col>
      <xdr:colOff>431800</xdr:colOff>
      <xdr:row>78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952500</xdr:colOff>
      <xdr:row>54</xdr:row>
      <xdr:rowOff>0</xdr:rowOff>
    </xdr:from>
    <xdr:to>
      <xdr:col>44</xdr:col>
      <xdr:colOff>546100</xdr:colOff>
      <xdr:row>78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50800</xdr:colOff>
      <xdr:row>53</xdr:row>
      <xdr:rowOff>177800</xdr:rowOff>
    </xdr:from>
    <xdr:to>
      <xdr:col>54</xdr:col>
      <xdr:colOff>393700</xdr:colOff>
      <xdr:row>77</xdr:row>
      <xdr:rowOff>177800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292100</xdr:colOff>
      <xdr:row>27</xdr:row>
      <xdr:rowOff>50800</xdr:rowOff>
    </xdr:from>
    <xdr:to>
      <xdr:col>9</xdr:col>
      <xdr:colOff>838200</xdr:colOff>
      <xdr:row>51</xdr:row>
      <xdr:rowOff>50800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330200</xdr:colOff>
      <xdr:row>53</xdr:row>
      <xdr:rowOff>88900</xdr:rowOff>
    </xdr:from>
    <xdr:to>
      <xdr:col>9</xdr:col>
      <xdr:colOff>876300</xdr:colOff>
      <xdr:row>77</xdr:row>
      <xdr:rowOff>88900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79</xdr:row>
      <xdr:rowOff>101600</xdr:rowOff>
    </xdr:from>
    <xdr:to>
      <xdr:col>24</xdr:col>
      <xdr:colOff>2578100</xdr:colOff>
      <xdr:row>103</xdr:row>
      <xdr:rowOff>101600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317500</xdr:colOff>
      <xdr:row>79</xdr:row>
      <xdr:rowOff>12700</xdr:rowOff>
    </xdr:from>
    <xdr:to>
      <xdr:col>9</xdr:col>
      <xdr:colOff>863600</xdr:colOff>
      <xdr:row>103</xdr:row>
      <xdr:rowOff>12700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114300</xdr:colOff>
      <xdr:row>79</xdr:row>
      <xdr:rowOff>152400</xdr:rowOff>
    </xdr:from>
    <xdr:to>
      <xdr:col>34</xdr:col>
      <xdr:colOff>508000</xdr:colOff>
      <xdr:row>103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939800</xdr:colOff>
      <xdr:row>79</xdr:row>
      <xdr:rowOff>139700</xdr:rowOff>
    </xdr:from>
    <xdr:to>
      <xdr:col>44</xdr:col>
      <xdr:colOff>533400</xdr:colOff>
      <xdr:row>103</xdr:row>
      <xdr:rowOff>139700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406400</xdr:colOff>
      <xdr:row>104</xdr:row>
      <xdr:rowOff>127000</xdr:rowOff>
    </xdr:from>
    <xdr:to>
      <xdr:col>9</xdr:col>
      <xdr:colOff>952500</xdr:colOff>
      <xdr:row>128</xdr:row>
      <xdr:rowOff>127000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105</xdr:row>
      <xdr:rowOff>88900</xdr:rowOff>
    </xdr:from>
    <xdr:to>
      <xdr:col>24</xdr:col>
      <xdr:colOff>2578100</xdr:colOff>
      <xdr:row>129</xdr:row>
      <xdr:rowOff>88900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88900</xdr:colOff>
      <xdr:row>105</xdr:row>
      <xdr:rowOff>101600</xdr:rowOff>
    </xdr:from>
    <xdr:to>
      <xdr:col>34</xdr:col>
      <xdr:colOff>482600</xdr:colOff>
      <xdr:row>129</xdr:row>
      <xdr:rowOff>101600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952500</xdr:colOff>
      <xdr:row>105</xdr:row>
      <xdr:rowOff>165100</xdr:rowOff>
    </xdr:from>
    <xdr:to>
      <xdr:col>44</xdr:col>
      <xdr:colOff>546100</xdr:colOff>
      <xdr:row>129</xdr:row>
      <xdr:rowOff>165100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177800</xdr:colOff>
      <xdr:row>79</xdr:row>
      <xdr:rowOff>177800</xdr:rowOff>
    </xdr:from>
    <xdr:to>
      <xdr:col>54</xdr:col>
      <xdr:colOff>520700</xdr:colOff>
      <xdr:row>103</xdr:row>
      <xdr:rowOff>177800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482600</xdr:colOff>
      <xdr:row>106</xdr:row>
      <xdr:rowOff>38100</xdr:rowOff>
    </xdr:from>
    <xdr:to>
      <xdr:col>55</xdr:col>
      <xdr:colOff>152400</xdr:colOff>
      <xdr:row>130</xdr:row>
      <xdr:rowOff>38100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1117600</xdr:colOff>
      <xdr:row>27</xdr:row>
      <xdr:rowOff>25400</xdr:rowOff>
    </xdr:from>
    <xdr:to>
      <xdr:col>17</xdr:col>
      <xdr:colOff>215900</xdr:colOff>
      <xdr:row>51</xdr:row>
      <xdr:rowOff>25400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1155700</xdr:colOff>
      <xdr:row>53</xdr:row>
      <xdr:rowOff>63500</xdr:rowOff>
    </xdr:from>
    <xdr:to>
      <xdr:col>17</xdr:col>
      <xdr:colOff>254000</xdr:colOff>
      <xdr:row>77</xdr:row>
      <xdr:rowOff>63500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1143000</xdr:colOff>
      <xdr:row>78</xdr:row>
      <xdr:rowOff>177800</xdr:rowOff>
    </xdr:from>
    <xdr:to>
      <xdr:col>17</xdr:col>
      <xdr:colOff>241300</xdr:colOff>
      <xdr:row>102</xdr:row>
      <xdr:rowOff>177800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1231900</xdr:colOff>
      <xdr:row>104</xdr:row>
      <xdr:rowOff>101600</xdr:rowOff>
    </xdr:from>
    <xdr:to>
      <xdr:col>17</xdr:col>
      <xdr:colOff>330200</xdr:colOff>
      <xdr:row>128</xdr:row>
      <xdr:rowOff>101600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9"/>
  <sheetViews>
    <sheetView tabSelected="1" topLeftCell="A20" workbookViewId="0">
      <pane xSplit="1" topLeftCell="O1" activePane="topRight" state="frozen"/>
      <selection pane="topRight" activeCell="T28" sqref="T28"/>
    </sheetView>
  </sheetViews>
  <sheetFormatPr baseColWidth="10" defaultColWidth="8.83203125" defaultRowHeight="15" x14ac:dyDescent="0.2"/>
  <cols>
    <col min="2" max="4" width="11.83203125" customWidth="1"/>
    <col min="5" max="5" width="17.33203125" bestFit="1" customWidth="1"/>
    <col min="6" max="6" width="11.83203125" customWidth="1"/>
    <col min="7" max="7" width="12.1640625" bestFit="1" customWidth="1"/>
    <col min="8" max="9" width="11.83203125" customWidth="1"/>
    <col min="10" max="11" width="18.83203125" customWidth="1"/>
    <col min="12" max="12" width="16.6640625" customWidth="1"/>
    <col min="13" max="13" width="14" customWidth="1"/>
    <col min="14" max="14" width="12.1640625" customWidth="1"/>
    <col min="15" max="15" width="15.33203125" bestFit="1" customWidth="1"/>
    <col min="16" max="16" width="11.83203125" bestFit="1" customWidth="1"/>
    <col min="17" max="17" width="11.83203125" customWidth="1"/>
    <col min="18" max="18" width="6.5" customWidth="1"/>
    <col min="19" max="19" width="14" customWidth="1"/>
    <col min="20" max="20" width="5.83203125" customWidth="1"/>
    <col min="21" max="21" width="17.83203125" customWidth="1"/>
    <col min="22" max="22" width="5.5" customWidth="1"/>
    <col min="24" max="24" width="21.83203125" customWidth="1"/>
    <col min="25" max="25" width="40.1640625" customWidth="1"/>
    <col min="26" max="26" width="4.33203125" bestFit="1" customWidth="1"/>
    <col min="29" max="30" width="9.5" customWidth="1"/>
    <col min="31" max="31" width="5.83203125" customWidth="1"/>
    <col min="32" max="32" width="19" customWidth="1"/>
    <col min="33" max="33" width="12.1640625" bestFit="1" customWidth="1"/>
    <col min="34" max="34" width="5.1640625" customWidth="1"/>
    <col min="35" max="35" width="31.5" customWidth="1"/>
  </cols>
  <sheetData>
    <row r="2" spans="1:35" x14ac:dyDescent="0.2">
      <c r="J2" s="1"/>
      <c r="K2" s="1"/>
      <c r="L2" s="1"/>
    </row>
    <row r="3" spans="1:35" x14ac:dyDescent="0.2">
      <c r="AA3">
        <f>50.06</f>
        <v>50.06</v>
      </c>
    </row>
    <row r="5" spans="1:35" x14ac:dyDescent="0.2">
      <c r="A5" s="15" t="s">
        <v>21</v>
      </c>
      <c r="B5" s="15" t="s">
        <v>7</v>
      </c>
      <c r="C5" s="18" t="s">
        <v>0</v>
      </c>
      <c r="E5" s="18" t="s">
        <v>23</v>
      </c>
      <c r="F5" s="18" t="s">
        <v>26</v>
      </c>
      <c r="G5" s="18" t="s">
        <v>24</v>
      </c>
      <c r="H5" s="18" t="s">
        <v>26</v>
      </c>
      <c r="I5" s="11"/>
      <c r="J5" s="22" t="s">
        <v>1</v>
      </c>
      <c r="K5" s="23"/>
      <c r="L5" s="23"/>
      <c r="M5" s="23"/>
      <c r="N5" s="23"/>
      <c r="O5" s="23"/>
      <c r="P5" s="23"/>
      <c r="Q5" s="20" t="s">
        <v>26</v>
      </c>
      <c r="R5" s="12"/>
      <c r="S5" s="9" t="s">
        <v>8</v>
      </c>
      <c r="T5" s="12"/>
      <c r="U5" s="9" t="s">
        <v>9</v>
      </c>
      <c r="V5" s="12"/>
      <c r="X5" s="9" t="s">
        <v>18</v>
      </c>
      <c r="Y5" s="17" t="s">
        <v>20</v>
      </c>
      <c r="Z5" s="15" t="s">
        <v>26</v>
      </c>
      <c r="AC5" s="15" t="s">
        <v>2</v>
      </c>
      <c r="AD5" s="15" t="s">
        <v>26</v>
      </c>
      <c r="AE5" s="12"/>
      <c r="AF5" s="17" t="s">
        <v>10</v>
      </c>
      <c r="AG5" s="15" t="s">
        <v>26</v>
      </c>
      <c r="AH5" s="11"/>
      <c r="AI5" s="17" t="s">
        <v>3</v>
      </c>
    </row>
    <row r="6" spans="1:35" x14ac:dyDescent="0.2">
      <c r="A6" s="16"/>
      <c r="B6" s="16"/>
      <c r="C6" s="19"/>
      <c r="E6" s="19"/>
      <c r="F6" s="19" t="s">
        <v>25</v>
      </c>
      <c r="G6" s="19"/>
      <c r="H6" s="19"/>
      <c r="I6" s="11"/>
      <c r="J6" s="13" t="s">
        <v>14</v>
      </c>
      <c r="K6" s="14" t="s">
        <v>26</v>
      </c>
      <c r="L6" s="13" t="s">
        <v>15</v>
      </c>
      <c r="M6" s="13" t="s">
        <v>16</v>
      </c>
      <c r="N6" s="13" t="s">
        <v>4</v>
      </c>
      <c r="O6" s="13" t="s">
        <v>17</v>
      </c>
      <c r="P6" s="14" t="s">
        <v>22</v>
      </c>
      <c r="Q6" s="20"/>
      <c r="R6" s="12"/>
      <c r="S6" s="10" t="s">
        <v>12</v>
      </c>
      <c r="T6" s="12"/>
      <c r="U6" s="10" t="s">
        <v>13</v>
      </c>
      <c r="V6" s="12"/>
      <c r="X6" s="10" t="s">
        <v>19</v>
      </c>
      <c r="Y6" s="17"/>
      <c r="Z6" s="16"/>
      <c r="AC6" s="16"/>
      <c r="AD6" s="16"/>
      <c r="AE6" s="12"/>
      <c r="AF6" s="17"/>
      <c r="AG6" s="16"/>
      <c r="AH6" s="11"/>
      <c r="AI6" s="17"/>
    </row>
    <row r="7" spans="1:35" x14ac:dyDescent="0.2">
      <c r="A7" s="3">
        <v>1</v>
      </c>
      <c r="B7" s="13">
        <v>1</v>
      </c>
      <c r="C7" s="7" t="s">
        <v>11</v>
      </c>
      <c r="D7" s="25"/>
      <c r="E7" s="27">
        <v>7.0023945620000001</v>
      </c>
      <c r="F7" s="26">
        <f>LN(E7)</f>
        <v>1.9462521708449065</v>
      </c>
      <c r="G7" s="27">
        <v>990.56</v>
      </c>
      <c r="H7" s="28">
        <f>LN(G7)</f>
        <v>6.898270439770922</v>
      </c>
      <c r="J7" s="5">
        <v>26.506024096385545</v>
      </c>
      <c r="K7" s="5">
        <f>LN(J7)</f>
        <v>3.2773720315498096</v>
      </c>
      <c r="L7" s="5">
        <v>54.216867469879517</v>
      </c>
      <c r="M7" s="5">
        <v>19.277108433734941</v>
      </c>
      <c r="N7" s="2">
        <v>2</v>
      </c>
      <c r="O7" s="6">
        <v>2.8819444444444443E-2</v>
      </c>
      <c r="P7" s="24">
        <f>O7*24*60*60</f>
        <v>2490</v>
      </c>
      <c r="Q7" s="21">
        <f>LN(P7)</f>
        <v>7.8200379894587533</v>
      </c>
      <c r="R7" s="1"/>
      <c r="S7" s="2">
        <v>26</v>
      </c>
      <c r="T7" s="1"/>
      <c r="U7" s="2">
        <v>6</v>
      </c>
      <c r="V7" s="1"/>
      <c r="X7" s="5">
        <f t="shared" ref="X7:X26" si="0">U7*40/14</f>
        <v>17.142857142857142</v>
      </c>
      <c r="Y7" s="5">
        <f t="shared" ref="Y7:Y26" si="1">X7+S7</f>
        <v>43.142857142857139</v>
      </c>
      <c r="Z7" s="5">
        <f>LN(Y7)</f>
        <v>3.7645168683195562</v>
      </c>
      <c r="AA7" s="3" t="str">
        <f>IF(Y7&gt;$AA$3,"HIGH","LOW")</f>
        <v>LOW</v>
      </c>
      <c r="AC7" s="2">
        <v>26</v>
      </c>
      <c r="AD7" s="29">
        <f>LN(AC7)</f>
        <v>3.2580965380214821</v>
      </c>
      <c r="AE7" s="1"/>
      <c r="AF7" s="2">
        <v>8</v>
      </c>
      <c r="AG7" s="29">
        <f>LN(AF7)</f>
        <v>2.0794415416798357</v>
      </c>
      <c r="AI7" s="2" t="s">
        <v>5</v>
      </c>
    </row>
    <row r="8" spans="1:35" x14ac:dyDescent="0.2">
      <c r="A8" s="3">
        <v>2</v>
      </c>
      <c r="B8" s="13">
        <v>8</v>
      </c>
      <c r="C8" s="8" t="s">
        <v>11</v>
      </c>
      <c r="D8" s="25"/>
      <c r="E8" s="27">
        <v>7.3218543040000004</v>
      </c>
      <c r="F8" s="26">
        <f>LN(E8)</f>
        <v>1.9908636161116504</v>
      </c>
      <c r="G8" s="27">
        <v>1412.5895</v>
      </c>
      <c r="H8" s="28">
        <f t="shared" ref="H8:H26" si="2">LN(G8)</f>
        <v>7.2531798238451151</v>
      </c>
      <c r="J8" s="5">
        <v>34.693877551020407</v>
      </c>
      <c r="K8" s="5">
        <f>LN(J8)</f>
        <v>3.5465632319336806</v>
      </c>
      <c r="L8" s="5">
        <v>62.244897959183675</v>
      </c>
      <c r="M8" s="5">
        <v>3.0612244897959182</v>
      </c>
      <c r="N8" s="2">
        <v>2</v>
      </c>
      <c r="O8" s="6">
        <v>3.3761574074074076E-2</v>
      </c>
      <c r="P8" s="24">
        <f t="shared" ref="P8:P26" si="3">O8*24*60*60</f>
        <v>2917.0000000000005</v>
      </c>
      <c r="Q8" s="21">
        <f t="shared" ref="Q8:Q26" si="4">LN(P8)</f>
        <v>7.9783109698677217</v>
      </c>
      <c r="R8" s="1"/>
      <c r="S8" s="2">
        <v>33</v>
      </c>
      <c r="T8" s="1"/>
      <c r="U8" s="2">
        <v>10</v>
      </c>
      <c r="V8" s="1"/>
      <c r="X8" s="5">
        <f t="shared" si="0"/>
        <v>28.571428571428573</v>
      </c>
      <c r="Y8" s="5">
        <f t="shared" si="1"/>
        <v>61.571428571428569</v>
      </c>
      <c r="Z8" s="5">
        <f t="shared" ref="Z8:Z26" si="5">LN(Y8)</f>
        <v>4.1201979410484348</v>
      </c>
      <c r="AA8" s="3" t="str">
        <f t="shared" ref="AA8:AA26" si="6">IF(Y8&gt;$AA$3,"HIGH","LOW")</f>
        <v>HIGH</v>
      </c>
      <c r="AC8" s="2">
        <v>25</v>
      </c>
      <c r="AD8" s="29">
        <f t="shared" ref="AD8:AD26" si="7">LN(AC8)</f>
        <v>3.2188758248682006</v>
      </c>
      <c r="AE8" s="1"/>
      <c r="AF8" s="2">
        <v>5</v>
      </c>
      <c r="AG8" s="29">
        <f t="shared" ref="AG8:AG26" si="8">LN(AF8)</f>
        <v>1.6094379124341003</v>
      </c>
      <c r="AI8" s="2" t="s">
        <v>6</v>
      </c>
    </row>
    <row r="9" spans="1:35" x14ac:dyDescent="0.2">
      <c r="A9" s="3">
        <v>3</v>
      </c>
      <c r="B9" s="13">
        <v>12</v>
      </c>
      <c r="C9" s="8" t="s">
        <v>11</v>
      </c>
      <c r="D9" s="25"/>
      <c r="E9" s="27">
        <v>7.858937643</v>
      </c>
      <c r="F9" s="26">
        <f>LN(E9)</f>
        <v>2.0616514373825257</v>
      </c>
      <c r="G9" s="27">
        <v>642.56899999999996</v>
      </c>
      <c r="H9" s="28">
        <f t="shared" si="2"/>
        <v>6.4654742039992685</v>
      </c>
      <c r="J9" s="5">
        <v>54.54545454545454</v>
      </c>
      <c r="K9" s="5">
        <f>LN(J9)</f>
        <v>3.9990343824177756</v>
      </c>
      <c r="L9" s="5">
        <v>40</v>
      </c>
      <c r="M9" s="5">
        <v>5.4545454545454541</v>
      </c>
      <c r="N9" s="2">
        <v>2</v>
      </c>
      <c r="O9" s="6">
        <v>1.8912037037037036E-2</v>
      </c>
      <c r="P9" s="24">
        <f t="shared" si="3"/>
        <v>1634</v>
      </c>
      <c r="Q9" s="21">
        <f t="shared" si="4"/>
        <v>7.3987862754199485</v>
      </c>
      <c r="R9" s="1"/>
      <c r="S9" s="2">
        <v>35</v>
      </c>
      <c r="T9" s="1"/>
      <c r="U9" s="2">
        <v>11</v>
      </c>
      <c r="V9" s="1"/>
      <c r="X9" s="5">
        <f t="shared" si="0"/>
        <v>31.428571428571427</v>
      </c>
      <c r="Y9" s="5">
        <f t="shared" si="1"/>
        <v>66.428571428571431</v>
      </c>
      <c r="Z9" s="5">
        <f t="shared" si="5"/>
        <v>4.1961272565320433</v>
      </c>
      <c r="AA9" s="3" t="str">
        <f t="shared" si="6"/>
        <v>HIGH</v>
      </c>
      <c r="AC9" s="2">
        <v>36</v>
      </c>
      <c r="AD9" s="29">
        <f t="shared" si="7"/>
        <v>3.5835189384561099</v>
      </c>
      <c r="AE9" s="1"/>
      <c r="AF9" s="2">
        <v>10</v>
      </c>
      <c r="AG9" s="29">
        <f t="shared" si="8"/>
        <v>2.3025850929940459</v>
      </c>
      <c r="AI9" s="2" t="s">
        <v>6</v>
      </c>
    </row>
    <row r="10" spans="1:35" x14ac:dyDescent="0.2">
      <c r="A10" s="3">
        <v>4</v>
      </c>
      <c r="B10" s="13">
        <v>18</v>
      </c>
      <c r="C10" s="8" t="s">
        <v>11</v>
      </c>
      <c r="D10" s="25"/>
      <c r="E10" s="27">
        <v>5.2837060210000004</v>
      </c>
      <c r="F10" s="26">
        <f>LN(E10)</f>
        <v>1.6646277494196993</v>
      </c>
      <c r="G10" s="27">
        <v>548.79269999999997</v>
      </c>
      <c r="H10" s="28">
        <f t="shared" si="2"/>
        <v>6.3077207745739354</v>
      </c>
      <c r="J10" s="5">
        <v>61.818181818181813</v>
      </c>
      <c r="K10" s="5">
        <f>LN(J10)</f>
        <v>4.1241975253717822</v>
      </c>
      <c r="L10" s="5">
        <v>38.181818181818187</v>
      </c>
      <c r="M10" s="5">
        <v>0</v>
      </c>
      <c r="N10" s="2">
        <v>0</v>
      </c>
      <c r="O10" s="6">
        <v>1.9074074074074073E-2</v>
      </c>
      <c r="P10" s="24">
        <f t="shared" si="3"/>
        <v>1648</v>
      </c>
      <c r="Q10" s="21">
        <f t="shared" si="4"/>
        <v>7.4073177104694174</v>
      </c>
      <c r="R10" s="1"/>
      <c r="S10" s="2">
        <v>40</v>
      </c>
      <c r="T10" s="1"/>
      <c r="U10" s="2">
        <v>11</v>
      </c>
      <c r="V10" s="1"/>
      <c r="X10" s="5">
        <f t="shared" si="0"/>
        <v>31.428571428571427</v>
      </c>
      <c r="Y10" s="5">
        <f t="shared" si="1"/>
        <v>71.428571428571431</v>
      </c>
      <c r="Z10" s="5">
        <f t="shared" si="5"/>
        <v>4.2686979493668789</v>
      </c>
      <c r="AA10" s="3" t="str">
        <f t="shared" si="6"/>
        <v>HIGH</v>
      </c>
      <c r="AC10" s="2">
        <v>46</v>
      </c>
      <c r="AD10" s="29">
        <f t="shared" si="7"/>
        <v>3.8286413964890951</v>
      </c>
      <c r="AE10" s="1"/>
      <c r="AF10" s="2">
        <v>26</v>
      </c>
      <c r="AG10" s="29">
        <f t="shared" si="8"/>
        <v>3.2580965380214821</v>
      </c>
      <c r="AI10" s="2" t="s">
        <v>6</v>
      </c>
    </row>
    <row r="11" spans="1:35" x14ac:dyDescent="0.2">
      <c r="A11" s="3">
        <v>5</v>
      </c>
      <c r="B11" s="13">
        <v>24</v>
      </c>
      <c r="C11" s="8" t="s">
        <v>11</v>
      </c>
      <c r="D11" s="25"/>
      <c r="E11" s="27">
        <v>5.5972567460000002</v>
      </c>
      <c r="F11" s="26">
        <f>LN(E11)</f>
        <v>1.7222766109314567</v>
      </c>
      <c r="G11" s="27">
        <v>475.07679999999999</v>
      </c>
      <c r="H11" s="28">
        <f t="shared" si="2"/>
        <v>6.1634764751756839</v>
      </c>
      <c r="J11" s="5">
        <v>65.384615384615387</v>
      </c>
      <c r="K11" s="5">
        <f>LN(J11)</f>
        <v>4.1802869920228254</v>
      </c>
      <c r="L11" s="5">
        <v>28.846153846153843</v>
      </c>
      <c r="M11" s="5">
        <v>5.7692307692307692</v>
      </c>
      <c r="N11" s="2">
        <v>1</v>
      </c>
      <c r="O11" s="6">
        <v>1.8113425925925925E-2</v>
      </c>
      <c r="P11" s="24">
        <f t="shared" si="3"/>
        <v>1565.0000000000002</v>
      </c>
      <c r="Q11" s="21">
        <f t="shared" si="4"/>
        <v>7.3556411029742534</v>
      </c>
      <c r="R11" s="1"/>
      <c r="S11" s="2">
        <v>39</v>
      </c>
      <c r="T11" s="1"/>
      <c r="U11" s="2">
        <v>4</v>
      </c>
      <c r="V11" s="1"/>
      <c r="X11" s="5">
        <f t="shared" si="0"/>
        <v>11.428571428571429</v>
      </c>
      <c r="Y11" s="5">
        <f t="shared" si="1"/>
        <v>50.428571428571431</v>
      </c>
      <c r="Z11" s="5">
        <f t="shared" si="5"/>
        <v>3.9205579078779835</v>
      </c>
      <c r="AA11" s="3" t="str">
        <f t="shared" si="6"/>
        <v>HIGH</v>
      </c>
      <c r="AC11" s="2">
        <v>22</v>
      </c>
      <c r="AD11" s="29">
        <f t="shared" si="7"/>
        <v>3.0910424533583161</v>
      </c>
      <c r="AE11" s="1"/>
      <c r="AF11" s="2">
        <v>4</v>
      </c>
      <c r="AG11" s="29">
        <f t="shared" si="8"/>
        <v>1.3862943611198906</v>
      </c>
      <c r="AI11" s="2" t="s">
        <v>5</v>
      </c>
    </row>
    <row r="12" spans="1:35" x14ac:dyDescent="0.2">
      <c r="A12" s="3">
        <v>6</v>
      </c>
      <c r="B12" s="13">
        <v>34</v>
      </c>
      <c r="C12" s="8" t="s">
        <v>11</v>
      </c>
      <c r="D12" s="25"/>
      <c r="E12" s="27">
        <v>5.1574397630000002</v>
      </c>
      <c r="F12" s="26">
        <f>LN(E12)</f>
        <v>1.6404402863991843</v>
      </c>
      <c r="G12" s="27">
        <v>650.67229999999995</v>
      </c>
      <c r="H12" s="28">
        <f t="shared" si="2"/>
        <v>6.4780061360543346</v>
      </c>
      <c r="J12" s="5">
        <v>40.298507462686565</v>
      </c>
      <c r="K12" s="5">
        <f>LN(J12)</f>
        <v>3.6963144326014543</v>
      </c>
      <c r="L12" s="5">
        <v>49.253731343283583</v>
      </c>
      <c r="M12" s="5">
        <v>10.44776119402985</v>
      </c>
      <c r="N12" s="2">
        <v>0</v>
      </c>
      <c r="O12" s="6">
        <v>2.3287037037037037E-2</v>
      </c>
      <c r="P12" s="24">
        <f t="shared" si="3"/>
        <v>2012</v>
      </c>
      <c r="Q12" s="21">
        <f t="shared" si="4"/>
        <v>7.60688453121963</v>
      </c>
      <c r="R12" s="1"/>
      <c r="S12" s="2">
        <v>28</v>
      </c>
      <c r="T12" s="1"/>
      <c r="U12" s="2">
        <v>2</v>
      </c>
      <c r="V12" s="1"/>
      <c r="X12" s="5">
        <f t="shared" si="0"/>
        <v>5.7142857142857144</v>
      </c>
      <c r="Y12" s="5">
        <f t="shared" si="1"/>
        <v>33.714285714285715</v>
      </c>
      <c r="Z12" s="5">
        <f t="shared" si="5"/>
        <v>3.5179216559702966</v>
      </c>
      <c r="AA12" s="3" t="str">
        <f t="shared" si="6"/>
        <v>LOW</v>
      </c>
      <c r="AC12" s="2">
        <v>60</v>
      </c>
      <c r="AD12" s="29">
        <f t="shared" si="7"/>
        <v>4.0943445622221004</v>
      </c>
      <c r="AE12" s="1"/>
      <c r="AF12" s="2">
        <v>39</v>
      </c>
      <c r="AG12" s="29">
        <f t="shared" si="8"/>
        <v>3.6635616461296463</v>
      </c>
      <c r="AI12" s="2" t="s">
        <v>5</v>
      </c>
    </row>
    <row r="13" spans="1:35" x14ac:dyDescent="0.2">
      <c r="A13" s="3">
        <v>7</v>
      </c>
      <c r="B13" s="13">
        <v>36</v>
      </c>
      <c r="C13" s="8" t="s">
        <v>11</v>
      </c>
      <c r="D13" s="25"/>
      <c r="E13" s="27">
        <v>6.0065024789999999</v>
      </c>
      <c r="F13" s="26">
        <f>LN(E13)</f>
        <v>1.7928426288987613</v>
      </c>
      <c r="G13" s="27">
        <v>993.69830000000002</v>
      </c>
      <c r="H13" s="28">
        <f t="shared" si="2"/>
        <v>6.9014336394579532</v>
      </c>
      <c r="J13" s="5">
        <v>39.189189189189186</v>
      </c>
      <c r="K13" s="5">
        <f>LN(J13)</f>
        <v>3.6684009227703958</v>
      </c>
      <c r="L13" s="5">
        <v>47.297297297297298</v>
      </c>
      <c r="M13" s="5">
        <v>13.513513513513514</v>
      </c>
      <c r="N13" s="2">
        <v>2</v>
      </c>
      <c r="O13" s="6">
        <v>2.5694444444444447E-2</v>
      </c>
      <c r="P13" s="24">
        <f t="shared" si="3"/>
        <v>2220</v>
      </c>
      <c r="Q13" s="21">
        <f t="shared" si="4"/>
        <v>7.7052624748663252</v>
      </c>
      <c r="R13" s="1"/>
      <c r="S13" s="2">
        <v>36</v>
      </c>
      <c r="T13" s="1"/>
      <c r="U13" s="2">
        <v>2</v>
      </c>
      <c r="V13" s="1"/>
      <c r="X13" s="5">
        <f t="shared" si="0"/>
        <v>5.7142857142857144</v>
      </c>
      <c r="Y13" s="5">
        <f t="shared" si="1"/>
        <v>41.714285714285715</v>
      </c>
      <c r="Z13" s="5">
        <f t="shared" si="5"/>
        <v>3.7308436532129683</v>
      </c>
      <c r="AA13" s="3" t="str">
        <f t="shared" si="6"/>
        <v>LOW</v>
      </c>
      <c r="AC13" s="2">
        <v>32</v>
      </c>
      <c r="AD13" s="29">
        <f t="shared" si="7"/>
        <v>3.4657359027997265</v>
      </c>
      <c r="AE13" s="1"/>
      <c r="AF13" s="2">
        <v>4</v>
      </c>
      <c r="AG13" s="29">
        <f t="shared" si="8"/>
        <v>1.3862943611198906</v>
      </c>
      <c r="AI13" s="2" t="s">
        <v>5</v>
      </c>
    </row>
    <row r="14" spans="1:35" x14ac:dyDescent="0.2">
      <c r="A14" s="3">
        <v>8</v>
      </c>
      <c r="B14" s="13">
        <v>42</v>
      </c>
      <c r="C14" s="8" t="s">
        <v>11</v>
      </c>
      <c r="D14" s="25"/>
      <c r="E14" s="27">
        <v>5.2041357579999996</v>
      </c>
      <c r="F14" s="26">
        <f>LN(E14)</f>
        <v>1.6494536475505768</v>
      </c>
      <c r="G14" s="27">
        <v>507.31920000000002</v>
      </c>
      <c r="H14" s="28">
        <f t="shared" si="2"/>
        <v>6.2291403912840062</v>
      </c>
      <c r="J14" s="5">
        <v>58.730158730158735</v>
      </c>
      <c r="K14" s="5">
        <f>LN(J14)</f>
        <v>4.0729533722407831</v>
      </c>
      <c r="L14" s="5">
        <v>33.333333333333329</v>
      </c>
      <c r="M14" s="5">
        <v>7.9365079365079358</v>
      </c>
      <c r="N14" s="2">
        <v>0</v>
      </c>
      <c r="O14" s="6">
        <v>2.1898148148148149E-2</v>
      </c>
      <c r="P14" s="24">
        <f t="shared" si="3"/>
        <v>1892</v>
      </c>
      <c r="Q14" s="21">
        <f t="shared" si="4"/>
        <v>7.5453897496118234</v>
      </c>
      <c r="R14" s="1"/>
      <c r="S14" s="2">
        <v>35</v>
      </c>
      <c r="T14" s="1"/>
      <c r="U14" s="2">
        <v>13</v>
      </c>
      <c r="V14" s="1"/>
      <c r="X14" s="5">
        <f t="shared" si="0"/>
        <v>37.142857142857146</v>
      </c>
      <c r="Y14" s="5">
        <f t="shared" si="1"/>
        <v>72.142857142857139</v>
      </c>
      <c r="Z14" s="5">
        <f t="shared" si="5"/>
        <v>4.2786482802200467</v>
      </c>
      <c r="AA14" s="3" t="str">
        <f t="shared" si="6"/>
        <v>HIGH</v>
      </c>
      <c r="AC14" s="2">
        <v>23</v>
      </c>
      <c r="AD14" s="29">
        <f t="shared" si="7"/>
        <v>3.1354942159291497</v>
      </c>
      <c r="AE14" s="1"/>
      <c r="AF14" s="2">
        <v>7</v>
      </c>
      <c r="AG14" s="29">
        <f t="shared" si="8"/>
        <v>1.9459101490553132</v>
      </c>
      <c r="AI14" s="2" t="s">
        <v>6</v>
      </c>
    </row>
    <row r="15" spans="1:35" x14ac:dyDescent="0.2">
      <c r="A15" s="3">
        <v>9</v>
      </c>
      <c r="B15" s="13">
        <v>46</v>
      </c>
      <c r="C15" s="8" t="s">
        <v>11</v>
      </c>
      <c r="D15" s="25"/>
      <c r="E15" s="27">
        <v>8.6000995109999998</v>
      </c>
      <c r="F15" s="26">
        <f>LN(E15)</f>
        <v>2.1517737742390297</v>
      </c>
      <c r="G15" s="27">
        <v>522.05759999999998</v>
      </c>
      <c r="H15" s="28">
        <f t="shared" si="2"/>
        <v>6.2577779266226825</v>
      </c>
      <c r="J15" s="5">
        <v>53.846153846153847</v>
      </c>
      <c r="K15" s="5">
        <f>LN(J15)</f>
        <v>3.9861309775818681</v>
      </c>
      <c r="L15" s="5">
        <v>35.897435897435898</v>
      </c>
      <c r="M15" s="5">
        <v>10.256410256410255</v>
      </c>
      <c r="N15" s="2">
        <v>0</v>
      </c>
      <c r="O15" s="6">
        <v>2.704861111111111E-2</v>
      </c>
      <c r="P15" s="24">
        <f t="shared" si="3"/>
        <v>2337</v>
      </c>
      <c r="Q15" s="21">
        <f t="shared" si="4"/>
        <v>7.7566233345388582</v>
      </c>
      <c r="R15" s="1"/>
      <c r="S15" s="2">
        <v>32</v>
      </c>
      <c r="T15" s="1"/>
      <c r="U15" s="2">
        <v>12</v>
      </c>
      <c r="V15" s="1"/>
      <c r="X15" s="5">
        <f t="shared" si="0"/>
        <v>34.285714285714285</v>
      </c>
      <c r="Y15" s="5">
        <f t="shared" si="1"/>
        <v>66.285714285714278</v>
      </c>
      <c r="Z15" s="5">
        <f t="shared" si="5"/>
        <v>4.1939744031709418</v>
      </c>
      <c r="AA15" s="3" t="str">
        <f t="shared" si="6"/>
        <v>HIGH</v>
      </c>
      <c r="AC15" s="2">
        <v>30</v>
      </c>
      <c r="AD15" s="29">
        <f t="shared" si="7"/>
        <v>3.4011973816621555</v>
      </c>
      <c r="AE15" s="1"/>
      <c r="AF15" s="2">
        <v>11</v>
      </c>
      <c r="AG15" s="29">
        <f t="shared" si="8"/>
        <v>2.3978952727983707</v>
      </c>
      <c r="AI15" s="2" t="s">
        <v>6</v>
      </c>
    </row>
    <row r="16" spans="1:35" x14ac:dyDescent="0.2">
      <c r="A16" s="3">
        <v>10</v>
      </c>
      <c r="B16" s="13">
        <v>54</v>
      </c>
      <c r="C16" s="8" t="s">
        <v>11</v>
      </c>
      <c r="D16" s="25"/>
      <c r="E16" s="27">
        <v>7.5905800149999996</v>
      </c>
      <c r="F16" s="26">
        <f>LN(E16)</f>
        <v>2.0269080068013783</v>
      </c>
      <c r="G16" s="27">
        <v>1051.0824</v>
      </c>
      <c r="H16" s="28">
        <f t="shared" si="2"/>
        <v>6.9575757693260725</v>
      </c>
      <c r="J16" s="5">
        <v>29.591836734693878</v>
      </c>
      <c r="K16" s="5">
        <f>LN(J16)</f>
        <v>3.3874985373039936</v>
      </c>
      <c r="L16" s="5">
        <v>53.061224489795919</v>
      </c>
      <c r="M16" s="5">
        <v>17.346938775510203</v>
      </c>
      <c r="N16" s="2">
        <v>4</v>
      </c>
      <c r="O16" s="6">
        <v>3.380787037037037E-2</v>
      </c>
      <c r="P16" s="24">
        <f t="shared" si="3"/>
        <v>2921</v>
      </c>
      <c r="Q16" s="21">
        <f t="shared" si="4"/>
        <v>7.9796813023877409</v>
      </c>
      <c r="R16" s="1"/>
      <c r="S16" s="2">
        <v>27</v>
      </c>
      <c r="T16" s="1"/>
      <c r="U16" s="2">
        <v>7</v>
      </c>
      <c r="V16" s="1"/>
      <c r="X16" s="5">
        <f t="shared" si="0"/>
        <v>20</v>
      </c>
      <c r="Y16" s="5">
        <f t="shared" si="1"/>
        <v>47</v>
      </c>
      <c r="Z16" s="5">
        <f t="shared" si="5"/>
        <v>3.8501476017100584</v>
      </c>
      <c r="AA16" s="3" t="str">
        <f t="shared" si="6"/>
        <v>LOW</v>
      </c>
      <c r="AC16" s="2">
        <v>28</v>
      </c>
      <c r="AD16" s="29">
        <f t="shared" si="7"/>
        <v>3.3322045101752038</v>
      </c>
      <c r="AE16" s="1"/>
      <c r="AF16" s="2">
        <v>4</v>
      </c>
      <c r="AG16" s="29">
        <f t="shared" si="8"/>
        <v>1.3862943611198906</v>
      </c>
      <c r="AI16" s="2" t="s">
        <v>6</v>
      </c>
    </row>
    <row r="17" spans="1:35" x14ac:dyDescent="0.2">
      <c r="A17" s="3">
        <v>11</v>
      </c>
      <c r="B17" s="13">
        <v>60</v>
      </c>
      <c r="C17" s="8" t="s">
        <v>11</v>
      </c>
      <c r="D17" s="25"/>
      <c r="E17" s="27">
        <v>6.64030115</v>
      </c>
      <c r="F17" s="26">
        <f>LN(E17)</f>
        <v>1.8931573163755473</v>
      </c>
      <c r="G17" s="27">
        <v>1486.6083000000001</v>
      </c>
      <c r="H17" s="28">
        <f t="shared" si="2"/>
        <v>7.3042524954856169</v>
      </c>
      <c r="J17" s="5">
        <v>39.682539682539684</v>
      </c>
      <c r="K17" s="5">
        <f>LN(J17)</f>
        <v>3.6809112844647593</v>
      </c>
      <c r="L17" s="5">
        <v>47.619047619047613</v>
      </c>
      <c r="M17" s="5">
        <v>12.698412698412698</v>
      </c>
      <c r="N17" s="2">
        <v>3</v>
      </c>
      <c r="O17" s="6">
        <v>4.9930555555555554E-2</v>
      </c>
      <c r="P17" s="24">
        <f t="shared" si="3"/>
        <v>4313.9999999999991</v>
      </c>
      <c r="Q17" s="21">
        <f t="shared" si="4"/>
        <v>8.3696208269491024</v>
      </c>
      <c r="R17" s="1"/>
      <c r="S17" s="2">
        <v>23</v>
      </c>
      <c r="T17" s="1"/>
      <c r="U17" s="2">
        <v>5</v>
      </c>
      <c r="V17" s="1"/>
      <c r="X17" s="5">
        <f t="shared" si="0"/>
        <v>14.285714285714286</v>
      </c>
      <c r="Y17" s="5">
        <f t="shared" si="1"/>
        <v>37.285714285714285</v>
      </c>
      <c r="Z17" s="5">
        <f t="shared" si="5"/>
        <v>3.6186102582673803</v>
      </c>
      <c r="AA17" s="3" t="str">
        <f t="shared" si="6"/>
        <v>LOW</v>
      </c>
      <c r="AC17" s="2">
        <v>24</v>
      </c>
      <c r="AD17" s="29">
        <f t="shared" si="7"/>
        <v>3.1780538303479458</v>
      </c>
      <c r="AE17" s="1"/>
      <c r="AF17" s="2">
        <v>1</v>
      </c>
      <c r="AG17" s="29">
        <f t="shared" si="8"/>
        <v>0</v>
      </c>
      <c r="AI17" s="2" t="s">
        <v>5</v>
      </c>
    </row>
    <row r="18" spans="1:35" x14ac:dyDescent="0.2">
      <c r="A18" s="3">
        <v>12</v>
      </c>
      <c r="B18" s="13">
        <v>65</v>
      </c>
      <c r="C18" s="8" t="s">
        <v>11</v>
      </c>
      <c r="D18" s="25"/>
      <c r="E18" s="27">
        <v>9.6600984990000001</v>
      </c>
      <c r="F18" s="26">
        <f>LN(E18)</f>
        <v>2.2680038447562927</v>
      </c>
      <c r="G18" s="27">
        <v>117.4134</v>
      </c>
      <c r="H18" s="28">
        <f t="shared" si="2"/>
        <v>4.7657010405739131</v>
      </c>
      <c r="J18" s="5">
        <v>71.111111111111114</v>
      </c>
      <c r="K18" s="5">
        <f>LN(J18)</f>
        <v>4.2642435990174983</v>
      </c>
      <c r="L18" s="5">
        <v>26.666666666666668</v>
      </c>
      <c r="M18" s="5">
        <v>2.2222222222222223</v>
      </c>
      <c r="N18" s="2">
        <v>0</v>
      </c>
      <c r="O18" s="6">
        <v>1.5439814814814816E-2</v>
      </c>
      <c r="P18" s="24">
        <f t="shared" si="3"/>
        <v>1334</v>
      </c>
      <c r="Q18" s="21">
        <f t="shared" si="4"/>
        <v>7.1959372264755688</v>
      </c>
      <c r="R18" s="1"/>
      <c r="S18" s="2">
        <v>40</v>
      </c>
      <c r="T18" s="1"/>
      <c r="U18" s="2">
        <v>14</v>
      </c>
      <c r="V18" s="1"/>
      <c r="X18" s="5">
        <f t="shared" si="0"/>
        <v>40</v>
      </c>
      <c r="Y18" s="5">
        <f t="shared" si="1"/>
        <v>80</v>
      </c>
      <c r="Z18" s="5">
        <f t="shared" si="5"/>
        <v>4.3820266346738812</v>
      </c>
      <c r="AA18" s="3" t="str">
        <f t="shared" si="6"/>
        <v>HIGH</v>
      </c>
      <c r="AC18" s="2">
        <v>23</v>
      </c>
      <c r="AD18" s="29">
        <f t="shared" si="7"/>
        <v>3.1354942159291497</v>
      </c>
      <c r="AE18" s="1"/>
      <c r="AF18" s="2">
        <v>2</v>
      </c>
      <c r="AG18" s="29">
        <f t="shared" si="8"/>
        <v>0.69314718055994529</v>
      </c>
      <c r="AI18" s="2" t="s">
        <v>5</v>
      </c>
    </row>
    <row r="19" spans="1:35" x14ac:dyDescent="0.2">
      <c r="A19" s="3">
        <v>13</v>
      </c>
      <c r="B19" s="13">
        <v>67</v>
      </c>
      <c r="C19" s="8" t="s">
        <v>11</v>
      </c>
      <c r="D19" s="25"/>
      <c r="E19" s="27">
        <v>5.6061043689999996</v>
      </c>
      <c r="F19" s="26">
        <f>LN(E19)</f>
        <v>1.7238560699435372</v>
      </c>
      <c r="G19" s="27">
        <v>1271.6492000000001</v>
      </c>
      <c r="H19" s="28">
        <f t="shared" si="2"/>
        <v>7.1480699197005482</v>
      </c>
      <c r="J19" s="5">
        <v>39.655172413793103</v>
      </c>
      <c r="K19" s="5">
        <f>LN(J19)</f>
        <v>3.6802213913708219</v>
      </c>
      <c r="L19" s="5">
        <v>50.862068965517238</v>
      </c>
      <c r="M19" s="5">
        <v>9.4827586206896548</v>
      </c>
      <c r="N19" s="2">
        <v>2</v>
      </c>
      <c r="O19" s="6">
        <v>4.0370370370370369E-2</v>
      </c>
      <c r="P19" s="24">
        <f t="shared" si="3"/>
        <v>3488</v>
      </c>
      <c r="Q19" s="21">
        <f t="shared" si="4"/>
        <v>8.1570837850288704</v>
      </c>
      <c r="R19" s="1"/>
      <c r="S19" s="2">
        <v>26</v>
      </c>
      <c r="T19" s="1"/>
      <c r="U19" s="2">
        <v>2</v>
      </c>
      <c r="V19" s="1"/>
      <c r="X19" s="5">
        <f t="shared" si="0"/>
        <v>5.7142857142857144</v>
      </c>
      <c r="Y19" s="5">
        <f t="shared" si="1"/>
        <v>31.714285714285715</v>
      </c>
      <c r="Z19" s="5">
        <f t="shared" si="5"/>
        <v>3.4567672328169663</v>
      </c>
      <c r="AA19" s="3" t="str">
        <f t="shared" si="6"/>
        <v>LOW</v>
      </c>
      <c r="AC19" s="2">
        <v>25</v>
      </c>
      <c r="AD19" s="29">
        <f t="shared" si="7"/>
        <v>3.2188758248682006</v>
      </c>
      <c r="AE19" s="1"/>
      <c r="AF19" s="2">
        <v>1</v>
      </c>
      <c r="AG19" s="29">
        <f t="shared" si="8"/>
        <v>0</v>
      </c>
      <c r="AI19" s="2" t="s">
        <v>5</v>
      </c>
    </row>
    <row r="20" spans="1:35" x14ac:dyDescent="0.2">
      <c r="A20" s="3">
        <v>14</v>
      </c>
      <c r="B20" s="13">
        <v>71</v>
      </c>
      <c r="C20" s="8" t="s">
        <v>11</v>
      </c>
      <c r="D20" s="25"/>
      <c r="E20" s="27">
        <v>4.0650047980000004</v>
      </c>
      <c r="F20" s="26">
        <f>LN(E20)</f>
        <v>1.4024149233188807</v>
      </c>
      <c r="G20" s="27">
        <v>810.33339999999998</v>
      </c>
      <c r="H20" s="28">
        <f t="shared" si="2"/>
        <v>6.6974457679186807</v>
      </c>
      <c r="J20" s="5">
        <v>39.823008849557525</v>
      </c>
      <c r="K20" s="5">
        <f>LN(J20)</f>
        <v>3.6844448570460706</v>
      </c>
      <c r="L20" s="5">
        <v>46.017699115044245</v>
      </c>
      <c r="M20" s="5">
        <v>14.159292035398231</v>
      </c>
      <c r="N20" s="2">
        <v>2</v>
      </c>
      <c r="O20" s="6">
        <v>3.9016203703703699E-2</v>
      </c>
      <c r="P20" s="24">
        <f t="shared" si="3"/>
        <v>3370.9999999999995</v>
      </c>
      <c r="Q20" s="21">
        <f t="shared" si="4"/>
        <v>8.1229647152340601</v>
      </c>
      <c r="R20" s="1"/>
      <c r="S20" s="2">
        <v>15</v>
      </c>
      <c r="T20" s="1"/>
      <c r="U20" s="2">
        <v>-2</v>
      </c>
      <c r="V20" s="1"/>
      <c r="X20" s="5">
        <f t="shared" si="0"/>
        <v>-5.7142857142857144</v>
      </c>
      <c r="Y20" s="5">
        <f t="shared" si="1"/>
        <v>9.2857142857142847</v>
      </c>
      <c r="Z20" s="5">
        <f t="shared" si="5"/>
        <v>2.2284771208403238</v>
      </c>
      <c r="AA20" s="3" t="str">
        <f t="shared" si="6"/>
        <v>LOW</v>
      </c>
      <c r="AC20" s="2">
        <v>20</v>
      </c>
      <c r="AD20" s="29">
        <f t="shared" si="7"/>
        <v>2.9957322735539909</v>
      </c>
      <c r="AE20" s="1"/>
      <c r="AF20" s="2">
        <v>2</v>
      </c>
      <c r="AG20" s="29">
        <f t="shared" si="8"/>
        <v>0.69314718055994529</v>
      </c>
      <c r="AI20" s="2" t="s">
        <v>5</v>
      </c>
    </row>
    <row r="21" spans="1:35" x14ac:dyDescent="0.2">
      <c r="A21" s="3">
        <v>15</v>
      </c>
      <c r="B21" s="13">
        <v>72</v>
      </c>
      <c r="C21" s="8" t="s">
        <v>11</v>
      </c>
      <c r="D21" s="25"/>
      <c r="E21" s="27">
        <v>4.7400307670000004</v>
      </c>
      <c r="F21" s="26">
        <f>LN(E21)</f>
        <v>1.5560436266141893</v>
      </c>
      <c r="G21" s="27">
        <v>554.10230000000001</v>
      </c>
      <c r="H21" s="28">
        <f t="shared" si="2"/>
        <v>6.3173493267399827</v>
      </c>
      <c r="J21" s="5">
        <v>67.924528301886795</v>
      </c>
      <c r="K21" s="5">
        <f>LN(J21)</f>
        <v>4.2183972108920793</v>
      </c>
      <c r="L21" s="5">
        <v>28.30188679245283</v>
      </c>
      <c r="M21" s="5">
        <v>3.7735849056603774</v>
      </c>
      <c r="N21" s="2">
        <v>0</v>
      </c>
      <c r="O21" s="6">
        <v>1.8333333333333333E-2</v>
      </c>
      <c r="P21" s="24">
        <f t="shared" si="3"/>
        <v>1584</v>
      </c>
      <c r="Q21" s="21">
        <f t="shared" si="4"/>
        <v>7.3677085723743714</v>
      </c>
      <c r="R21" s="1"/>
      <c r="S21" s="2">
        <v>35</v>
      </c>
      <c r="T21" s="1"/>
      <c r="U21" s="2">
        <v>10</v>
      </c>
      <c r="V21" s="1"/>
      <c r="X21" s="5">
        <f t="shared" si="0"/>
        <v>28.571428571428573</v>
      </c>
      <c r="Y21" s="5">
        <f t="shared" si="1"/>
        <v>63.571428571428569</v>
      </c>
      <c r="Z21" s="5">
        <f t="shared" si="5"/>
        <v>4.1521641331109267</v>
      </c>
      <c r="AA21" s="3" t="str">
        <f t="shared" si="6"/>
        <v>HIGH</v>
      </c>
      <c r="AC21" s="2">
        <v>41</v>
      </c>
      <c r="AD21" s="29">
        <f t="shared" si="7"/>
        <v>3.713572066704308</v>
      </c>
      <c r="AE21" s="1"/>
      <c r="AF21" s="2">
        <v>14</v>
      </c>
      <c r="AG21" s="29">
        <f t="shared" si="8"/>
        <v>2.6390573296152584</v>
      </c>
      <c r="AI21" s="2" t="s">
        <v>5</v>
      </c>
    </row>
    <row r="22" spans="1:35" x14ac:dyDescent="0.2">
      <c r="A22" s="3">
        <v>16</v>
      </c>
      <c r="B22" s="13">
        <v>75</v>
      </c>
      <c r="C22" s="8" t="s">
        <v>11</v>
      </c>
      <c r="D22" s="25"/>
      <c r="E22" s="27">
        <v>5.1483745279999997</v>
      </c>
      <c r="F22" s="26">
        <f>LN(E22)</f>
        <v>1.6386810392243241</v>
      </c>
      <c r="G22" s="27">
        <v>572.0086</v>
      </c>
      <c r="H22" s="28">
        <f t="shared" si="2"/>
        <v>6.3491540262318091</v>
      </c>
      <c r="J22" s="5">
        <v>58.108108108108105</v>
      </c>
      <c r="K22" s="5">
        <f>LN(J22)</f>
        <v>4.0623052084774836</v>
      </c>
      <c r="L22" s="5">
        <v>36.486486486486484</v>
      </c>
      <c r="M22" s="5">
        <v>5.4054054054054053</v>
      </c>
      <c r="N22" s="2">
        <v>0</v>
      </c>
      <c r="O22" s="6">
        <v>2.5659722222222223E-2</v>
      </c>
      <c r="P22" s="24">
        <f t="shared" si="3"/>
        <v>2217</v>
      </c>
      <c r="Q22" s="21">
        <f t="shared" si="4"/>
        <v>7.7039102096163115</v>
      </c>
      <c r="R22" s="1"/>
      <c r="S22" s="2">
        <v>26</v>
      </c>
      <c r="T22" s="1"/>
      <c r="U22" s="2">
        <v>0</v>
      </c>
      <c r="V22" s="1"/>
      <c r="X22" s="5">
        <f t="shared" si="0"/>
        <v>0</v>
      </c>
      <c r="Y22" s="5">
        <f t="shared" si="1"/>
        <v>26</v>
      </c>
      <c r="Z22" s="5">
        <f t="shared" si="5"/>
        <v>3.2580965380214821</v>
      </c>
      <c r="AA22" s="3" t="str">
        <f t="shared" si="6"/>
        <v>LOW</v>
      </c>
      <c r="AC22" s="2">
        <v>38</v>
      </c>
      <c r="AD22" s="29">
        <f t="shared" si="7"/>
        <v>3.6375861597263857</v>
      </c>
      <c r="AE22" s="1"/>
      <c r="AF22" s="2">
        <v>18</v>
      </c>
      <c r="AG22" s="29">
        <f t="shared" si="8"/>
        <v>2.8903717578961645</v>
      </c>
      <c r="AI22" s="2" t="s">
        <v>6</v>
      </c>
    </row>
    <row r="23" spans="1:35" x14ac:dyDescent="0.2">
      <c r="A23" s="3">
        <v>17</v>
      </c>
      <c r="B23" s="13">
        <v>80</v>
      </c>
      <c r="C23" s="8" t="s">
        <v>11</v>
      </c>
      <c r="D23" s="25"/>
      <c r="E23" s="27">
        <v>5.3004487920000001</v>
      </c>
      <c r="F23" s="26">
        <f>LN(E23)</f>
        <v>1.667791494708968</v>
      </c>
      <c r="G23" s="27">
        <v>805.27149999999995</v>
      </c>
      <c r="H23" s="28">
        <f t="shared" si="2"/>
        <v>6.6911794876375517</v>
      </c>
      <c r="J23" s="5">
        <v>53.846153846153847</v>
      </c>
      <c r="K23" s="5">
        <f>LN(J23)</f>
        <v>3.9861309775818681</v>
      </c>
      <c r="L23" s="5">
        <v>44.61538461538462</v>
      </c>
      <c r="M23" s="5">
        <v>1.5384615384615385</v>
      </c>
      <c r="N23" s="2">
        <v>0</v>
      </c>
      <c r="O23" s="6">
        <v>2.2476851851851855E-2</v>
      </c>
      <c r="P23" s="24">
        <f t="shared" si="3"/>
        <v>1942</v>
      </c>
      <c r="Q23" s="21">
        <f t="shared" si="4"/>
        <v>7.5714736488512706</v>
      </c>
      <c r="R23" s="1"/>
      <c r="S23" s="2">
        <v>35</v>
      </c>
      <c r="T23" s="1"/>
      <c r="U23" s="2">
        <v>12</v>
      </c>
      <c r="V23" s="1"/>
      <c r="X23" s="5">
        <f t="shared" si="0"/>
        <v>34.285714285714285</v>
      </c>
      <c r="Y23" s="5">
        <f t="shared" si="1"/>
        <v>69.285714285714278</v>
      </c>
      <c r="Z23" s="5">
        <f t="shared" si="5"/>
        <v>4.2382387418821699</v>
      </c>
      <c r="AA23" s="3" t="str">
        <f t="shared" si="6"/>
        <v>HIGH</v>
      </c>
      <c r="AC23" s="2">
        <v>36</v>
      </c>
      <c r="AD23" s="29">
        <f t="shared" si="7"/>
        <v>3.5835189384561099</v>
      </c>
      <c r="AE23" s="1"/>
      <c r="AF23" s="2">
        <v>15</v>
      </c>
      <c r="AG23" s="29">
        <f t="shared" si="8"/>
        <v>2.7080502011022101</v>
      </c>
      <c r="AI23" s="2" t="s">
        <v>6</v>
      </c>
    </row>
    <row r="24" spans="1:35" x14ac:dyDescent="0.2">
      <c r="A24" s="3">
        <v>18</v>
      </c>
      <c r="B24" s="13">
        <v>82</v>
      </c>
      <c r="C24" s="8" t="s">
        <v>11</v>
      </c>
      <c r="D24" s="25"/>
      <c r="E24" s="27">
        <v>3.3021758179999998</v>
      </c>
      <c r="F24" s="26">
        <f>LN(E24)</f>
        <v>1.1945815899919918</v>
      </c>
      <c r="G24" s="27">
        <v>739.85350000000005</v>
      </c>
      <c r="H24" s="28">
        <f t="shared" si="2"/>
        <v>6.6064521936260068</v>
      </c>
      <c r="J24" s="5">
        <v>51.52</v>
      </c>
      <c r="K24" s="5">
        <f>LN(J24)</f>
        <v>3.9419700817960983</v>
      </c>
      <c r="L24" s="5">
        <v>40.4</v>
      </c>
      <c r="M24" s="5">
        <v>8.08</v>
      </c>
      <c r="N24" s="2">
        <v>0</v>
      </c>
      <c r="O24" s="6">
        <v>3.2256944444444442E-2</v>
      </c>
      <c r="P24" s="24">
        <f t="shared" si="3"/>
        <v>2787</v>
      </c>
      <c r="Q24" s="21">
        <f t="shared" si="4"/>
        <v>7.9327210274819482</v>
      </c>
      <c r="R24" s="1"/>
      <c r="S24" s="2">
        <v>22</v>
      </c>
      <c r="T24" s="1"/>
      <c r="U24" s="2">
        <v>12</v>
      </c>
      <c r="V24" s="1"/>
      <c r="X24" s="5">
        <f t="shared" si="0"/>
        <v>34.285714285714285</v>
      </c>
      <c r="Y24" s="5">
        <f t="shared" si="1"/>
        <v>56.285714285714285</v>
      </c>
      <c r="Z24" s="5">
        <f t="shared" si="5"/>
        <v>4.0304407602426204</v>
      </c>
      <c r="AA24" s="3" t="str">
        <f t="shared" si="6"/>
        <v>HIGH</v>
      </c>
      <c r="AC24" s="2">
        <v>45</v>
      </c>
      <c r="AD24" s="29">
        <f t="shared" si="7"/>
        <v>3.8066624897703196</v>
      </c>
      <c r="AE24" s="1"/>
      <c r="AF24" s="2">
        <v>20</v>
      </c>
      <c r="AG24" s="29">
        <f t="shared" si="8"/>
        <v>2.9957322735539909</v>
      </c>
      <c r="AI24" s="2" t="s">
        <v>6</v>
      </c>
    </row>
    <row r="25" spans="1:35" x14ac:dyDescent="0.2">
      <c r="A25" s="3">
        <v>19</v>
      </c>
      <c r="B25" s="13">
        <v>83</v>
      </c>
      <c r="C25" s="8" t="s">
        <v>11</v>
      </c>
      <c r="D25" s="25"/>
      <c r="E25" s="27">
        <v>5.3205693580000002</v>
      </c>
      <c r="F25" s="26">
        <f>LN(E25)</f>
        <v>1.6715803198075392</v>
      </c>
      <c r="G25" s="27">
        <v>993.74630000000002</v>
      </c>
      <c r="H25" s="28">
        <f t="shared" si="2"/>
        <v>6.90148194269117</v>
      </c>
      <c r="J25" s="5">
        <v>38.596491228070171</v>
      </c>
      <c r="K25" s="5">
        <f>LN(J25)</f>
        <v>3.6531613715118572</v>
      </c>
      <c r="L25" s="5">
        <v>48.245614035087719</v>
      </c>
      <c r="M25" s="5">
        <v>13.157894736842104</v>
      </c>
      <c r="N25" s="2">
        <v>2</v>
      </c>
      <c r="O25" s="6">
        <v>3.9583333333333331E-2</v>
      </c>
      <c r="P25" s="24">
        <f t="shared" si="3"/>
        <v>3420</v>
      </c>
      <c r="Q25" s="21">
        <f t="shared" si="4"/>
        <v>8.1373958300566507</v>
      </c>
      <c r="R25" s="1"/>
      <c r="S25" s="2">
        <v>24</v>
      </c>
      <c r="T25" s="1"/>
      <c r="U25" s="2">
        <v>-2</v>
      </c>
      <c r="V25" s="1"/>
      <c r="X25" s="5">
        <f t="shared" si="0"/>
        <v>-5.7142857142857144</v>
      </c>
      <c r="Y25" s="5">
        <f t="shared" si="1"/>
        <v>18.285714285714285</v>
      </c>
      <c r="Z25" s="5">
        <f t="shared" si="5"/>
        <v>2.9061201148643039</v>
      </c>
      <c r="AA25" s="3" t="str">
        <f t="shared" si="6"/>
        <v>LOW</v>
      </c>
      <c r="AC25" s="2">
        <v>53</v>
      </c>
      <c r="AD25" s="29">
        <f t="shared" si="7"/>
        <v>3.970291913552122</v>
      </c>
      <c r="AE25" s="1"/>
      <c r="AF25" s="2">
        <v>6</v>
      </c>
      <c r="AG25" s="29">
        <f t="shared" si="8"/>
        <v>1.791759469228055</v>
      </c>
      <c r="AI25" s="2" t="s">
        <v>5</v>
      </c>
    </row>
    <row r="26" spans="1:35" x14ac:dyDescent="0.2">
      <c r="A26" s="3">
        <v>20</v>
      </c>
      <c r="B26" s="13">
        <v>85</v>
      </c>
      <c r="C26" s="8" t="s">
        <v>11</v>
      </c>
      <c r="D26" s="25"/>
      <c r="E26" s="27">
        <v>4.8553495309999999</v>
      </c>
      <c r="F26" s="26">
        <f>LN(E26)</f>
        <v>1.5800810931786191</v>
      </c>
      <c r="G26" s="27">
        <v>541.45420000000001</v>
      </c>
      <c r="H26" s="28">
        <f t="shared" si="2"/>
        <v>6.2942584829932366</v>
      </c>
      <c r="J26" s="5">
        <v>40.43</v>
      </c>
      <c r="K26" s="5">
        <f>LN(J26)</f>
        <v>3.6995720836526793</v>
      </c>
      <c r="L26" s="5">
        <v>45.74</v>
      </c>
      <c r="M26" s="5">
        <v>13.83</v>
      </c>
      <c r="N26" s="2">
        <v>2</v>
      </c>
      <c r="O26" s="6">
        <v>2.9791666666666664E-2</v>
      </c>
      <c r="P26" s="24">
        <f t="shared" si="3"/>
        <v>2574</v>
      </c>
      <c r="Q26" s="21">
        <f t="shared" si="4"/>
        <v>7.8532163881560724</v>
      </c>
      <c r="R26" s="1"/>
      <c r="S26" s="2">
        <v>27</v>
      </c>
      <c r="T26" s="1"/>
      <c r="U26" s="2">
        <v>10</v>
      </c>
      <c r="V26" s="1"/>
      <c r="X26" s="5">
        <f t="shared" si="0"/>
        <v>28.571428571428573</v>
      </c>
      <c r="Y26" s="5">
        <f t="shared" si="1"/>
        <v>55.571428571428569</v>
      </c>
      <c r="Z26" s="5">
        <f t="shared" si="5"/>
        <v>4.0176691945631333</v>
      </c>
      <c r="AA26" s="3" t="str">
        <f t="shared" si="6"/>
        <v>HIGH</v>
      </c>
      <c r="AC26" s="2">
        <v>52</v>
      </c>
      <c r="AD26" s="29">
        <f t="shared" si="7"/>
        <v>3.9512437185814275</v>
      </c>
      <c r="AE26" s="1"/>
      <c r="AF26" s="2">
        <v>30</v>
      </c>
      <c r="AG26" s="29">
        <f t="shared" si="8"/>
        <v>3.4011973816621555</v>
      </c>
      <c r="AI26" s="2" t="s">
        <v>5</v>
      </c>
    </row>
    <row r="27" spans="1:35" x14ac:dyDescent="0.2">
      <c r="N27" s="3"/>
    </row>
    <row r="30" spans="1:35" x14ac:dyDescent="0.2">
      <c r="O30" s="4"/>
      <c r="P30" s="4"/>
      <c r="Q30" s="4"/>
    </row>
    <row r="31" spans="1:35" x14ac:dyDescent="0.2">
      <c r="O31" s="4"/>
      <c r="P31" s="4"/>
      <c r="Q31" s="4"/>
    </row>
    <row r="32" spans="1:35" x14ac:dyDescent="0.2">
      <c r="O32" s="4"/>
      <c r="P32" s="4"/>
      <c r="Q32" s="4"/>
    </row>
    <row r="33" spans="15:17" x14ac:dyDescent="0.2">
      <c r="O33" s="4"/>
      <c r="P33" s="4"/>
      <c r="Q33" s="4"/>
    </row>
    <row r="34" spans="15:17" x14ac:dyDescent="0.2">
      <c r="O34" s="4"/>
      <c r="P34" s="4"/>
      <c r="Q34" s="4"/>
    </row>
    <row r="35" spans="15:17" x14ac:dyDescent="0.2">
      <c r="O35" s="4"/>
      <c r="P35" s="4"/>
      <c r="Q35" s="4"/>
    </row>
    <row r="36" spans="15:17" x14ac:dyDescent="0.2">
      <c r="O36" s="4"/>
      <c r="P36" s="4"/>
      <c r="Q36" s="4"/>
    </row>
    <row r="37" spans="15:17" x14ac:dyDescent="0.2">
      <c r="O37" s="4"/>
      <c r="P37" s="4"/>
      <c r="Q37" s="4"/>
    </row>
    <row r="38" spans="15:17" x14ac:dyDescent="0.2">
      <c r="O38" s="4"/>
      <c r="P38" s="4"/>
      <c r="Q38" s="4"/>
    </row>
    <row r="39" spans="15:17" x14ac:dyDescent="0.2">
      <c r="O39" s="4"/>
      <c r="P39" s="4"/>
      <c r="Q39" s="4"/>
    </row>
    <row r="40" spans="15:17" x14ac:dyDescent="0.2">
      <c r="O40" s="4"/>
      <c r="P40" s="4"/>
      <c r="Q40" s="4"/>
    </row>
    <row r="41" spans="15:17" x14ac:dyDescent="0.2">
      <c r="O41" s="4"/>
      <c r="P41" s="4"/>
      <c r="Q41" s="4"/>
    </row>
    <row r="42" spans="15:17" x14ac:dyDescent="0.2">
      <c r="O42" s="4"/>
      <c r="P42" s="4"/>
      <c r="Q42" s="4"/>
    </row>
    <row r="43" spans="15:17" x14ac:dyDescent="0.2">
      <c r="O43" s="4"/>
      <c r="P43" s="4"/>
      <c r="Q43" s="4"/>
    </row>
    <row r="44" spans="15:17" x14ac:dyDescent="0.2">
      <c r="O44" s="4"/>
      <c r="P44" s="4"/>
      <c r="Q44" s="4"/>
    </row>
    <row r="45" spans="15:17" x14ac:dyDescent="0.2">
      <c r="O45" s="4"/>
      <c r="P45" s="4"/>
      <c r="Q45" s="4"/>
    </row>
    <row r="46" spans="15:17" x14ac:dyDescent="0.2">
      <c r="O46" s="4"/>
      <c r="P46" s="4"/>
      <c r="Q46" s="4"/>
    </row>
    <row r="47" spans="15:17" x14ac:dyDescent="0.2">
      <c r="O47" s="4"/>
      <c r="P47" s="4"/>
      <c r="Q47" s="4"/>
    </row>
    <row r="48" spans="15:17" x14ac:dyDescent="0.2">
      <c r="O48" s="4"/>
      <c r="P48" s="4"/>
      <c r="Q48" s="4"/>
    </row>
    <row r="49" spans="15:17" x14ac:dyDescent="0.2">
      <c r="O49" s="4"/>
      <c r="P49" s="4"/>
      <c r="Q49" s="4"/>
    </row>
  </sheetData>
  <mergeCells count="15">
    <mergeCell ref="A5:A6"/>
    <mergeCell ref="J5:P5"/>
    <mergeCell ref="E5:E6"/>
    <mergeCell ref="G5:G6"/>
    <mergeCell ref="F5:F6"/>
    <mergeCell ref="H5:H6"/>
    <mergeCell ref="B5:B6"/>
    <mergeCell ref="AI5:AI6"/>
    <mergeCell ref="C5:C6"/>
    <mergeCell ref="Y5:Y6"/>
    <mergeCell ref="AF5:AF6"/>
    <mergeCell ref="AC5:AC6"/>
    <mergeCell ref="Z5:Z6"/>
    <mergeCell ref="AD5:AD6"/>
    <mergeCell ref="AG5:AG6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Matthew H. Sears</cp:lastModifiedBy>
  <dcterms:created xsi:type="dcterms:W3CDTF">2017-08-05T02:46:58Z</dcterms:created>
  <dcterms:modified xsi:type="dcterms:W3CDTF">2017-08-06T22:27:53Z</dcterms:modified>
</cp:coreProperties>
</file>