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sears/code/eyetracker/localExperiments/hazardIdentification/hazardIdentificationA - iMotions/results/"/>
    </mc:Choice>
  </mc:AlternateContent>
  <xr:revisionPtr revIDLastSave="0" documentId="13_ncr:1_{C843DE37-AF38-694F-A656-94187261B65B}" xr6:coauthVersionLast="41" xr6:coauthVersionMax="41" xr10:uidLastSave="{00000000-0000-0000-0000-000000000000}"/>
  <bookViews>
    <workbookView xWindow="0" yWindow="460" windowWidth="33600" windowHeight="19120" xr2:uid="{DE777B90-AECC-EA4F-974D-103CE13CC35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9" i="1" l="1"/>
  <c r="AJ19" i="1" s="1"/>
  <c r="AE19" i="1"/>
  <c r="AF19" i="1" s="1"/>
  <c r="AC19" i="1"/>
  <c r="AD19" i="1" s="1"/>
  <c r="AB19" i="1"/>
  <c r="AA19" i="1"/>
  <c r="AF18" i="1"/>
  <c r="AE18" i="1"/>
  <c r="AC18" i="1"/>
  <c r="AD18" i="1" s="1"/>
  <c r="AA18" i="1"/>
  <c r="AB18" i="1" s="1"/>
  <c r="AE17" i="1"/>
  <c r="AF17" i="1" s="1"/>
  <c r="AD17" i="1"/>
  <c r="AC17" i="1"/>
  <c r="AA17" i="1"/>
  <c r="AB17" i="1" s="1"/>
  <c r="AE16" i="1"/>
  <c r="AF16" i="1" s="1"/>
  <c r="AC16" i="1"/>
  <c r="AD16" i="1" s="1"/>
  <c r="AB16" i="1"/>
  <c r="AA16" i="1"/>
  <c r="AG16" i="1" s="1"/>
  <c r="AG15" i="1"/>
  <c r="AJ15" i="1" s="1"/>
  <c r="AF15" i="1"/>
  <c r="AE15" i="1"/>
  <c r="AC15" i="1"/>
  <c r="AD15" i="1" s="1"/>
  <c r="AA15" i="1"/>
  <c r="AB15" i="1" s="1"/>
  <c r="AG14" i="1"/>
  <c r="AH14" i="1" s="1"/>
  <c r="AE14" i="1"/>
  <c r="AF14" i="1" s="1"/>
  <c r="AD14" i="1"/>
  <c r="AC14" i="1"/>
  <c r="AB14" i="1"/>
  <c r="AA14" i="1"/>
  <c r="AE13" i="1"/>
  <c r="AF13" i="1" s="1"/>
  <c r="AC13" i="1"/>
  <c r="AD13" i="1" s="1"/>
  <c r="AA13" i="1"/>
  <c r="AG13" i="1" s="1"/>
  <c r="AE12" i="1"/>
  <c r="AF12" i="1" s="1"/>
  <c r="AD12" i="1"/>
  <c r="AC12" i="1"/>
  <c r="AA12" i="1"/>
  <c r="AG12" i="1" s="1"/>
  <c r="AE11" i="1"/>
  <c r="AF11" i="1" s="1"/>
  <c r="AC11" i="1"/>
  <c r="AG11" i="1" s="1"/>
  <c r="AB11" i="1"/>
  <c r="AA11" i="1"/>
  <c r="AF10" i="1"/>
  <c r="AE10" i="1"/>
  <c r="AC10" i="1"/>
  <c r="AG10" i="1" s="1"/>
  <c r="AA10" i="1"/>
  <c r="AB10" i="1" s="1"/>
  <c r="AE9" i="1"/>
  <c r="AG9" i="1" s="1"/>
  <c r="AD9" i="1"/>
  <c r="AC9" i="1"/>
  <c r="AA9" i="1"/>
  <c r="AB9" i="1" s="1"/>
  <c r="AE8" i="1"/>
  <c r="AF8" i="1" s="1"/>
  <c r="AC8" i="1"/>
  <c r="AD8" i="1" s="1"/>
  <c r="AA8" i="1"/>
  <c r="AB8" i="1" s="1"/>
  <c r="AG7" i="1"/>
  <c r="AJ7" i="1" s="1"/>
  <c r="AF7" i="1"/>
  <c r="AE7" i="1"/>
  <c r="AC7" i="1"/>
  <c r="AD7" i="1" s="1"/>
  <c r="AA7" i="1"/>
  <c r="AB7" i="1" s="1"/>
  <c r="AG6" i="1"/>
  <c r="AH6" i="1" s="1"/>
  <c r="AE6" i="1"/>
  <c r="AF6" i="1" s="1"/>
  <c r="AD6" i="1"/>
  <c r="AC6" i="1"/>
  <c r="AB6" i="1"/>
  <c r="AA6" i="1"/>
  <c r="AE5" i="1"/>
  <c r="AF5" i="1" s="1"/>
  <c r="AC5" i="1"/>
  <c r="AD5" i="1" s="1"/>
  <c r="AA5" i="1"/>
  <c r="AG5" i="1" s="1"/>
  <c r="AE4" i="1"/>
  <c r="AF4" i="1" s="1"/>
  <c r="AD4" i="1"/>
  <c r="AC4" i="1"/>
  <c r="AA4" i="1"/>
  <c r="AG4" i="1" s="1"/>
  <c r="AE3" i="1"/>
  <c r="AF3" i="1" s="1"/>
  <c r="AC3" i="1"/>
  <c r="AG3" i="1" s="1"/>
  <c r="AB3" i="1"/>
  <c r="AA3" i="1"/>
  <c r="AF2" i="1"/>
  <c r="AE2" i="1"/>
  <c r="AC2" i="1"/>
  <c r="AG2" i="1" s="1"/>
  <c r="AA2" i="1"/>
  <c r="AB2" i="1" s="1"/>
  <c r="AH13" i="1" l="1"/>
  <c r="AJ13" i="1"/>
  <c r="AJ3" i="1"/>
  <c r="AH3" i="1"/>
  <c r="AJ11" i="1"/>
  <c r="AH11" i="1"/>
  <c r="AH4" i="1"/>
  <c r="AJ4" i="1"/>
  <c r="AJ9" i="1"/>
  <c r="AH9" i="1"/>
  <c r="AH2" i="1"/>
  <c r="AJ2" i="1"/>
  <c r="AH12" i="1"/>
  <c r="AJ12" i="1"/>
  <c r="AJ5" i="1"/>
  <c r="AH5" i="1"/>
  <c r="AJ10" i="1"/>
  <c r="AH10" i="1"/>
  <c r="AJ16" i="1"/>
  <c r="AH16" i="1"/>
  <c r="AB12" i="1"/>
  <c r="AD3" i="1"/>
  <c r="AB5" i="1"/>
  <c r="AJ6" i="1"/>
  <c r="AH7" i="1"/>
  <c r="AG8" i="1"/>
  <c r="AF9" i="1"/>
  <c r="AD11" i="1"/>
  <c r="AB13" i="1"/>
  <c r="AJ14" i="1"/>
  <c r="AH15" i="1"/>
  <c r="AG17" i="1"/>
  <c r="AD10" i="1"/>
  <c r="AG18" i="1"/>
  <c r="AB4" i="1"/>
  <c r="AH19" i="1"/>
  <c r="AD2" i="1"/>
  <c r="AJ17" i="1" l="1"/>
  <c r="AH17" i="1"/>
  <c r="AH18" i="1"/>
  <c r="AJ18" i="1"/>
  <c r="AJ8" i="1"/>
  <c r="AH8" i="1"/>
</calcChain>
</file>

<file path=xl/sharedStrings.xml><?xml version="1.0" encoding="utf-8"?>
<sst xmlns="http://schemas.openxmlformats.org/spreadsheetml/2006/main" count="108" uniqueCount="74">
  <si>
    <t>analysisName</t>
  </si>
  <si>
    <t>analysisId</t>
  </si>
  <si>
    <t>period</t>
  </si>
  <si>
    <t>viewingGap</t>
  </si>
  <si>
    <t>minViewingTime</t>
  </si>
  <si>
    <t>participantName</t>
  </si>
  <si>
    <t>participantId</t>
  </si>
  <si>
    <t>viewingCountPerAOIMean</t>
  </si>
  <si>
    <t>viewingCountPerAOIMedian</t>
  </si>
  <si>
    <t>viewingCountTotal</t>
  </si>
  <si>
    <t>viewingDurationMean</t>
  </si>
  <si>
    <t>viewingDurationMedian</t>
  </si>
  <si>
    <t>viewingDurationTotal</t>
  </si>
  <si>
    <t>averageConvexHullSizeSlideMean</t>
  </si>
  <si>
    <t>averageConvexHullSizeSlideMedian</t>
  </si>
  <si>
    <t>Hazard Fixation %</t>
  </si>
  <si>
    <t>G1</t>
  </si>
  <si>
    <t>ME1</t>
  </si>
  <si>
    <t>MO1</t>
  </si>
  <si>
    <t>MO2</t>
  </si>
  <si>
    <t>MO3</t>
  </si>
  <si>
    <t>MO4</t>
  </si>
  <si>
    <t>MO5</t>
  </si>
  <si>
    <t>MO6</t>
  </si>
  <si>
    <t>MO7</t>
  </si>
  <si>
    <t>MO8</t>
  </si>
  <si>
    <t>Gravity Hazards Identified</t>
  </si>
  <si>
    <t>HRI - Gravity</t>
  </si>
  <si>
    <t>Mechanical Hazards Identified</t>
  </si>
  <si>
    <t>HRI - Mechanical</t>
  </si>
  <si>
    <t>Motion Hazards Identified</t>
  </si>
  <si>
    <t>HRI - Motion</t>
  </si>
  <si>
    <t>All Hazards Identified</t>
  </si>
  <si>
    <t>viewingDuration</t>
  </si>
  <si>
    <t>HRPS</t>
  </si>
  <si>
    <t>5 Sec MVT</t>
  </si>
  <si>
    <t>52NzzdH8bPiteJsn9</t>
  </si>
  <si>
    <t>001_wael</t>
  </si>
  <si>
    <t>xZ47NHvD8oJvw4aEL</t>
  </si>
  <si>
    <t>002_ulises</t>
  </si>
  <si>
    <t>eLmD2WutmgCji5v3T</t>
  </si>
  <si>
    <t>003_sravan</t>
  </si>
  <si>
    <t>Rr92eZ9avGTLyKqKd</t>
  </si>
  <si>
    <t>004_sid</t>
  </si>
  <si>
    <t>k8hTccaoe4aJTYxcX</t>
  </si>
  <si>
    <t>005_sara</t>
  </si>
  <si>
    <t>herKCyFWKs3Qmcmc9</t>
  </si>
  <si>
    <t>006_nathan</t>
  </si>
  <si>
    <t>9zbDbTJm7T2ENyZi6</t>
  </si>
  <si>
    <t>007_kyle</t>
  </si>
  <si>
    <t>fTysibS2FL7dcptCB</t>
  </si>
  <si>
    <t>008_katie</t>
  </si>
  <si>
    <t>8Lsx8ujzxzgJaQa5R</t>
  </si>
  <si>
    <t>009_joe</t>
  </si>
  <si>
    <t>Tz3dmEsxnXfj235Lo</t>
  </si>
  <si>
    <t>010_jessica</t>
  </si>
  <si>
    <t>Kt75euag5q8SsqEDv</t>
  </si>
  <si>
    <t>011_james</t>
  </si>
  <si>
    <t>3qcqbwG9JBv6u2p7Y</t>
  </si>
  <si>
    <t>012_guillermo</t>
  </si>
  <si>
    <t>92gyS5wGKGyLuuPBK</t>
  </si>
  <si>
    <t>013_gabe</t>
  </si>
  <si>
    <t>rSxGTH2b9kfvK9B9o</t>
  </si>
  <si>
    <t>014_doug</t>
  </si>
  <si>
    <t>2yHchWckbZxbMEzzk</t>
  </si>
  <si>
    <t>015_david</t>
  </si>
  <si>
    <t>ZZ3sqgQGv6mhAitNv</t>
  </si>
  <si>
    <t>016_brian</t>
  </si>
  <si>
    <t>y6wuwXZ7ykoxkqCu5</t>
  </si>
  <si>
    <t>017_aby</t>
  </si>
  <si>
    <t>rJTvBWWxbaiap39Cz</t>
  </si>
  <si>
    <t>018_aaron</t>
  </si>
  <si>
    <t>anybzN627Je3Ph6TS</t>
  </si>
  <si>
    <t>HRI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</si>
</sst>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sears/code/eyetracker/localExperiments/hazardIdentification/hazardIdent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zardIdentification"/>
      <sheetName val="A Dylan Data"/>
      <sheetName val="B Variables"/>
      <sheetName val="C Variables"/>
    </sheetNames>
    <sheetDataSet>
      <sheetData sheetId="0"/>
      <sheetData sheetId="1">
        <row r="6">
          <cell r="B6">
            <v>10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7AA70-27A0-BA4E-B21D-5721959851F2}">
  <dimension ref="A1:AJ19"/>
  <sheetViews>
    <sheetView tabSelected="1" topLeftCell="O1" workbookViewId="0">
      <selection activeCell="AH2" sqref="AH2"/>
    </sheetView>
  </sheetViews>
  <sheetFormatPr baseColWidth="10" defaultRowHeight="16" x14ac:dyDescent="0.2"/>
  <cols>
    <col min="1" max="1" width="12.6640625" bestFit="1" customWidth="1"/>
    <col min="2" max="2" width="17.1640625" bestFit="1" customWidth="1"/>
    <col min="3" max="3" width="6.33203125" bestFit="1" customWidth="1"/>
    <col min="5" max="5" width="15.1640625" bestFit="1" customWidth="1"/>
    <col min="6" max="6" width="15" bestFit="1" customWidth="1"/>
    <col min="7" max="7" width="19.83203125" bestFit="1" customWidth="1"/>
    <col min="8" max="8" width="22.83203125" bestFit="1" customWidth="1"/>
    <col min="9" max="9" width="24.33203125" bestFit="1" customWidth="1"/>
    <col min="10" max="10" width="16.5" bestFit="1" customWidth="1"/>
    <col min="11" max="11" width="19.33203125" bestFit="1" customWidth="1"/>
    <col min="12" max="12" width="20.83203125" bestFit="1" customWidth="1"/>
    <col min="13" max="13" width="18.83203125" bestFit="1" customWidth="1"/>
    <col min="14" max="14" width="29" bestFit="1" customWidth="1"/>
    <col min="15" max="15" width="30.5" bestFit="1" customWidth="1"/>
    <col min="16" max="16" width="15.83203125" bestFit="1" customWidth="1"/>
    <col min="17" max="17" width="3.5" bestFit="1" customWidth="1"/>
    <col min="18" max="18" width="4.83203125" bestFit="1" customWidth="1"/>
    <col min="19" max="26" width="5.1640625" bestFit="1" customWidth="1"/>
    <col min="27" max="27" width="22.6640625" bestFit="1" customWidth="1"/>
    <col min="28" max="28" width="11.5" bestFit="1" customWidth="1"/>
    <col min="29" max="29" width="26.1640625" bestFit="1" customWidth="1"/>
    <col min="30" max="30" width="15" bestFit="1" customWidth="1"/>
    <col min="31" max="31" width="22.6640625" bestFit="1" customWidth="1"/>
    <col min="32" max="32" width="11.5" bestFit="1" customWidth="1"/>
    <col min="33" max="33" width="18.83203125" bestFit="1" customWidth="1"/>
    <col min="34" max="34" width="7.83203125" bestFit="1" customWidth="1"/>
    <col min="35" max="35" width="14.5" bestFit="1" customWidth="1"/>
    <col min="36" max="36" width="12.1640625" bestFit="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73</v>
      </c>
      <c r="AI1" t="s">
        <v>33</v>
      </c>
      <c r="AJ1" t="s">
        <v>34</v>
      </c>
    </row>
    <row r="2" spans="1:36" x14ac:dyDescent="0.2">
      <c r="A2" t="s">
        <v>35</v>
      </c>
      <c r="B2" t="s">
        <v>36</v>
      </c>
      <c r="C2">
        <v>5000</v>
      </c>
      <c r="D2">
        <v>5000</v>
      </c>
      <c r="E2">
        <v>5000</v>
      </c>
      <c r="F2" t="s">
        <v>37</v>
      </c>
      <c r="G2" t="s">
        <v>38</v>
      </c>
      <c r="H2">
        <v>1</v>
      </c>
      <c r="I2">
        <v>1</v>
      </c>
      <c r="J2">
        <v>1</v>
      </c>
      <c r="K2">
        <v>87607</v>
      </c>
      <c r="L2">
        <v>87607</v>
      </c>
      <c r="M2">
        <v>87607</v>
      </c>
      <c r="N2">
        <v>5254.8209344536199</v>
      </c>
      <c r="O2">
        <v>5254.8209344536199</v>
      </c>
      <c r="P2">
        <v>0.68707483000000003</v>
      </c>
      <c r="Q2">
        <v>1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f t="shared" ref="AA2:AA19" si="0">Q2</f>
        <v>1</v>
      </c>
      <c r="AB2">
        <f t="shared" ref="AB2:AB19" si="1">AA2</f>
        <v>1</v>
      </c>
      <c r="AC2">
        <f t="shared" ref="AC2:AC19" si="2">R2</f>
        <v>1</v>
      </c>
      <c r="AD2">
        <f t="shared" ref="AD2:AD19" si="3">AC2</f>
        <v>1</v>
      </c>
      <c r="AE2">
        <f t="shared" ref="AE2:AE19" si="4">SUM(S2:Z2)</f>
        <v>1</v>
      </c>
      <c r="AF2">
        <f t="shared" ref="AF2:AF19" si="5">AE2/8</f>
        <v>0.125</v>
      </c>
      <c r="AG2">
        <f t="shared" ref="AG2:AG19" si="6">AA2+AC2+AE2</f>
        <v>3</v>
      </c>
      <c r="AH2">
        <f>AG2/'[1]A Dylan Data'!$B$6</f>
        <v>0.3</v>
      </c>
      <c r="AI2">
        <v>87607</v>
      </c>
      <c r="AJ2">
        <f t="shared" ref="AJ2:AJ19" si="7">AG2/AI2*1000</f>
        <v>3.4243838962639973E-2</v>
      </c>
    </row>
    <row r="3" spans="1:36" x14ac:dyDescent="0.2">
      <c r="A3" t="s">
        <v>35</v>
      </c>
      <c r="B3" t="s">
        <v>36</v>
      </c>
      <c r="C3">
        <v>5000</v>
      </c>
      <c r="D3">
        <v>5000</v>
      </c>
      <c r="E3">
        <v>5000</v>
      </c>
      <c r="F3" t="s">
        <v>39</v>
      </c>
      <c r="G3" t="s">
        <v>40</v>
      </c>
      <c r="H3">
        <v>1</v>
      </c>
      <c r="I3">
        <v>1</v>
      </c>
      <c r="J3">
        <v>1</v>
      </c>
      <c r="K3">
        <v>129725</v>
      </c>
      <c r="L3">
        <v>129725</v>
      </c>
      <c r="M3">
        <v>129725</v>
      </c>
      <c r="N3">
        <v>16113.495650712601</v>
      </c>
      <c r="O3">
        <v>16113.495650712601</v>
      </c>
      <c r="P3">
        <v>0.695238095</v>
      </c>
      <c r="Q3">
        <v>1</v>
      </c>
      <c r="R3">
        <v>1</v>
      </c>
      <c r="S3">
        <v>1</v>
      </c>
      <c r="T3">
        <v>0</v>
      </c>
      <c r="U3">
        <v>1</v>
      </c>
      <c r="V3">
        <v>0</v>
      </c>
      <c r="W3">
        <v>1</v>
      </c>
      <c r="X3">
        <v>1</v>
      </c>
      <c r="Y3">
        <v>0</v>
      </c>
      <c r="Z3">
        <v>0</v>
      </c>
      <c r="AA3">
        <f t="shared" si="0"/>
        <v>1</v>
      </c>
      <c r="AB3">
        <f t="shared" si="1"/>
        <v>1</v>
      </c>
      <c r="AC3">
        <f t="shared" si="2"/>
        <v>1</v>
      </c>
      <c r="AD3">
        <f t="shared" si="3"/>
        <v>1</v>
      </c>
      <c r="AE3">
        <f t="shared" si="4"/>
        <v>4</v>
      </c>
      <c r="AF3">
        <f t="shared" si="5"/>
        <v>0.5</v>
      </c>
      <c r="AG3">
        <f t="shared" si="6"/>
        <v>6</v>
      </c>
      <c r="AH3">
        <f>AG3/'[1]A Dylan Data'!$B$6</f>
        <v>0.6</v>
      </c>
      <c r="AI3">
        <v>129725</v>
      </c>
      <c r="AJ3">
        <f t="shared" si="7"/>
        <v>4.6251686259394874E-2</v>
      </c>
    </row>
    <row r="4" spans="1:36" x14ac:dyDescent="0.2">
      <c r="A4" t="s">
        <v>35</v>
      </c>
      <c r="B4" t="s">
        <v>36</v>
      </c>
      <c r="C4">
        <v>5000</v>
      </c>
      <c r="D4">
        <v>5000</v>
      </c>
      <c r="E4">
        <v>5000</v>
      </c>
      <c r="F4" t="s">
        <v>41</v>
      </c>
      <c r="G4" t="s">
        <v>42</v>
      </c>
      <c r="H4">
        <v>1</v>
      </c>
      <c r="I4">
        <v>1</v>
      </c>
      <c r="J4">
        <v>1</v>
      </c>
      <c r="K4">
        <v>85085</v>
      </c>
      <c r="L4">
        <v>85085</v>
      </c>
      <c r="M4">
        <v>85085</v>
      </c>
      <c r="N4">
        <v>20248.523787514601</v>
      </c>
      <c r="O4">
        <v>20248.523787514601</v>
      </c>
      <c r="P4">
        <v>0.69841269800000005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f t="shared" si="0"/>
        <v>0</v>
      </c>
      <c r="AB4">
        <f t="shared" si="1"/>
        <v>0</v>
      </c>
      <c r="AC4">
        <f t="shared" si="2"/>
        <v>1</v>
      </c>
      <c r="AD4">
        <f t="shared" si="3"/>
        <v>1</v>
      </c>
      <c r="AE4">
        <f t="shared" si="4"/>
        <v>5</v>
      </c>
      <c r="AF4">
        <f t="shared" si="5"/>
        <v>0.625</v>
      </c>
      <c r="AG4">
        <f t="shared" si="6"/>
        <v>6</v>
      </c>
      <c r="AH4">
        <f>AG4/'[1]A Dylan Data'!$B$6</f>
        <v>0.6</v>
      </c>
      <c r="AI4">
        <v>85085</v>
      </c>
      <c r="AJ4">
        <f t="shared" si="7"/>
        <v>7.05177175765411E-2</v>
      </c>
    </row>
    <row r="5" spans="1:36" x14ac:dyDescent="0.2">
      <c r="A5" t="s">
        <v>35</v>
      </c>
      <c r="B5" t="s">
        <v>36</v>
      </c>
      <c r="C5">
        <v>5000</v>
      </c>
      <c r="D5">
        <v>5000</v>
      </c>
      <c r="E5">
        <v>5000</v>
      </c>
      <c r="F5" t="s">
        <v>43</v>
      </c>
      <c r="G5" t="s">
        <v>44</v>
      </c>
      <c r="H5">
        <v>1</v>
      </c>
      <c r="I5">
        <v>1</v>
      </c>
      <c r="J5">
        <v>1</v>
      </c>
      <c r="K5">
        <v>72289</v>
      </c>
      <c r="L5">
        <v>72289</v>
      </c>
      <c r="M5">
        <v>72289</v>
      </c>
      <c r="N5">
        <v>14706.314617747799</v>
      </c>
      <c r="O5">
        <v>14706.314617747799</v>
      </c>
      <c r="P5">
        <v>0.75438596499999999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1</v>
      </c>
      <c r="X5">
        <v>0</v>
      </c>
      <c r="Y5">
        <v>0</v>
      </c>
      <c r="Z5">
        <v>1</v>
      </c>
      <c r="AA5">
        <f t="shared" si="0"/>
        <v>0</v>
      </c>
      <c r="AB5">
        <f t="shared" si="1"/>
        <v>0</v>
      </c>
      <c r="AC5">
        <f t="shared" si="2"/>
        <v>0</v>
      </c>
      <c r="AD5">
        <f t="shared" si="3"/>
        <v>0</v>
      </c>
      <c r="AE5">
        <f t="shared" si="4"/>
        <v>4</v>
      </c>
      <c r="AF5">
        <f t="shared" si="5"/>
        <v>0.5</v>
      </c>
      <c r="AG5">
        <f t="shared" si="6"/>
        <v>4</v>
      </c>
      <c r="AH5">
        <f>AG5/'[1]A Dylan Data'!$B$6</f>
        <v>0.4</v>
      </c>
      <c r="AI5">
        <v>72289</v>
      </c>
      <c r="AJ5">
        <f t="shared" si="7"/>
        <v>5.5333453222481982E-2</v>
      </c>
    </row>
    <row r="6" spans="1:36" x14ac:dyDescent="0.2">
      <c r="A6" t="s">
        <v>35</v>
      </c>
      <c r="B6" t="s">
        <v>36</v>
      </c>
      <c r="C6">
        <v>5000</v>
      </c>
      <c r="D6">
        <v>5000</v>
      </c>
      <c r="E6">
        <v>5000</v>
      </c>
      <c r="F6" t="s">
        <v>45</v>
      </c>
      <c r="G6" t="s">
        <v>46</v>
      </c>
      <c r="H6">
        <v>1</v>
      </c>
      <c r="I6">
        <v>1</v>
      </c>
      <c r="J6">
        <v>1</v>
      </c>
      <c r="K6">
        <v>97165</v>
      </c>
      <c r="L6">
        <v>97165</v>
      </c>
      <c r="M6">
        <v>97165</v>
      </c>
      <c r="N6">
        <v>21773.0612216796</v>
      </c>
      <c r="O6">
        <v>21773.0612216796</v>
      </c>
      <c r="P6">
        <v>0.69142857099999999</v>
      </c>
      <c r="Q6">
        <v>1</v>
      </c>
      <c r="R6">
        <v>1</v>
      </c>
      <c r="S6">
        <v>1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1</v>
      </c>
      <c r="AA6">
        <f t="shared" si="0"/>
        <v>1</v>
      </c>
      <c r="AB6">
        <f t="shared" si="1"/>
        <v>1</v>
      </c>
      <c r="AC6">
        <f t="shared" si="2"/>
        <v>1</v>
      </c>
      <c r="AD6">
        <f t="shared" si="3"/>
        <v>1</v>
      </c>
      <c r="AE6">
        <f t="shared" si="4"/>
        <v>4</v>
      </c>
      <c r="AF6">
        <f t="shared" si="5"/>
        <v>0.5</v>
      </c>
      <c r="AG6">
        <f t="shared" si="6"/>
        <v>6</v>
      </c>
      <c r="AH6">
        <f>AG6/'[1]A Dylan Data'!$B$6</f>
        <v>0.6</v>
      </c>
      <c r="AI6">
        <v>97165</v>
      </c>
      <c r="AJ6">
        <f t="shared" si="7"/>
        <v>6.1750630371018377E-2</v>
      </c>
    </row>
    <row r="7" spans="1:36" x14ac:dyDescent="0.2">
      <c r="A7" t="s">
        <v>35</v>
      </c>
      <c r="B7" t="s">
        <v>36</v>
      </c>
      <c r="C7">
        <v>5000</v>
      </c>
      <c r="D7">
        <v>5000</v>
      </c>
      <c r="E7">
        <v>5000</v>
      </c>
      <c r="F7" t="s">
        <v>47</v>
      </c>
      <c r="G7" t="s">
        <v>48</v>
      </c>
      <c r="H7">
        <v>1</v>
      </c>
      <c r="I7">
        <v>1</v>
      </c>
      <c r="J7">
        <v>1</v>
      </c>
      <c r="K7">
        <v>60706</v>
      </c>
      <c r="L7">
        <v>60706</v>
      </c>
      <c r="M7">
        <v>60706</v>
      </c>
      <c r="N7">
        <v>23538.759079816198</v>
      </c>
      <c r="O7">
        <v>23538.759079816198</v>
      </c>
      <c r="P7">
        <v>0.728971963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1</v>
      </c>
      <c r="X7">
        <v>1</v>
      </c>
      <c r="Y7">
        <v>0</v>
      </c>
      <c r="Z7">
        <v>0</v>
      </c>
      <c r="AA7">
        <f t="shared" si="0"/>
        <v>0</v>
      </c>
      <c r="AB7">
        <f t="shared" si="1"/>
        <v>0</v>
      </c>
      <c r="AC7">
        <f t="shared" si="2"/>
        <v>1</v>
      </c>
      <c r="AD7">
        <f t="shared" si="3"/>
        <v>1</v>
      </c>
      <c r="AE7">
        <f t="shared" si="4"/>
        <v>3</v>
      </c>
      <c r="AF7">
        <f t="shared" si="5"/>
        <v>0.375</v>
      </c>
      <c r="AG7">
        <f t="shared" si="6"/>
        <v>4</v>
      </c>
      <c r="AH7">
        <f>AG7/'[1]A Dylan Data'!$B$6</f>
        <v>0.4</v>
      </c>
      <c r="AI7">
        <v>60706</v>
      </c>
      <c r="AJ7">
        <f t="shared" si="7"/>
        <v>6.5891345171811694E-2</v>
      </c>
    </row>
    <row r="8" spans="1:36" x14ac:dyDescent="0.2">
      <c r="A8" t="s">
        <v>35</v>
      </c>
      <c r="B8" t="s">
        <v>36</v>
      </c>
      <c r="C8">
        <v>5000</v>
      </c>
      <c r="D8">
        <v>5000</v>
      </c>
      <c r="E8">
        <v>5000</v>
      </c>
      <c r="F8" t="s">
        <v>49</v>
      </c>
      <c r="G8" t="s">
        <v>50</v>
      </c>
      <c r="H8">
        <v>1</v>
      </c>
      <c r="I8">
        <v>1</v>
      </c>
      <c r="J8">
        <v>1</v>
      </c>
      <c r="K8">
        <v>97978</v>
      </c>
      <c r="L8">
        <v>97978</v>
      </c>
      <c r="M8">
        <v>97978</v>
      </c>
      <c r="N8">
        <v>12718.326399785001</v>
      </c>
      <c r="O8">
        <v>12718.326399785001</v>
      </c>
      <c r="P8">
        <v>0.76666666699999997</v>
      </c>
      <c r="Q8">
        <v>1</v>
      </c>
      <c r="R8">
        <v>1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1</v>
      </c>
      <c r="Z8">
        <v>0</v>
      </c>
      <c r="AA8">
        <f t="shared" si="0"/>
        <v>1</v>
      </c>
      <c r="AB8">
        <f t="shared" si="1"/>
        <v>1</v>
      </c>
      <c r="AC8">
        <f t="shared" si="2"/>
        <v>1</v>
      </c>
      <c r="AD8">
        <f t="shared" si="3"/>
        <v>1</v>
      </c>
      <c r="AE8">
        <f t="shared" si="4"/>
        <v>4</v>
      </c>
      <c r="AF8">
        <f t="shared" si="5"/>
        <v>0.5</v>
      </c>
      <c r="AG8">
        <f t="shared" si="6"/>
        <v>6</v>
      </c>
      <c r="AH8">
        <f>AG8/'[1]A Dylan Data'!$B$6</f>
        <v>0.6</v>
      </c>
      <c r="AI8">
        <v>97978</v>
      </c>
      <c r="AJ8">
        <f t="shared" si="7"/>
        <v>6.1238237155279762E-2</v>
      </c>
    </row>
    <row r="9" spans="1:36" x14ac:dyDescent="0.2">
      <c r="A9" t="s">
        <v>35</v>
      </c>
      <c r="B9" t="s">
        <v>36</v>
      </c>
      <c r="C9">
        <v>5000</v>
      </c>
      <c r="D9">
        <v>5000</v>
      </c>
      <c r="E9">
        <v>5000</v>
      </c>
      <c r="F9" t="s">
        <v>51</v>
      </c>
      <c r="G9" t="s">
        <v>52</v>
      </c>
      <c r="H9">
        <v>2</v>
      </c>
      <c r="I9">
        <v>2</v>
      </c>
      <c r="J9">
        <v>2</v>
      </c>
      <c r="K9">
        <v>17134.5</v>
      </c>
      <c r="L9">
        <v>17134.5</v>
      </c>
      <c r="M9">
        <v>34269</v>
      </c>
      <c r="N9">
        <v>22524.109348969701</v>
      </c>
      <c r="O9">
        <v>22524.109348969701</v>
      </c>
      <c r="P9">
        <v>0.78666666699999999</v>
      </c>
      <c r="Q9">
        <v>1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f t="shared" si="0"/>
        <v>1</v>
      </c>
      <c r="AB9">
        <f t="shared" si="1"/>
        <v>1</v>
      </c>
      <c r="AC9">
        <f t="shared" si="2"/>
        <v>1</v>
      </c>
      <c r="AD9">
        <f t="shared" si="3"/>
        <v>1</v>
      </c>
      <c r="AE9">
        <f t="shared" si="4"/>
        <v>2</v>
      </c>
      <c r="AF9">
        <f t="shared" si="5"/>
        <v>0.25</v>
      </c>
      <c r="AG9">
        <f t="shared" si="6"/>
        <v>4</v>
      </c>
      <c r="AH9">
        <f>AG9/'[1]A Dylan Data'!$B$6</f>
        <v>0.4</v>
      </c>
      <c r="AI9">
        <v>34269</v>
      </c>
      <c r="AJ9">
        <f t="shared" si="7"/>
        <v>0.11672356940675246</v>
      </c>
    </row>
    <row r="10" spans="1:36" x14ac:dyDescent="0.2">
      <c r="A10" t="s">
        <v>35</v>
      </c>
      <c r="B10" t="s">
        <v>36</v>
      </c>
      <c r="C10">
        <v>5000</v>
      </c>
      <c r="D10">
        <v>5000</v>
      </c>
      <c r="E10">
        <v>5000</v>
      </c>
      <c r="F10" t="s">
        <v>53</v>
      </c>
      <c r="G10" t="s">
        <v>54</v>
      </c>
      <c r="H10">
        <v>1</v>
      </c>
      <c r="I10">
        <v>1</v>
      </c>
      <c r="J10">
        <v>1</v>
      </c>
      <c r="K10">
        <v>52640</v>
      </c>
      <c r="L10">
        <v>52640</v>
      </c>
      <c r="M10">
        <v>52640</v>
      </c>
      <c r="N10">
        <v>22780.428061706301</v>
      </c>
      <c r="O10">
        <v>22780.428061706301</v>
      </c>
      <c r="P10">
        <v>0.73983739800000003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1</v>
      </c>
      <c r="X10">
        <v>1</v>
      </c>
      <c r="Y10">
        <v>0</v>
      </c>
      <c r="Z10">
        <v>0</v>
      </c>
      <c r="AA10">
        <f t="shared" si="0"/>
        <v>1</v>
      </c>
      <c r="AB10">
        <f t="shared" si="1"/>
        <v>1</v>
      </c>
      <c r="AC10">
        <f t="shared" si="2"/>
        <v>1</v>
      </c>
      <c r="AD10">
        <f t="shared" si="3"/>
        <v>1</v>
      </c>
      <c r="AE10">
        <f t="shared" si="4"/>
        <v>4</v>
      </c>
      <c r="AF10">
        <f t="shared" si="5"/>
        <v>0.5</v>
      </c>
      <c r="AG10">
        <f t="shared" si="6"/>
        <v>6</v>
      </c>
      <c r="AH10">
        <f>AG10/'[1]A Dylan Data'!$B$6</f>
        <v>0.6</v>
      </c>
      <c r="AI10">
        <v>52640</v>
      </c>
      <c r="AJ10">
        <f t="shared" si="7"/>
        <v>0.11398176291793312</v>
      </c>
    </row>
    <row r="11" spans="1:36" x14ac:dyDescent="0.2">
      <c r="A11" t="s">
        <v>35</v>
      </c>
      <c r="B11" t="s">
        <v>36</v>
      </c>
      <c r="C11">
        <v>5000</v>
      </c>
      <c r="D11">
        <v>5000</v>
      </c>
      <c r="E11">
        <v>5000</v>
      </c>
      <c r="F11" t="s">
        <v>55</v>
      </c>
      <c r="G11" t="s">
        <v>56</v>
      </c>
      <c r="H11">
        <v>1</v>
      </c>
      <c r="I11">
        <v>1</v>
      </c>
      <c r="J11">
        <v>1</v>
      </c>
      <c r="K11">
        <v>72040</v>
      </c>
      <c r="L11">
        <v>72040</v>
      </c>
      <c r="M11">
        <v>72040</v>
      </c>
      <c r="N11">
        <v>19558.032255665901</v>
      </c>
      <c r="O11">
        <v>19558.032255665901</v>
      </c>
      <c r="P11">
        <v>0.73684210500000002</v>
      </c>
      <c r="Q11">
        <v>0</v>
      </c>
      <c r="R11">
        <v>1</v>
      </c>
      <c r="S11">
        <v>0</v>
      </c>
      <c r="T11">
        <v>0</v>
      </c>
      <c r="U11">
        <v>1</v>
      </c>
      <c r="V11">
        <v>1</v>
      </c>
      <c r="W11">
        <v>1</v>
      </c>
      <c r="X11">
        <v>1</v>
      </c>
      <c r="Y11">
        <v>0</v>
      </c>
      <c r="Z11">
        <v>0</v>
      </c>
      <c r="AA11">
        <f t="shared" si="0"/>
        <v>0</v>
      </c>
      <c r="AB11">
        <f t="shared" si="1"/>
        <v>0</v>
      </c>
      <c r="AC11">
        <f t="shared" si="2"/>
        <v>1</v>
      </c>
      <c r="AD11">
        <f t="shared" si="3"/>
        <v>1</v>
      </c>
      <c r="AE11">
        <f t="shared" si="4"/>
        <v>4</v>
      </c>
      <c r="AF11">
        <f t="shared" si="5"/>
        <v>0.5</v>
      </c>
      <c r="AG11">
        <f t="shared" si="6"/>
        <v>5</v>
      </c>
      <c r="AH11">
        <f>AG11/'[1]A Dylan Data'!$B$6</f>
        <v>0.5</v>
      </c>
      <c r="AI11">
        <v>72040</v>
      </c>
      <c r="AJ11">
        <f t="shared" si="7"/>
        <v>6.9405885619100507E-2</v>
      </c>
    </row>
    <row r="12" spans="1:36" x14ac:dyDescent="0.2">
      <c r="A12" t="s">
        <v>35</v>
      </c>
      <c r="B12" t="s">
        <v>36</v>
      </c>
      <c r="C12">
        <v>5000</v>
      </c>
      <c r="D12">
        <v>5000</v>
      </c>
      <c r="E12">
        <v>5000</v>
      </c>
      <c r="F12" t="s">
        <v>57</v>
      </c>
      <c r="G12" t="s">
        <v>58</v>
      </c>
      <c r="H12">
        <v>1</v>
      </c>
      <c r="I12">
        <v>1</v>
      </c>
      <c r="J12">
        <v>1</v>
      </c>
      <c r="K12">
        <v>122955</v>
      </c>
      <c r="L12">
        <v>122955</v>
      </c>
      <c r="M12">
        <v>122955</v>
      </c>
      <c r="N12">
        <v>27980.2274571667</v>
      </c>
      <c r="O12">
        <v>27980.2274571667</v>
      </c>
      <c r="P12">
        <v>0.72118959100000002</v>
      </c>
      <c r="Q12">
        <v>1</v>
      </c>
      <c r="R12">
        <v>1</v>
      </c>
      <c r="S12">
        <v>1</v>
      </c>
      <c r="T12">
        <v>0</v>
      </c>
      <c r="U12">
        <v>1</v>
      </c>
      <c r="V12">
        <v>1</v>
      </c>
      <c r="W12">
        <v>0</v>
      </c>
      <c r="X12">
        <v>1</v>
      </c>
      <c r="Y12">
        <v>1</v>
      </c>
      <c r="Z12">
        <v>0</v>
      </c>
      <c r="AA12">
        <f t="shared" si="0"/>
        <v>1</v>
      </c>
      <c r="AB12">
        <f t="shared" si="1"/>
        <v>1</v>
      </c>
      <c r="AC12">
        <f t="shared" si="2"/>
        <v>1</v>
      </c>
      <c r="AD12">
        <f t="shared" si="3"/>
        <v>1</v>
      </c>
      <c r="AE12">
        <f t="shared" si="4"/>
        <v>5</v>
      </c>
      <c r="AF12">
        <f t="shared" si="5"/>
        <v>0.625</v>
      </c>
      <c r="AG12">
        <f t="shared" si="6"/>
        <v>7</v>
      </c>
      <c r="AH12">
        <f>AG12/'[1]A Dylan Data'!$B$6</f>
        <v>0.7</v>
      </c>
      <c r="AI12">
        <v>122955</v>
      </c>
      <c r="AJ12">
        <f t="shared" si="7"/>
        <v>5.6931397665812691E-2</v>
      </c>
    </row>
    <row r="13" spans="1:36" x14ac:dyDescent="0.2">
      <c r="A13" t="s">
        <v>35</v>
      </c>
      <c r="B13" t="s">
        <v>36</v>
      </c>
      <c r="C13">
        <v>5000</v>
      </c>
      <c r="D13">
        <v>5000</v>
      </c>
      <c r="E13">
        <v>5000</v>
      </c>
      <c r="F13" t="s">
        <v>59</v>
      </c>
      <c r="G13" t="s">
        <v>60</v>
      </c>
      <c r="H13">
        <v>1</v>
      </c>
      <c r="I13">
        <v>1</v>
      </c>
      <c r="J13">
        <v>1</v>
      </c>
      <c r="K13">
        <v>125311</v>
      </c>
      <c r="L13">
        <v>125311</v>
      </c>
      <c r="M13">
        <v>125311</v>
      </c>
      <c r="N13">
        <v>15241.8742976827</v>
      </c>
      <c r="O13">
        <v>15241.8742976827</v>
      </c>
      <c r="P13">
        <v>0.764444444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0</v>
      </c>
      <c r="AA13">
        <f t="shared" si="0"/>
        <v>1</v>
      </c>
      <c r="AB13">
        <f t="shared" si="1"/>
        <v>1</v>
      </c>
      <c r="AC13">
        <f t="shared" si="2"/>
        <v>1</v>
      </c>
      <c r="AD13">
        <f t="shared" si="3"/>
        <v>1</v>
      </c>
      <c r="AE13">
        <f t="shared" si="4"/>
        <v>7</v>
      </c>
      <c r="AF13">
        <f t="shared" si="5"/>
        <v>0.875</v>
      </c>
      <c r="AG13">
        <f t="shared" si="6"/>
        <v>9</v>
      </c>
      <c r="AH13">
        <f>AG13/'[1]A Dylan Data'!$B$6</f>
        <v>0.9</v>
      </c>
      <c r="AI13">
        <v>125311</v>
      </c>
      <c r="AJ13">
        <f t="shared" si="7"/>
        <v>7.1821308584242405E-2</v>
      </c>
    </row>
    <row r="14" spans="1:36" x14ac:dyDescent="0.2">
      <c r="A14" t="s">
        <v>35</v>
      </c>
      <c r="B14" t="s">
        <v>36</v>
      </c>
      <c r="C14">
        <v>5000</v>
      </c>
      <c r="D14">
        <v>5000</v>
      </c>
      <c r="E14">
        <v>5000</v>
      </c>
      <c r="F14" t="s">
        <v>61</v>
      </c>
      <c r="G14" t="s">
        <v>62</v>
      </c>
      <c r="H14">
        <v>1</v>
      </c>
      <c r="I14">
        <v>1</v>
      </c>
      <c r="J14">
        <v>1</v>
      </c>
      <c r="K14">
        <v>69219</v>
      </c>
      <c r="L14">
        <v>69219</v>
      </c>
      <c r="M14">
        <v>69219</v>
      </c>
      <c r="N14">
        <v>16459.6079492754</v>
      </c>
      <c r="O14">
        <v>16459.6079492754</v>
      </c>
      <c r="P14">
        <v>0.72815534000000004</v>
      </c>
      <c r="Q14">
        <v>1</v>
      </c>
      <c r="R14">
        <v>0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0</v>
      </c>
      <c r="Z14">
        <v>0</v>
      </c>
      <c r="AA14">
        <f t="shared" si="0"/>
        <v>1</v>
      </c>
      <c r="AB14">
        <f t="shared" si="1"/>
        <v>1</v>
      </c>
      <c r="AC14">
        <f t="shared" si="2"/>
        <v>0</v>
      </c>
      <c r="AD14">
        <f t="shared" si="3"/>
        <v>0</v>
      </c>
      <c r="AE14">
        <f t="shared" si="4"/>
        <v>3</v>
      </c>
      <c r="AF14">
        <f t="shared" si="5"/>
        <v>0.375</v>
      </c>
      <c r="AG14">
        <f t="shared" si="6"/>
        <v>4</v>
      </c>
      <c r="AH14">
        <f>AG14/'[1]A Dylan Data'!$B$6</f>
        <v>0.4</v>
      </c>
      <c r="AI14">
        <v>69219</v>
      </c>
      <c r="AJ14">
        <f t="shared" si="7"/>
        <v>5.7787601670061688E-2</v>
      </c>
    </row>
    <row r="15" spans="1:36" x14ac:dyDescent="0.2">
      <c r="A15" t="s">
        <v>35</v>
      </c>
      <c r="B15" t="s">
        <v>36</v>
      </c>
      <c r="C15">
        <v>5000</v>
      </c>
      <c r="D15">
        <v>5000</v>
      </c>
      <c r="E15">
        <v>5000</v>
      </c>
      <c r="F15" t="s">
        <v>63</v>
      </c>
      <c r="G15" t="s">
        <v>64</v>
      </c>
      <c r="H15">
        <v>1</v>
      </c>
      <c r="I15">
        <v>1</v>
      </c>
      <c r="J15">
        <v>1</v>
      </c>
      <c r="K15">
        <v>104567</v>
      </c>
      <c r="L15">
        <v>104567</v>
      </c>
      <c r="M15">
        <v>104567</v>
      </c>
      <c r="N15">
        <v>24516.486317349299</v>
      </c>
      <c r="O15">
        <v>24516.486317349299</v>
      </c>
      <c r="P15">
        <v>0.78749999999999998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0</v>
      </c>
      <c r="Z15">
        <v>0</v>
      </c>
      <c r="AA15">
        <f t="shared" si="0"/>
        <v>1</v>
      </c>
      <c r="AB15">
        <f t="shared" si="1"/>
        <v>1</v>
      </c>
      <c r="AC15">
        <f t="shared" si="2"/>
        <v>1</v>
      </c>
      <c r="AD15">
        <f t="shared" si="3"/>
        <v>1</v>
      </c>
      <c r="AE15">
        <f t="shared" si="4"/>
        <v>6</v>
      </c>
      <c r="AF15">
        <f t="shared" si="5"/>
        <v>0.75</v>
      </c>
      <c r="AG15">
        <f t="shared" si="6"/>
        <v>8</v>
      </c>
      <c r="AH15">
        <f>AG15/'[1]A Dylan Data'!$B$6</f>
        <v>0.8</v>
      </c>
      <c r="AI15">
        <v>104567</v>
      </c>
      <c r="AJ15">
        <f t="shared" si="7"/>
        <v>7.6505972247458573E-2</v>
      </c>
    </row>
    <row r="16" spans="1:36" x14ac:dyDescent="0.2">
      <c r="A16" t="s">
        <v>35</v>
      </c>
      <c r="B16" t="s">
        <v>36</v>
      </c>
      <c r="C16">
        <v>5000</v>
      </c>
      <c r="D16">
        <v>5000</v>
      </c>
      <c r="E16">
        <v>5000</v>
      </c>
      <c r="F16" t="s">
        <v>65</v>
      </c>
      <c r="G16" t="s">
        <v>66</v>
      </c>
      <c r="H16">
        <v>1</v>
      </c>
      <c r="I16">
        <v>1</v>
      </c>
      <c r="J16">
        <v>1</v>
      </c>
      <c r="K16">
        <v>46135</v>
      </c>
      <c r="L16">
        <v>46135</v>
      </c>
      <c r="M16">
        <v>46135</v>
      </c>
      <c r="N16">
        <v>20264.039479756098</v>
      </c>
      <c r="O16">
        <v>20264.039479756098</v>
      </c>
      <c r="P16">
        <v>0.73239436599999996</v>
      </c>
      <c r="Q16">
        <v>0</v>
      </c>
      <c r="R16">
        <v>1</v>
      </c>
      <c r="S16">
        <v>1</v>
      </c>
      <c r="T16">
        <v>0</v>
      </c>
      <c r="U16">
        <v>1</v>
      </c>
      <c r="V16">
        <v>1</v>
      </c>
      <c r="W16">
        <v>0</v>
      </c>
      <c r="X16">
        <v>0</v>
      </c>
      <c r="Y16">
        <v>0</v>
      </c>
      <c r="Z16">
        <v>0</v>
      </c>
      <c r="AA16">
        <f t="shared" si="0"/>
        <v>0</v>
      </c>
      <c r="AB16">
        <f t="shared" si="1"/>
        <v>0</v>
      </c>
      <c r="AC16">
        <f t="shared" si="2"/>
        <v>1</v>
      </c>
      <c r="AD16">
        <f t="shared" si="3"/>
        <v>1</v>
      </c>
      <c r="AE16">
        <f t="shared" si="4"/>
        <v>3</v>
      </c>
      <c r="AF16">
        <f t="shared" si="5"/>
        <v>0.375</v>
      </c>
      <c r="AG16">
        <f t="shared" si="6"/>
        <v>4</v>
      </c>
      <c r="AH16">
        <f>AG16/'[1]A Dylan Data'!$B$6</f>
        <v>0.4</v>
      </c>
      <c r="AI16">
        <v>46135</v>
      </c>
      <c r="AJ16">
        <f t="shared" si="7"/>
        <v>8.6702070011921539E-2</v>
      </c>
    </row>
    <row r="17" spans="1:36" x14ac:dyDescent="0.2">
      <c r="A17" t="s">
        <v>35</v>
      </c>
      <c r="B17" t="s">
        <v>36</v>
      </c>
      <c r="C17">
        <v>5000</v>
      </c>
      <c r="D17">
        <v>5000</v>
      </c>
      <c r="E17">
        <v>5000</v>
      </c>
      <c r="F17" t="s">
        <v>67</v>
      </c>
      <c r="G17" t="s">
        <v>68</v>
      </c>
      <c r="H17">
        <v>1</v>
      </c>
      <c r="I17">
        <v>1</v>
      </c>
      <c r="J17">
        <v>1</v>
      </c>
      <c r="K17">
        <v>54748</v>
      </c>
      <c r="L17">
        <v>54748</v>
      </c>
      <c r="M17">
        <v>54748</v>
      </c>
      <c r="N17">
        <v>20109.3783908599</v>
      </c>
      <c r="O17">
        <v>20109.3783908599</v>
      </c>
      <c r="P17">
        <v>0.71</v>
      </c>
      <c r="Q17">
        <v>0</v>
      </c>
      <c r="R17">
        <v>1</v>
      </c>
      <c r="S17">
        <v>1</v>
      </c>
      <c r="T17">
        <v>1</v>
      </c>
      <c r="U17">
        <v>0</v>
      </c>
      <c r="V17">
        <v>1</v>
      </c>
      <c r="W17">
        <v>1</v>
      </c>
      <c r="X17">
        <v>0</v>
      </c>
      <c r="Y17">
        <v>0</v>
      </c>
      <c r="Z17">
        <v>0</v>
      </c>
      <c r="AA17">
        <f t="shared" si="0"/>
        <v>0</v>
      </c>
      <c r="AB17">
        <f t="shared" si="1"/>
        <v>0</v>
      </c>
      <c r="AC17">
        <f t="shared" si="2"/>
        <v>1</v>
      </c>
      <c r="AD17">
        <f t="shared" si="3"/>
        <v>1</v>
      </c>
      <c r="AE17">
        <f t="shared" si="4"/>
        <v>4</v>
      </c>
      <c r="AF17">
        <f t="shared" si="5"/>
        <v>0.5</v>
      </c>
      <c r="AG17">
        <f t="shared" si="6"/>
        <v>5</v>
      </c>
      <c r="AH17">
        <f>AG17/'[1]A Dylan Data'!$B$6</f>
        <v>0.5</v>
      </c>
      <c r="AI17">
        <v>54748</v>
      </c>
      <c r="AJ17">
        <f t="shared" si="7"/>
        <v>9.1327537078980059E-2</v>
      </c>
    </row>
    <row r="18" spans="1:36" x14ac:dyDescent="0.2">
      <c r="A18" t="s">
        <v>35</v>
      </c>
      <c r="B18" t="s">
        <v>36</v>
      </c>
      <c r="C18">
        <v>5000</v>
      </c>
      <c r="D18">
        <v>5000</v>
      </c>
      <c r="E18">
        <v>5000</v>
      </c>
      <c r="F18" t="s">
        <v>69</v>
      </c>
      <c r="G18" t="s">
        <v>70</v>
      </c>
      <c r="H18">
        <v>1</v>
      </c>
      <c r="I18">
        <v>1</v>
      </c>
      <c r="J18">
        <v>1</v>
      </c>
      <c r="K18">
        <v>69850</v>
      </c>
      <c r="L18">
        <v>69850</v>
      </c>
      <c r="M18">
        <v>69850</v>
      </c>
      <c r="N18">
        <v>16620.531571196199</v>
      </c>
      <c r="O18">
        <v>16620.531571196199</v>
      </c>
      <c r="P18">
        <v>0.688073394</v>
      </c>
      <c r="Q18">
        <v>1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0</v>
      </c>
      <c r="AA18">
        <f t="shared" si="0"/>
        <v>1</v>
      </c>
      <c r="AB18">
        <f t="shared" si="1"/>
        <v>1</v>
      </c>
      <c r="AC18">
        <f t="shared" si="2"/>
        <v>1</v>
      </c>
      <c r="AD18">
        <f t="shared" si="3"/>
        <v>1</v>
      </c>
      <c r="AE18">
        <f t="shared" si="4"/>
        <v>3</v>
      </c>
      <c r="AF18">
        <f t="shared" si="5"/>
        <v>0.375</v>
      </c>
      <c r="AG18">
        <f t="shared" si="6"/>
        <v>5</v>
      </c>
      <c r="AH18">
        <f>AG18/'[1]A Dylan Data'!$B$6</f>
        <v>0.5</v>
      </c>
      <c r="AI18">
        <v>69850</v>
      </c>
      <c r="AJ18">
        <f t="shared" si="7"/>
        <v>7.158196134574088E-2</v>
      </c>
    </row>
    <row r="19" spans="1:36" x14ac:dyDescent="0.2">
      <c r="A19" t="s">
        <v>35</v>
      </c>
      <c r="B19" t="s">
        <v>36</v>
      </c>
      <c r="C19">
        <v>5000</v>
      </c>
      <c r="D19">
        <v>5000</v>
      </c>
      <c r="E19">
        <v>5000</v>
      </c>
      <c r="F19" t="s">
        <v>71</v>
      </c>
      <c r="G19" t="s">
        <v>72</v>
      </c>
      <c r="H19">
        <v>1</v>
      </c>
      <c r="I19">
        <v>1</v>
      </c>
      <c r="J19">
        <v>1</v>
      </c>
      <c r="K19">
        <v>79989</v>
      </c>
      <c r="L19">
        <v>79989</v>
      </c>
      <c r="M19">
        <v>79989</v>
      </c>
      <c r="N19">
        <v>10664.906699929599</v>
      </c>
      <c r="O19">
        <v>10664.906699929599</v>
      </c>
      <c r="P19">
        <v>0.72180451099999998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0</v>
      </c>
      <c r="Y19">
        <v>0</v>
      </c>
      <c r="Z19">
        <v>0</v>
      </c>
      <c r="AA19">
        <f t="shared" si="0"/>
        <v>1</v>
      </c>
      <c r="AB19">
        <f t="shared" si="1"/>
        <v>1</v>
      </c>
      <c r="AC19">
        <f t="shared" si="2"/>
        <v>1</v>
      </c>
      <c r="AD19">
        <f t="shared" si="3"/>
        <v>1</v>
      </c>
      <c r="AE19">
        <f t="shared" si="4"/>
        <v>5</v>
      </c>
      <c r="AF19">
        <f t="shared" si="5"/>
        <v>0.625</v>
      </c>
      <c r="AG19">
        <f t="shared" si="6"/>
        <v>7</v>
      </c>
      <c r="AH19">
        <f>AG19/'[1]A Dylan Data'!$B$6</f>
        <v>0.7</v>
      </c>
      <c r="AI19">
        <v>79989</v>
      </c>
      <c r="AJ19">
        <f t="shared" si="7"/>
        <v>8.7512032904524376E-2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2019-02-28T17:43:51Z</dcterms:created>
  <dcterms:modified xsi:type="dcterms:W3CDTF">2019-02-28T17:44:31Z</dcterms:modified>
</cp:coreProperties>
</file>