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code/results/"/>
    </mc:Choice>
  </mc:AlternateContent>
  <bookViews>
    <workbookView xWindow="0" yWindow="460" windowWidth="288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D21" i="1"/>
  <c r="AB21" i="1"/>
  <c r="W21" i="1"/>
  <c r="X21" i="1"/>
  <c r="W4" i="1"/>
  <c r="X4" i="1"/>
  <c r="Y21" i="1"/>
  <c r="S21" i="1"/>
  <c r="T21" i="1"/>
  <c r="N21" i="1"/>
  <c r="L21" i="1"/>
  <c r="D21" i="1"/>
  <c r="AD20" i="1"/>
  <c r="AB20" i="1"/>
  <c r="W20" i="1"/>
  <c r="X20" i="1"/>
  <c r="Y20" i="1"/>
  <c r="S20" i="1"/>
  <c r="T20" i="1"/>
  <c r="N20" i="1"/>
  <c r="L20" i="1"/>
  <c r="D20" i="1"/>
  <c r="AD19" i="1"/>
  <c r="AB19" i="1"/>
  <c r="W19" i="1"/>
  <c r="X19" i="1"/>
  <c r="Y19" i="1"/>
  <c r="S19" i="1"/>
  <c r="T19" i="1"/>
  <c r="N19" i="1"/>
  <c r="L19" i="1"/>
  <c r="D19" i="1"/>
  <c r="AD18" i="1"/>
  <c r="AB18" i="1"/>
  <c r="W18" i="1"/>
  <c r="X18" i="1"/>
  <c r="Y18" i="1"/>
  <c r="S18" i="1"/>
  <c r="T18" i="1"/>
  <c r="N18" i="1"/>
  <c r="L18" i="1"/>
  <c r="D18" i="1"/>
  <c r="AD17" i="1"/>
  <c r="AB17" i="1"/>
  <c r="W17" i="1"/>
  <c r="X17" i="1"/>
  <c r="Y17" i="1"/>
  <c r="S17" i="1"/>
  <c r="T17" i="1"/>
  <c r="N17" i="1"/>
  <c r="L17" i="1"/>
  <c r="D17" i="1"/>
  <c r="AD16" i="1"/>
  <c r="AB16" i="1"/>
  <c r="W16" i="1"/>
  <c r="X16" i="1"/>
  <c r="Y16" i="1"/>
  <c r="S16" i="1"/>
  <c r="T16" i="1"/>
  <c r="N16" i="1"/>
  <c r="L16" i="1"/>
  <c r="D16" i="1"/>
  <c r="AD15" i="1"/>
  <c r="AB15" i="1"/>
  <c r="W15" i="1"/>
  <c r="X15" i="1"/>
  <c r="Y15" i="1"/>
  <c r="S15" i="1"/>
  <c r="T15" i="1"/>
  <c r="N15" i="1"/>
  <c r="L15" i="1"/>
  <c r="D15" i="1"/>
  <c r="AD14" i="1"/>
  <c r="AB14" i="1"/>
  <c r="W14" i="1"/>
  <c r="X14" i="1"/>
  <c r="Y14" i="1"/>
  <c r="S14" i="1"/>
  <c r="T14" i="1"/>
  <c r="N14" i="1"/>
  <c r="L14" i="1"/>
  <c r="D14" i="1"/>
  <c r="AD13" i="1"/>
  <c r="AB13" i="1"/>
  <c r="W13" i="1"/>
  <c r="X13" i="1"/>
  <c r="Y13" i="1"/>
  <c r="S13" i="1"/>
  <c r="T13" i="1"/>
  <c r="N13" i="1"/>
  <c r="L13" i="1"/>
  <c r="D13" i="1"/>
  <c r="AD12" i="1"/>
  <c r="AB12" i="1"/>
  <c r="W12" i="1"/>
  <c r="X12" i="1"/>
  <c r="Y12" i="1"/>
  <c r="S12" i="1"/>
  <c r="T12" i="1"/>
  <c r="N12" i="1"/>
  <c r="L12" i="1"/>
  <c r="D12" i="1"/>
  <c r="AD11" i="1"/>
  <c r="AB11" i="1"/>
  <c r="W11" i="1"/>
  <c r="X11" i="1"/>
  <c r="Y11" i="1"/>
  <c r="S11" i="1"/>
  <c r="T11" i="1"/>
  <c r="N11" i="1"/>
  <c r="L11" i="1"/>
  <c r="D11" i="1"/>
  <c r="AD10" i="1"/>
  <c r="AB10" i="1"/>
  <c r="W10" i="1"/>
  <c r="X10" i="1"/>
  <c r="Y10" i="1"/>
  <c r="S10" i="1"/>
  <c r="T10" i="1"/>
  <c r="N10" i="1"/>
  <c r="L10" i="1"/>
  <c r="D10" i="1"/>
  <c r="AD9" i="1"/>
  <c r="AB9" i="1"/>
  <c r="W9" i="1"/>
  <c r="X9" i="1"/>
  <c r="Y9" i="1"/>
  <c r="S9" i="1"/>
  <c r="T9" i="1"/>
  <c r="N9" i="1"/>
  <c r="L9" i="1"/>
  <c r="D9" i="1"/>
  <c r="AD8" i="1"/>
  <c r="AB8" i="1"/>
  <c r="W8" i="1"/>
  <c r="X8" i="1"/>
  <c r="Y8" i="1"/>
  <c r="S8" i="1"/>
  <c r="T8" i="1"/>
  <c r="N8" i="1"/>
  <c r="L8" i="1"/>
  <c r="D8" i="1"/>
  <c r="AD7" i="1"/>
  <c r="AB7" i="1"/>
  <c r="W7" i="1"/>
  <c r="X7" i="1"/>
  <c r="Y7" i="1"/>
  <c r="S7" i="1"/>
  <c r="T7" i="1"/>
  <c r="N7" i="1"/>
  <c r="L7" i="1"/>
  <c r="D7" i="1"/>
  <c r="AD6" i="1"/>
  <c r="AB6" i="1"/>
  <c r="W6" i="1"/>
  <c r="X6" i="1"/>
  <c r="Y6" i="1"/>
  <c r="S6" i="1"/>
  <c r="T6" i="1"/>
  <c r="N6" i="1"/>
  <c r="L6" i="1"/>
  <c r="D6" i="1"/>
  <c r="AD5" i="1"/>
  <c r="AB5" i="1"/>
  <c r="W5" i="1"/>
  <c r="X5" i="1"/>
  <c r="Y5" i="1"/>
  <c r="S5" i="1"/>
  <c r="T5" i="1"/>
  <c r="N5" i="1"/>
  <c r="L5" i="1"/>
  <c r="D5" i="1"/>
  <c r="AD4" i="1"/>
  <c r="AB4" i="1"/>
  <c r="Y4" i="1"/>
  <c r="S4" i="1"/>
  <c r="T4" i="1"/>
  <c r="N4" i="1"/>
  <c r="L4" i="1"/>
  <c r="D4" i="1"/>
  <c r="AD3" i="1"/>
  <c r="AB3" i="1"/>
  <c r="W3" i="1"/>
  <c r="X3" i="1"/>
  <c r="Y3" i="1"/>
  <c r="S3" i="1"/>
  <c r="T3" i="1"/>
  <c r="N3" i="1"/>
  <c r="L3" i="1"/>
  <c r="D3" i="1"/>
  <c r="AD2" i="1"/>
  <c r="AB2" i="1"/>
  <c r="W2" i="1"/>
  <c r="X2" i="1"/>
  <c r="Y2" i="1"/>
  <c r="S2" i="1"/>
  <c r="T2" i="1"/>
  <c r="N2" i="1"/>
  <c r="L2" i="1"/>
  <c r="D2" i="1"/>
  <c r="Z2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Z21" i="1"/>
</calcChain>
</file>

<file path=xl/sharedStrings.xml><?xml version="1.0" encoding="utf-8"?>
<sst xmlns="http://schemas.openxmlformats.org/spreadsheetml/2006/main" count="51" uniqueCount="33">
  <si>
    <t>no</t>
  </si>
  <si>
    <t>yes</t>
  </si>
  <si>
    <t>participantTimeLn</t>
  </si>
  <si>
    <t>directWork</t>
  </si>
  <si>
    <t>directWorkLn</t>
  </si>
  <si>
    <t>indirectWork</t>
  </si>
  <si>
    <t>rework</t>
  </si>
  <si>
    <t>errors</t>
  </si>
  <si>
    <t>omarTime</t>
  </si>
  <si>
    <t>omarTimeSec</t>
  </si>
  <si>
    <t>omarTimeSecLn</t>
  </si>
  <si>
    <t>cardScore</t>
  </si>
  <si>
    <t>cubeScore</t>
  </si>
  <si>
    <t>cubeScore40</t>
  </si>
  <si>
    <t>compositeCognition</t>
  </si>
  <si>
    <t>compositeCognitionLn</t>
  </si>
  <si>
    <t>cognitionHighLow</t>
  </si>
  <si>
    <t>age</t>
  </si>
  <si>
    <t>ageLn</t>
  </si>
  <si>
    <t>experience</t>
  </si>
  <si>
    <t>experienceLn</t>
  </si>
  <si>
    <t>training</t>
  </si>
  <si>
    <t>participant</t>
  </si>
  <si>
    <t>pid</t>
  </si>
  <si>
    <t>participantAvgHullArea3000</t>
  </si>
  <si>
    <t>participantAvgHullArea3000Ln</t>
  </si>
  <si>
    <t>participantAvgHullArea5000</t>
  </si>
  <si>
    <t>participantAvgHullArea5000Ln</t>
  </si>
  <si>
    <t>participantTime3000</t>
  </si>
  <si>
    <t>participantTime5000</t>
  </si>
  <si>
    <t>participantAvgHullArea10000</t>
  </si>
  <si>
    <t>participantAvgHullArea10000Ln</t>
  </si>
  <si>
    <t>participantTime10000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</si>
</sst>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I11" sqref="I11"/>
    </sheetView>
  </sheetViews>
  <sheetFormatPr baseColWidth="10" defaultRowHeight="16" x14ac:dyDescent="0.2"/>
  <cols>
    <col min="1" max="1" width="10.1640625" bestFit="1" customWidth="1"/>
    <col min="2" max="2" width="3.6640625" bestFit="1" customWidth="1"/>
    <col min="3" max="3" width="24.6640625" bestFit="1" customWidth="1"/>
    <col min="4" max="4" width="26.5" bestFit="1" customWidth="1"/>
    <col min="5" max="5" width="18.33203125" bestFit="1" customWidth="1"/>
    <col min="6" max="6" width="24.6640625" bestFit="1" customWidth="1"/>
    <col min="7" max="7" width="26.5" bestFit="1" customWidth="1"/>
    <col min="8" max="8" width="18.33203125" bestFit="1" customWidth="1"/>
    <col min="9" max="9" width="25.6640625" bestFit="1" customWidth="1"/>
    <col min="10" max="10" width="27.5" bestFit="1" customWidth="1"/>
    <col min="11" max="11" width="19.33203125" bestFit="1" customWidth="1"/>
    <col min="12" max="12" width="16.1640625" bestFit="1" customWidth="1"/>
    <col min="13" max="13" width="10.5" bestFit="1" customWidth="1"/>
    <col min="14" max="14" width="12.33203125" bestFit="1" customWidth="1"/>
    <col min="15" max="15" width="12" bestFit="1" customWidth="1"/>
    <col min="16" max="16" width="7" bestFit="1" customWidth="1"/>
    <col min="17" max="17" width="6.1640625" bestFit="1" customWidth="1"/>
    <col min="18" max="18" width="9.6640625" bestFit="1" customWidth="1"/>
    <col min="19" max="19" width="12.33203125" bestFit="1" customWidth="1"/>
    <col min="20" max="20" width="14.33203125" bestFit="1" customWidth="1"/>
    <col min="21" max="21" width="9.33203125" bestFit="1" customWidth="1"/>
    <col min="22" max="22" width="9.6640625" bestFit="1" customWidth="1"/>
    <col min="23" max="23" width="11.6640625" bestFit="1" customWidth="1"/>
    <col min="24" max="24" width="17.6640625" bestFit="1" customWidth="1"/>
    <col min="25" max="25" width="19.6640625" bestFit="1" customWidth="1"/>
    <col min="26" max="26" width="16" bestFit="1" customWidth="1"/>
    <col min="27" max="27" width="4" bestFit="1" customWidth="1"/>
    <col min="28" max="28" width="12.1640625" bestFit="1" customWidth="1"/>
    <col min="29" max="29" width="10.1640625" bestFit="1" customWidth="1"/>
    <col min="30" max="30" width="12.1640625" bestFit="1" customWidth="1"/>
    <col min="31" max="31" width="7.5" bestFit="1" customWidth="1"/>
  </cols>
  <sheetData>
    <row r="1" spans="1:31" s="10" customFormat="1" x14ac:dyDescent="0.2">
      <c r="A1" s="9" t="s">
        <v>22</v>
      </c>
      <c r="B1" s="9" t="s">
        <v>23</v>
      </c>
      <c r="C1" s="9" t="s">
        <v>24</v>
      </c>
      <c r="D1" s="9" t="s">
        <v>25</v>
      </c>
      <c r="E1" s="9" t="s">
        <v>28</v>
      </c>
      <c r="F1" s="9" t="s">
        <v>26</v>
      </c>
      <c r="G1" s="9" t="s">
        <v>27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  <c r="W1" s="9" t="s">
        <v>13</v>
      </c>
      <c r="X1" s="9" t="s">
        <v>14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20</v>
      </c>
      <c r="AE1" s="9" t="s">
        <v>21</v>
      </c>
    </row>
    <row r="2" spans="1:31" x14ac:dyDescent="0.2">
      <c r="A2" s="4">
        <v>1</v>
      </c>
      <c r="B2" s="4">
        <v>1</v>
      </c>
      <c r="C2" s="5">
        <v>7.0023945620000001</v>
      </c>
      <c r="D2" s="6">
        <f t="shared" ref="D2:D21" si="0">LN(C2)</f>
        <v>1.9462521708449065</v>
      </c>
      <c r="E2" s="5">
        <v>990.56</v>
      </c>
      <c r="F2" s="11">
        <v>11.719245689999999</v>
      </c>
      <c r="G2">
        <f>LN(F2)</f>
        <v>2.4612324211561116</v>
      </c>
      <c r="H2" s="11">
        <v>823.62739999999997</v>
      </c>
      <c r="I2" s="11">
        <v>20.551551020000002</v>
      </c>
      <c r="J2">
        <f>LN(I2)</f>
        <v>3.0229364135199077</v>
      </c>
      <c r="K2" s="11">
        <v>823.62739999999997</v>
      </c>
      <c r="L2" s="3">
        <f t="shared" ref="L2:L21" si="1">LN(E2)</f>
        <v>6.898270439770922</v>
      </c>
      <c r="M2" s="7">
        <v>26.506024096385545</v>
      </c>
      <c r="N2" s="7">
        <f t="shared" ref="N2:N21" si="2">LN(M2)</f>
        <v>3.2773720315498096</v>
      </c>
      <c r="O2" s="7">
        <v>54.216867469879517</v>
      </c>
      <c r="P2" s="7">
        <v>19.277108433734941</v>
      </c>
      <c r="Q2" s="2">
        <v>2</v>
      </c>
      <c r="R2" s="8">
        <v>2.8819444444444443E-2</v>
      </c>
      <c r="S2" s="1">
        <f t="shared" ref="S2:S21" si="3">R2*24*60*60</f>
        <v>2490</v>
      </c>
      <c r="T2" s="1">
        <f>LN(S2)</f>
        <v>7.8200379894587533</v>
      </c>
      <c r="U2" s="2">
        <v>26</v>
      </c>
      <c r="V2" s="2">
        <v>6</v>
      </c>
      <c r="W2" s="7">
        <f t="shared" ref="W2:W21" si="4">V2*40/14</f>
        <v>17.142857142857142</v>
      </c>
      <c r="X2" s="7">
        <f t="shared" ref="X2:X21" si="5">W2+U2</f>
        <v>43.142857142857139</v>
      </c>
      <c r="Y2" s="7">
        <f>LN(X2)</f>
        <v>3.7645168683195562</v>
      </c>
      <c r="Z2" s="4" t="str">
        <f ca="1">IF(X2&gt;$Z$4,"HIGH","LOW")</f>
        <v>LOW</v>
      </c>
      <c r="AA2" s="2">
        <v>26</v>
      </c>
      <c r="AB2" s="2">
        <f>LN(AA2)</f>
        <v>3.2580965380214821</v>
      </c>
      <c r="AC2" s="2">
        <v>8</v>
      </c>
      <c r="AD2" s="2">
        <f>LN(AC2)</f>
        <v>2.0794415416798357</v>
      </c>
      <c r="AE2" s="2" t="s">
        <v>0</v>
      </c>
    </row>
    <row r="3" spans="1:31" x14ac:dyDescent="0.2">
      <c r="A3" s="4">
        <v>2</v>
      </c>
      <c r="B3" s="4">
        <v>8</v>
      </c>
      <c r="C3" s="5">
        <v>7.3218543040000004</v>
      </c>
      <c r="D3" s="6">
        <f t="shared" si="0"/>
        <v>1.9908636161116504</v>
      </c>
      <c r="E3" s="5">
        <v>1412.5895</v>
      </c>
      <c r="F3" s="11">
        <v>11.663375370000001</v>
      </c>
      <c r="G3">
        <f t="shared" ref="G3:G20" si="6">LN(F3)</f>
        <v>2.4564536218776127</v>
      </c>
      <c r="H3" s="11">
        <v>1346.2755999999999</v>
      </c>
      <c r="I3" s="11">
        <v>19.503632710000002</v>
      </c>
      <c r="J3">
        <f t="shared" ref="J3:J21" si="7">LN(I3)</f>
        <v>2.9706007410398612</v>
      </c>
      <c r="K3" s="11">
        <v>1393.4215999999999</v>
      </c>
      <c r="L3" s="3">
        <f t="shared" si="1"/>
        <v>7.2531798238451151</v>
      </c>
      <c r="M3" s="7">
        <v>34.693877551020407</v>
      </c>
      <c r="N3" s="7">
        <f t="shared" si="2"/>
        <v>3.5465632319336806</v>
      </c>
      <c r="O3" s="7">
        <v>62.244897959183675</v>
      </c>
      <c r="P3" s="7">
        <v>3.0612244897959182</v>
      </c>
      <c r="Q3" s="2">
        <v>2</v>
      </c>
      <c r="R3" s="8">
        <v>3.3761574074074076E-2</v>
      </c>
      <c r="S3" s="1">
        <f t="shared" si="3"/>
        <v>2917.0000000000005</v>
      </c>
      <c r="T3" s="1">
        <f t="shared" ref="T3:T21" si="8">LN(S3)</f>
        <v>7.9783109698677217</v>
      </c>
      <c r="U3" s="2">
        <v>33</v>
      </c>
      <c r="V3" s="2">
        <v>10</v>
      </c>
      <c r="W3" s="7">
        <f t="shared" si="4"/>
        <v>28.571428571428573</v>
      </c>
      <c r="X3" s="7">
        <f t="shared" si="5"/>
        <v>61.571428571428569</v>
      </c>
      <c r="Y3" s="7">
        <f t="shared" ref="Y3:Y21" si="9">LN(X3)</f>
        <v>4.1201979410484348</v>
      </c>
      <c r="Z3" s="4" t="str">
        <f t="shared" ref="Z3:Z21" ca="1" si="10">IF(X3&gt;$Z$4,"HIGH","LOW")</f>
        <v>HIGH</v>
      </c>
      <c r="AA3" s="2">
        <v>25</v>
      </c>
      <c r="AB3" s="2">
        <f t="shared" ref="AB3:AB21" si="11">LN(AA3)</f>
        <v>3.2188758248682006</v>
      </c>
      <c r="AC3" s="2">
        <v>5</v>
      </c>
      <c r="AD3" s="2">
        <f t="shared" ref="AD3:AD21" si="12">LN(AC3)</f>
        <v>1.6094379124341003</v>
      </c>
      <c r="AE3" s="2" t="s">
        <v>1</v>
      </c>
    </row>
    <row r="4" spans="1:31" x14ac:dyDescent="0.2">
      <c r="A4" s="4">
        <v>3</v>
      </c>
      <c r="B4" s="4">
        <v>12</v>
      </c>
      <c r="C4" s="5">
        <v>7.858937643</v>
      </c>
      <c r="D4" s="6">
        <f t="shared" si="0"/>
        <v>2.0616514373825257</v>
      </c>
      <c r="E4" s="5">
        <v>642.56899999999996</v>
      </c>
      <c r="F4" s="11">
        <v>11.54942877</v>
      </c>
      <c r="G4">
        <f t="shared" si="6"/>
        <v>2.4466359786019005</v>
      </c>
      <c r="H4" s="11">
        <v>599.15539999999999</v>
      </c>
      <c r="I4" s="11">
        <v>19.338634190000001</v>
      </c>
      <c r="J4">
        <f t="shared" si="7"/>
        <v>2.9621048665386076</v>
      </c>
      <c r="K4" s="11">
        <v>599.15539999999999</v>
      </c>
      <c r="L4" s="3">
        <f t="shared" si="1"/>
        <v>6.4654742039992685</v>
      </c>
      <c r="M4" s="7">
        <v>54.54545454545454</v>
      </c>
      <c r="N4" s="7">
        <f t="shared" si="2"/>
        <v>3.9990343824177756</v>
      </c>
      <c r="O4" s="7">
        <v>40</v>
      </c>
      <c r="P4" s="7">
        <v>5.4545454545454541</v>
      </c>
      <c r="Q4" s="2">
        <v>2</v>
      </c>
      <c r="R4" s="8">
        <v>1.8912037037037036E-2</v>
      </c>
      <c r="S4" s="1">
        <f t="shared" si="3"/>
        <v>1634</v>
      </c>
      <c r="T4" s="1">
        <f t="shared" si="8"/>
        <v>7.3987862754199485</v>
      </c>
      <c r="U4" s="2">
        <v>35</v>
      </c>
      <c r="V4" s="2">
        <v>11</v>
      </c>
      <c r="W4" s="7">
        <f t="shared" si="4"/>
        <v>31.428571428571427</v>
      </c>
      <c r="X4" s="7">
        <f t="shared" si="5"/>
        <v>66.428571428571431</v>
      </c>
      <c r="Y4" s="7">
        <f t="shared" si="9"/>
        <v>4.1961272565320433</v>
      </c>
      <c r="Z4" s="4" t="str">
        <f t="shared" ca="1" si="10"/>
        <v>HIGH</v>
      </c>
      <c r="AA4" s="2">
        <v>36</v>
      </c>
      <c r="AB4" s="2">
        <f t="shared" si="11"/>
        <v>3.5835189384561099</v>
      </c>
      <c r="AC4" s="2">
        <v>10</v>
      </c>
      <c r="AD4" s="2">
        <f t="shared" si="12"/>
        <v>2.3025850929940459</v>
      </c>
      <c r="AE4" s="2" t="s">
        <v>1</v>
      </c>
    </row>
    <row r="5" spans="1:31" x14ac:dyDescent="0.2">
      <c r="A5" s="4">
        <v>4</v>
      </c>
      <c r="B5" s="4">
        <v>18</v>
      </c>
      <c r="C5" s="5">
        <v>5.2837060210000004</v>
      </c>
      <c r="D5" s="6">
        <f t="shared" si="0"/>
        <v>1.6646277494196993</v>
      </c>
      <c r="E5" s="5">
        <v>548.79269999999997</v>
      </c>
      <c r="F5" s="11">
        <v>9.7943673160000007</v>
      </c>
      <c r="G5">
        <f t="shared" si="6"/>
        <v>2.2818074567630977</v>
      </c>
      <c r="H5" s="11">
        <v>55.5595</v>
      </c>
      <c r="I5" s="11">
        <v>12.800820010000001</v>
      </c>
      <c r="J5">
        <f t="shared" si="7"/>
        <v>2.5495092321548571</v>
      </c>
      <c r="K5" s="11">
        <v>960.2921</v>
      </c>
      <c r="L5" s="3">
        <f t="shared" si="1"/>
        <v>6.3077207745739354</v>
      </c>
      <c r="M5" s="7">
        <v>61.818181818181813</v>
      </c>
      <c r="N5" s="7">
        <f t="shared" si="2"/>
        <v>4.1241975253717822</v>
      </c>
      <c r="O5" s="7">
        <v>38.181818181818187</v>
      </c>
      <c r="P5" s="7">
        <v>0</v>
      </c>
      <c r="Q5" s="2">
        <v>0</v>
      </c>
      <c r="R5" s="8">
        <v>1.9074074074074073E-2</v>
      </c>
      <c r="S5" s="1">
        <f t="shared" si="3"/>
        <v>1648</v>
      </c>
      <c r="T5" s="1">
        <f t="shared" si="8"/>
        <v>7.4073177104694174</v>
      </c>
      <c r="U5" s="2">
        <v>40</v>
      </c>
      <c r="V5" s="2">
        <v>11</v>
      </c>
      <c r="W5" s="7">
        <f t="shared" si="4"/>
        <v>31.428571428571427</v>
      </c>
      <c r="X5" s="7">
        <f t="shared" si="5"/>
        <v>71.428571428571431</v>
      </c>
      <c r="Y5" s="7">
        <f t="shared" si="9"/>
        <v>4.2686979493668789</v>
      </c>
      <c r="Z5" s="4" t="str">
        <f t="shared" ca="1" si="10"/>
        <v>HIGH</v>
      </c>
      <c r="AA5" s="2">
        <v>46</v>
      </c>
      <c r="AB5" s="2">
        <f t="shared" si="11"/>
        <v>3.8286413964890951</v>
      </c>
      <c r="AC5" s="2">
        <v>26</v>
      </c>
      <c r="AD5" s="2">
        <f t="shared" si="12"/>
        <v>3.2580965380214821</v>
      </c>
      <c r="AE5" s="2" t="s">
        <v>1</v>
      </c>
    </row>
    <row r="6" spans="1:31" x14ac:dyDescent="0.2">
      <c r="A6" s="4">
        <v>5</v>
      </c>
      <c r="B6" s="4">
        <v>24</v>
      </c>
      <c r="C6" s="5">
        <v>5.5972567460000002</v>
      </c>
      <c r="D6" s="6">
        <f t="shared" si="0"/>
        <v>1.7222766109314567</v>
      </c>
      <c r="E6" s="5">
        <v>475.07679999999999</v>
      </c>
      <c r="F6" s="11">
        <v>7.6554810470000003</v>
      </c>
      <c r="G6">
        <f t="shared" si="6"/>
        <v>2.0354218680235494</v>
      </c>
      <c r="H6" s="11">
        <v>236.65020000000001</v>
      </c>
      <c r="I6" s="11">
        <v>14.51111223</v>
      </c>
      <c r="J6">
        <f t="shared" si="7"/>
        <v>2.6749147166117746</v>
      </c>
      <c r="K6" s="11">
        <v>548.7269</v>
      </c>
      <c r="L6" s="3">
        <f t="shared" si="1"/>
        <v>6.1634764751756839</v>
      </c>
      <c r="M6" s="7">
        <v>65.384615384615387</v>
      </c>
      <c r="N6" s="7">
        <f t="shared" si="2"/>
        <v>4.1802869920228254</v>
      </c>
      <c r="O6" s="7">
        <v>28.846153846153843</v>
      </c>
      <c r="P6" s="7">
        <v>5.7692307692307692</v>
      </c>
      <c r="Q6" s="2">
        <v>1</v>
      </c>
      <c r="R6" s="8">
        <v>1.8113425925925925E-2</v>
      </c>
      <c r="S6" s="1">
        <f t="shared" si="3"/>
        <v>1565.0000000000002</v>
      </c>
      <c r="T6" s="1">
        <f t="shared" si="8"/>
        <v>7.3556411029742534</v>
      </c>
      <c r="U6" s="2">
        <v>39</v>
      </c>
      <c r="V6" s="2">
        <v>4</v>
      </c>
      <c r="W6" s="7">
        <f t="shared" si="4"/>
        <v>11.428571428571429</v>
      </c>
      <c r="X6" s="7">
        <f t="shared" si="5"/>
        <v>50.428571428571431</v>
      </c>
      <c r="Y6" s="7">
        <f t="shared" si="9"/>
        <v>3.9205579078779835</v>
      </c>
      <c r="Z6" s="4" t="str">
        <f t="shared" ca="1" si="10"/>
        <v>HIGH</v>
      </c>
      <c r="AA6" s="2">
        <v>22</v>
      </c>
      <c r="AB6" s="2">
        <f t="shared" si="11"/>
        <v>3.0910424533583161</v>
      </c>
      <c r="AC6" s="2">
        <v>4</v>
      </c>
      <c r="AD6" s="2">
        <f t="shared" si="12"/>
        <v>1.3862943611198906</v>
      </c>
      <c r="AE6" s="2" t="s">
        <v>0</v>
      </c>
    </row>
    <row r="7" spans="1:31" x14ac:dyDescent="0.2">
      <c r="A7" s="4">
        <v>6</v>
      </c>
      <c r="B7" s="4">
        <v>34</v>
      </c>
      <c r="C7" s="5">
        <v>5.1574397630000002</v>
      </c>
      <c r="D7" s="6">
        <f t="shared" si="0"/>
        <v>1.6404402863991843</v>
      </c>
      <c r="E7" s="5">
        <v>650.67229999999995</v>
      </c>
      <c r="F7" s="11">
        <v>8.7956117620000001</v>
      </c>
      <c r="G7">
        <f t="shared" si="6"/>
        <v>2.1742529337011232</v>
      </c>
      <c r="H7" s="11">
        <v>405.42430000000002</v>
      </c>
      <c r="I7" s="11">
        <v>12.19588366</v>
      </c>
      <c r="J7">
        <f t="shared" si="7"/>
        <v>2.5010984898873319</v>
      </c>
      <c r="K7" s="11">
        <v>918.93290000000002</v>
      </c>
      <c r="L7" s="3">
        <f t="shared" si="1"/>
        <v>6.4780061360543346</v>
      </c>
      <c r="M7" s="7">
        <v>40.298507462686565</v>
      </c>
      <c r="N7" s="7">
        <f t="shared" si="2"/>
        <v>3.6963144326014543</v>
      </c>
      <c r="O7" s="7">
        <v>49.253731343283583</v>
      </c>
      <c r="P7" s="7">
        <v>10.44776119402985</v>
      </c>
      <c r="Q7" s="2">
        <v>0</v>
      </c>
      <c r="R7" s="8">
        <v>2.3287037037037037E-2</v>
      </c>
      <c r="S7" s="1">
        <f t="shared" si="3"/>
        <v>2012</v>
      </c>
      <c r="T7" s="1">
        <f t="shared" si="8"/>
        <v>7.60688453121963</v>
      </c>
      <c r="U7" s="2">
        <v>28</v>
      </c>
      <c r="V7" s="2">
        <v>2</v>
      </c>
      <c r="W7" s="7">
        <f t="shared" si="4"/>
        <v>5.7142857142857144</v>
      </c>
      <c r="X7" s="7">
        <f t="shared" si="5"/>
        <v>33.714285714285715</v>
      </c>
      <c r="Y7" s="7">
        <f t="shared" si="9"/>
        <v>3.5179216559702966</v>
      </c>
      <c r="Z7" s="4" t="str">
        <f t="shared" ca="1" si="10"/>
        <v>LOW</v>
      </c>
      <c r="AA7" s="2">
        <v>60</v>
      </c>
      <c r="AB7" s="2">
        <f t="shared" si="11"/>
        <v>4.0943445622221004</v>
      </c>
      <c r="AC7" s="2">
        <v>39</v>
      </c>
      <c r="AD7" s="2">
        <f t="shared" si="12"/>
        <v>3.6635616461296463</v>
      </c>
      <c r="AE7" s="2" t="s">
        <v>0</v>
      </c>
    </row>
    <row r="8" spans="1:31" x14ac:dyDescent="0.2">
      <c r="A8" s="4">
        <v>7</v>
      </c>
      <c r="B8" s="4">
        <v>36</v>
      </c>
      <c r="C8" s="5">
        <v>6.0065024789999999</v>
      </c>
      <c r="D8" s="6">
        <f t="shared" si="0"/>
        <v>1.7928426288987613</v>
      </c>
      <c r="E8" s="5">
        <v>993.69830000000002</v>
      </c>
      <c r="F8" s="11">
        <v>12.47715938</v>
      </c>
      <c r="G8">
        <f t="shared" si="6"/>
        <v>2.5238997232512821</v>
      </c>
      <c r="H8" s="11">
        <v>481.68049999999999</v>
      </c>
      <c r="I8" s="11">
        <v>18.015768779999998</v>
      </c>
      <c r="J8">
        <f t="shared" si="7"/>
        <v>2.8912474177274969</v>
      </c>
      <c r="K8" s="11">
        <v>1200.5244</v>
      </c>
      <c r="L8" s="3">
        <f t="shared" si="1"/>
        <v>6.9014336394579532</v>
      </c>
      <c r="M8" s="7">
        <v>39.189189189189186</v>
      </c>
      <c r="N8" s="7">
        <f t="shared" si="2"/>
        <v>3.6684009227703958</v>
      </c>
      <c r="O8" s="7">
        <v>47.297297297297298</v>
      </c>
      <c r="P8" s="7">
        <v>13.513513513513514</v>
      </c>
      <c r="Q8" s="2">
        <v>2</v>
      </c>
      <c r="R8" s="8">
        <v>2.5694444444444447E-2</v>
      </c>
      <c r="S8" s="1">
        <f t="shared" si="3"/>
        <v>2220</v>
      </c>
      <c r="T8" s="1">
        <f t="shared" si="8"/>
        <v>7.7052624748663252</v>
      </c>
      <c r="U8" s="2">
        <v>36</v>
      </c>
      <c r="V8" s="2">
        <v>2</v>
      </c>
      <c r="W8" s="7">
        <f t="shared" si="4"/>
        <v>5.7142857142857144</v>
      </c>
      <c r="X8" s="7">
        <f t="shared" si="5"/>
        <v>41.714285714285715</v>
      </c>
      <c r="Y8" s="7">
        <f t="shared" si="9"/>
        <v>3.7308436532129683</v>
      </c>
      <c r="Z8" s="4" t="str">
        <f t="shared" ca="1" si="10"/>
        <v>LOW</v>
      </c>
      <c r="AA8" s="2">
        <v>32</v>
      </c>
      <c r="AB8" s="2">
        <f t="shared" si="11"/>
        <v>3.4657359027997265</v>
      </c>
      <c r="AC8" s="2">
        <v>4</v>
      </c>
      <c r="AD8" s="2">
        <f t="shared" si="12"/>
        <v>1.3862943611198906</v>
      </c>
      <c r="AE8" s="2" t="s">
        <v>0</v>
      </c>
    </row>
    <row r="9" spans="1:31" x14ac:dyDescent="0.2">
      <c r="A9" s="4">
        <v>8</v>
      </c>
      <c r="B9" s="4">
        <v>42</v>
      </c>
      <c r="C9" s="5">
        <v>5.2041357579999996</v>
      </c>
      <c r="D9" s="6">
        <f t="shared" si="0"/>
        <v>1.6494536475505768</v>
      </c>
      <c r="E9" s="5">
        <v>507.31920000000002</v>
      </c>
      <c r="F9" s="11">
        <v>12.184731080000001</v>
      </c>
      <c r="G9">
        <f t="shared" si="6"/>
        <v>2.5001836170757299</v>
      </c>
      <c r="H9" s="11">
        <v>108.9149</v>
      </c>
      <c r="I9" s="11">
        <v>20.368122710000002</v>
      </c>
      <c r="J9">
        <f t="shared" si="7"/>
        <v>3.013971066443407</v>
      </c>
      <c r="K9" s="11">
        <v>220.10319999999999</v>
      </c>
      <c r="L9" s="3">
        <f t="shared" si="1"/>
        <v>6.2291403912840062</v>
      </c>
      <c r="M9" s="7">
        <v>58.730158730158735</v>
      </c>
      <c r="N9" s="7">
        <f t="shared" si="2"/>
        <v>4.0729533722407831</v>
      </c>
      <c r="O9" s="7">
        <v>33.333333333333329</v>
      </c>
      <c r="P9" s="7">
        <v>7.9365079365079358</v>
      </c>
      <c r="Q9" s="2">
        <v>0</v>
      </c>
      <c r="R9" s="8">
        <v>2.1898148148148149E-2</v>
      </c>
      <c r="S9" s="1">
        <f t="shared" si="3"/>
        <v>1892</v>
      </c>
      <c r="T9" s="1">
        <f t="shared" si="8"/>
        <v>7.5453897496118234</v>
      </c>
      <c r="U9" s="2">
        <v>35</v>
      </c>
      <c r="V9" s="2">
        <v>13</v>
      </c>
      <c r="W9" s="7">
        <f t="shared" si="4"/>
        <v>37.142857142857146</v>
      </c>
      <c r="X9" s="7">
        <f t="shared" si="5"/>
        <v>72.142857142857139</v>
      </c>
      <c r="Y9" s="7">
        <f t="shared" si="9"/>
        <v>4.2786482802200467</v>
      </c>
      <c r="Z9" s="4" t="str">
        <f t="shared" ca="1" si="10"/>
        <v>HIGH</v>
      </c>
      <c r="AA9" s="2">
        <v>23</v>
      </c>
      <c r="AB9" s="2">
        <f t="shared" si="11"/>
        <v>3.1354942159291497</v>
      </c>
      <c r="AC9" s="2">
        <v>7</v>
      </c>
      <c r="AD9" s="2">
        <f t="shared" si="12"/>
        <v>1.9459101490553132</v>
      </c>
      <c r="AE9" s="2" t="s">
        <v>1</v>
      </c>
    </row>
    <row r="10" spans="1:31" x14ac:dyDescent="0.2">
      <c r="A10" s="4">
        <v>9</v>
      </c>
      <c r="B10" s="4">
        <v>46</v>
      </c>
      <c r="C10" s="5">
        <v>8.6000995109999998</v>
      </c>
      <c r="D10" s="6">
        <f t="shared" si="0"/>
        <v>2.1517737742390297</v>
      </c>
      <c r="E10" s="5">
        <v>522.05759999999998</v>
      </c>
      <c r="F10" s="11">
        <v>15.547962050000001</v>
      </c>
      <c r="G10">
        <f t="shared" si="6"/>
        <v>2.7439295721585957</v>
      </c>
      <c r="H10" s="11">
        <v>47.212600000000002</v>
      </c>
      <c r="I10" s="11">
        <v>19.276110719999998</v>
      </c>
      <c r="J10">
        <f t="shared" si="7"/>
        <v>2.9588665426918661</v>
      </c>
      <c r="K10" s="11">
        <v>533.81889999999999</v>
      </c>
      <c r="L10" s="3">
        <f t="shared" si="1"/>
        <v>6.2577779266226825</v>
      </c>
      <c r="M10" s="7">
        <v>53.846153846153847</v>
      </c>
      <c r="N10" s="7">
        <f t="shared" si="2"/>
        <v>3.9861309775818681</v>
      </c>
      <c r="O10" s="7">
        <v>35.897435897435898</v>
      </c>
      <c r="P10" s="7">
        <v>10.256410256410255</v>
      </c>
      <c r="Q10" s="2">
        <v>0</v>
      </c>
      <c r="R10" s="8">
        <v>2.704861111111111E-2</v>
      </c>
      <c r="S10" s="1">
        <f t="shared" si="3"/>
        <v>2337</v>
      </c>
      <c r="T10" s="1">
        <f t="shared" si="8"/>
        <v>7.7566233345388582</v>
      </c>
      <c r="U10" s="2">
        <v>32</v>
      </c>
      <c r="V10" s="2">
        <v>12</v>
      </c>
      <c r="W10" s="7">
        <f t="shared" si="4"/>
        <v>34.285714285714285</v>
      </c>
      <c r="X10" s="7">
        <f t="shared" si="5"/>
        <v>66.285714285714278</v>
      </c>
      <c r="Y10" s="7">
        <f t="shared" si="9"/>
        <v>4.1939744031709418</v>
      </c>
      <c r="Z10" s="4" t="str">
        <f t="shared" ca="1" si="10"/>
        <v>HIGH</v>
      </c>
      <c r="AA10" s="2">
        <v>30</v>
      </c>
      <c r="AB10" s="2">
        <f t="shared" si="11"/>
        <v>3.4011973816621555</v>
      </c>
      <c r="AC10" s="2">
        <v>11</v>
      </c>
      <c r="AD10" s="2">
        <f t="shared" si="12"/>
        <v>2.3978952727983707</v>
      </c>
      <c r="AE10" s="2" t="s">
        <v>1</v>
      </c>
    </row>
    <row r="11" spans="1:31" x14ac:dyDescent="0.2">
      <c r="A11" s="4">
        <v>10</v>
      </c>
      <c r="B11" s="4">
        <v>54</v>
      </c>
      <c r="C11" s="5">
        <v>7.5905800149999996</v>
      </c>
      <c r="D11" s="6">
        <f t="shared" si="0"/>
        <v>2.0269080068013783</v>
      </c>
      <c r="E11" s="5">
        <v>1051.0824</v>
      </c>
      <c r="F11" s="11">
        <v>9.8715772220000009</v>
      </c>
      <c r="G11">
        <f t="shared" si="6"/>
        <v>2.2896596402735265</v>
      </c>
      <c r="H11" s="11">
        <v>877.70960000000002</v>
      </c>
      <c r="I11" s="11">
        <v>19.406100980000001</v>
      </c>
      <c r="J11">
        <f t="shared" si="7"/>
        <v>2.9655875001348648</v>
      </c>
      <c r="K11" s="11">
        <v>1561.1902</v>
      </c>
      <c r="L11" s="3">
        <f t="shared" si="1"/>
        <v>6.9575757693260725</v>
      </c>
      <c r="M11" s="7">
        <v>29.591836734693878</v>
      </c>
      <c r="N11" s="7">
        <f t="shared" si="2"/>
        <v>3.3874985373039936</v>
      </c>
      <c r="O11" s="7">
        <v>53.061224489795919</v>
      </c>
      <c r="P11" s="7">
        <v>17.346938775510203</v>
      </c>
      <c r="Q11" s="2">
        <v>4</v>
      </c>
      <c r="R11" s="8">
        <v>3.380787037037037E-2</v>
      </c>
      <c r="S11" s="1">
        <f t="shared" si="3"/>
        <v>2921</v>
      </c>
      <c r="T11" s="1">
        <f t="shared" si="8"/>
        <v>7.9796813023877409</v>
      </c>
      <c r="U11" s="2">
        <v>27</v>
      </c>
      <c r="V11" s="2">
        <v>7</v>
      </c>
      <c r="W11" s="7">
        <f t="shared" si="4"/>
        <v>20</v>
      </c>
      <c r="X11" s="7">
        <f t="shared" si="5"/>
        <v>47</v>
      </c>
      <c r="Y11" s="7">
        <f t="shared" si="9"/>
        <v>3.8501476017100584</v>
      </c>
      <c r="Z11" s="4" t="str">
        <f t="shared" ca="1" si="10"/>
        <v>LOW</v>
      </c>
      <c r="AA11" s="2">
        <v>28</v>
      </c>
      <c r="AB11" s="2">
        <f t="shared" si="11"/>
        <v>3.3322045101752038</v>
      </c>
      <c r="AC11" s="2">
        <v>4</v>
      </c>
      <c r="AD11" s="2">
        <f t="shared" si="12"/>
        <v>1.3862943611198906</v>
      </c>
      <c r="AE11" s="2" t="s">
        <v>1</v>
      </c>
    </row>
    <row r="12" spans="1:31" x14ac:dyDescent="0.2">
      <c r="A12" s="4">
        <v>11</v>
      </c>
      <c r="B12" s="4">
        <v>60</v>
      </c>
      <c r="C12" s="5">
        <v>6.64030115</v>
      </c>
      <c r="D12" s="6">
        <f t="shared" si="0"/>
        <v>1.8931573163755473</v>
      </c>
      <c r="E12" s="5">
        <v>1486.6083000000001</v>
      </c>
      <c r="F12" s="11">
        <v>13.03666132</v>
      </c>
      <c r="G12">
        <f t="shared" si="6"/>
        <v>2.5677654899739415</v>
      </c>
      <c r="H12" s="11">
        <v>595.3383</v>
      </c>
      <c r="I12" s="11">
        <v>17.993860189999999</v>
      </c>
      <c r="J12">
        <f t="shared" si="7"/>
        <v>2.8900305991525821</v>
      </c>
      <c r="K12" s="11">
        <v>1298.4813999999999</v>
      </c>
      <c r="L12" s="3">
        <f t="shared" si="1"/>
        <v>7.3042524954856169</v>
      </c>
      <c r="M12" s="7">
        <v>39.682539682539684</v>
      </c>
      <c r="N12" s="7">
        <f t="shared" si="2"/>
        <v>3.6809112844647593</v>
      </c>
      <c r="O12" s="7">
        <v>47.619047619047613</v>
      </c>
      <c r="P12" s="7">
        <v>12.698412698412698</v>
      </c>
      <c r="Q12" s="2">
        <v>3</v>
      </c>
      <c r="R12" s="8">
        <v>4.9930555555555554E-2</v>
      </c>
      <c r="S12" s="1">
        <f t="shared" si="3"/>
        <v>4313.9999999999991</v>
      </c>
      <c r="T12" s="1">
        <f t="shared" si="8"/>
        <v>8.3696208269491024</v>
      </c>
      <c r="U12" s="2">
        <v>23</v>
      </c>
      <c r="V12" s="2">
        <v>5</v>
      </c>
      <c r="W12" s="7">
        <f t="shared" si="4"/>
        <v>14.285714285714286</v>
      </c>
      <c r="X12" s="7">
        <f t="shared" si="5"/>
        <v>37.285714285714285</v>
      </c>
      <c r="Y12" s="7">
        <f t="shared" si="9"/>
        <v>3.6186102582673803</v>
      </c>
      <c r="Z12" s="4" t="str">
        <f t="shared" ca="1" si="10"/>
        <v>LOW</v>
      </c>
      <c r="AA12" s="2">
        <v>24</v>
      </c>
      <c r="AB12" s="2">
        <f t="shared" si="11"/>
        <v>3.1780538303479458</v>
      </c>
      <c r="AC12" s="2">
        <v>1</v>
      </c>
      <c r="AD12" s="2">
        <f t="shared" si="12"/>
        <v>0</v>
      </c>
      <c r="AE12" s="2" t="s">
        <v>0</v>
      </c>
    </row>
    <row r="13" spans="1:31" x14ac:dyDescent="0.2">
      <c r="A13" s="4">
        <v>12</v>
      </c>
      <c r="B13" s="4">
        <v>65</v>
      </c>
      <c r="C13" s="5">
        <v>9.6600984990000001</v>
      </c>
      <c r="D13" s="6">
        <f t="shared" si="0"/>
        <v>2.2680038447562927</v>
      </c>
      <c r="E13" s="5">
        <v>117.4134</v>
      </c>
      <c r="F13" s="11">
        <v>10.189564539999999</v>
      </c>
      <c r="G13">
        <f t="shared" si="6"/>
        <v>2.3213641122685145</v>
      </c>
      <c r="H13" s="11">
        <v>671.56470000000002</v>
      </c>
      <c r="I13" s="11">
        <v>13.562037630000001</v>
      </c>
      <c r="J13">
        <f t="shared" si="7"/>
        <v>2.6072745389223049</v>
      </c>
      <c r="K13" s="11">
        <v>115.0226</v>
      </c>
      <c r="L13" s="3">
        <f t="shared" si="1"/>
        <v>4.7657010405739131</v>
      </c>
      <c r="M13" s="7">
        <v>71.111111111111114</v>
      </c>
      <c r="N13" s="7">
        <f t="shared" si="2"/>
        <v>4.2642435990174983</v>
      </c>
      <c r="O13" s="7">
        <v>26.666666666666668</v>
      </c>
      <c r="P13" s="7">
        <v>2.2222222222222223</v>
      </c>
      <c r="Q13" s="2">
        <v>0</v>
      </c>
      <c r="R13" s="8">
        <v>1.5439814814814816E-2</v>
      </c>
      <c r="S13" s="1">
        <f t="shared" si="3"/>
        <v>1334</v>
      </c>
      <c r="T13" s="1">
        <f t="shared" si="8"/>
        <v>7.1959372264755688</v>
      </c>
      <c r="U13" s="2">
        <v>40</v>
      </c>
      <c r="V13" s="2">
        <v>14</v>
      </c>
      <c r="W13" s="7">
        <f t="shared" si="4"/>
        <v>40</v>
      </c>
      <c r="X13" s="7">
        <f t="shared" si="5"/>
        <v>80</v>
      </c>
      <c r="Y13" s="7">
        <f t="shared" si="9"/>
        <v>4.3820266346738812</v>
      </c>
      <c r="Z13" s="4" t="str">
        <f t="shared" ca="1" si="10"/>
        <v>HIGH</v>
      </c>
      <c r="AA13" s="2">
        <v>23</v>
      </c>
      <c r="AB13" s="2">
        <f t="shared" si="11"/>
        <v>3.1354942159291497</v>
      </c>
      <c r="AC13" s="2">
        <v>2</v>
      </c>
      <c r="AD13" s="2">
        <f t="shared" si="12"/>
        <v>0.69314718055994529</v>
      </c>
      <c r="AE13" s="2" t="s">
        <v>0</v>
      </c>
    </row>
    <row r="14" spans="1:31" x14ac:dyDescent="0.2">
      <c r="A14" s="4">
        <v>13</v>
      </c>
      <c r="B14" s="4">
        <v>67</v>
      </c>
      <c r="C14" s="5">
        <v>5.6061043689999996</v>
      </c>
      <c r="D14" s="6">
        <f t="shared" si="0"/>
        <v>1.7238560699435372</v>
      </c>
      <c r="E14" s="5">
        <v>1271.6492000000001</v>
      </c>
      <c r="F14" s="11">
        <v>3.596149794</v>
      </c>
      <c r="G14">
        <f t="shared" si="6"/>
        <v>1.2798637714703853</v>
      </c>
      <c r="H14" s="11">
        <v>39.364600000000003</v>
      </c>
      <c r="I14" s="11">
        <v>15.675125510000001</v>
      </c>
      <c r="J14">
        <f t="shared" si="7"/>
        <v>2.7520750935044722</v>
      </c>
      <c r="K14" s="11">
        <v>1233.0182</v>
      </c>
      <c r="L14" s="3">
        <f t="shared" si="1"/>
        <v>7.1480699197005482</v>
      </c>
      <c r="M14" s="7">
        <v>39.655172413793103</v>
      </c>
      <c r="N14" s="7">
        <f t="shared" si="2"/>
        <v>3.6802213913708219</v>
      </c>
      <c r="O14" s="7">
        <v>50.862068965517238</v>
      </c>
      <c r="P14" s="7">
        <v>9.4827586206896548</v>
      </c>
      <c r="Q14" s="2">
        <v>2</v>
      </c>
      <c r="R14" s="8">
        <v>4.0370370370370369E-2</v>
      </c>
      <c r="S14" s="1">
        <f t="shared" si="3"/>
        <v>3488</v>
      </c>
      <c r="T14" s="1">
        <f t="shared" si="8"/>
        <v>8.1570837850288704</v>
      </c>
      <c r="U14" s="2">
        <v>26</v>
      </c>
      <c r="V14" s="2">
        <v>2</v>
      </c>
      <c r="W14" s="7">
        <f t="shared" si="4"/>
        <v>5.7142857142857144</v>
      </c>
      <c r="X14" s="7">
        <f t="shared" si="5"/>
        <v>31.714285714285715</v>
      </c>
      <c r="Y14" s="7">
        <f t="shared" si="9"/>
        <v>3.4567672328169663</v>
      </c>
      <c r="Z14" s="4" t="str">
        <f t="shared" ca="1" si="10"/>
        <v>LOW</v>
      </c>
      <c r="AA14" s="2">
        <v>25</v>
      </c>
      <c r="AB14" s="2">
        <f t="shared" si="11"/>
        <v>3.2188758248682006</v>
      </c>
      <c r="AC14" s="2">
        <v>1</v>
      </c>
      <c r="AD14" s="2">
        <f t="shared" si="12"/>
        <v>0</v>
      </c>
      <c r="AE14" s="2" t="s">
        <v>0</v>
      </c>
    </row>
    <row r="15" spans="1:31" x14ac:dyDescent="0.2">
      <c r="A15" s="4">
        <v>14</v>
      </c>
      <c r="B15" s="4">
        <v>71</v>
      </c>
      <c r="C15" s="5">
        <v>4.0650047980000004</v>
      </c>
      <c r="D15" s="6">
        <f t="shared" si="0"/>
        <v>1.4024149233188807</v>
      </c>
      <c r="E15" s="5">
        <v>810.33339999999998</v>
      </c>
      <c r="F15" s="11">
        <v>4.5955787460000002</v>
      </c>
      <c r="G15">
        <f t="shared" si="6"/>
        <v>1.5250946991278176</v>
      </c>
      <c r="H15" s="11">
        <v>94.212500000000006</v>
      </c>
      <c r="I15" s="11">
        <v>8.1117530089999992</v>
      </c>
      <c r="J15">
        <f t="shared" si="7"/>
        <v>2.0933139987768081</v>
      </c>
      <c r="K15" s="11">
        <v>588.05600000000004</v>
      </c>
      <c r="L15" s="3">
        <f t="shared" si="1"/>
        <v>6.6974457679186807</v>
      </c>
      <c r="M15" s="7">
        <v>39.823008849557525</v>
      </c>
      <c r="N15" s="7">
        <f t="shared" si="2"/>
        <v>3.6844448570460706</v>
      </c>
      <c r="O15" s="7">
        <v>46.017699115044245</v>
      </c>
      <c r="P15" s="7">
        <v>14.159292035398231</v>
      </c>
      <c r="Q15" s="2">
        <v>2</v>
      </c>
      <c r="R15" s="8">
        <v>3.9016203703703699E-2</v>
      </c>
      <c r="S15" s="1">
        <f t="shared" si="3"/>
        <v>3370.9999999999995</v>
      </c>
      <c r="T15" s="1">
        <f t="shared" si="8"/>
        <v>8.1229647152340601</v>
      </c>
      <c r="U15" s="2">
        <v>15</v>
      </c>
      <c r="V15" s="2">
        <v>-2</v>
      </c>
      <c r="W15" s="7">
        <f t="shared" si="4"/>
        <v>-5.7142857142857144</v>
      </c>
      <c r="X15" s="7">
        <f t="shared" si="5"/>
        <v>9.2857142857142847</v>
      </c>
      <c r="Y15" s="7">
        <f t="shared" si="9"/>
        <v>2.2284771208403238</v>
      </c>
      <c r="Z15" s="4" t="str">
        <f t="shared" ca="1" si="10"/>
        <v>LOW</v>
      </c>
      <c r="AA15" s="2">
        <v>20</v>
      </c>
      <c r="AB15" s="2">
        <f t="shared" si="11"/>
        <v>2.9957322735539909</v>
      </c>
      <c r="AC15" s="2">
        <v>2</v>
      </c>
      <c r="AD15" s="2">
        <f t="shared" si="12"/>
        <v>0.69314718055994529</v>
      </c>
      <c r="AE15" s="2" t="s">
        <v>0</v>
      </c>
    </row>
    <row r="16" spans="1:31" x14ac:dyDescent="0.2">
      <c r="A16" s="4">
        <v>15</v>
      </c>
      <c r="B16" s="4">
        <v>72</v>
      </c>
      <c r="C16" s="5">
        <v>4.7400307670000004</v>
      </c>
      <c r="D16" s="6">
        <f t="shared" si="0"/>
        <v>1.5560436266141893</v>
      </c>
      <c r="E16" s="5">
        <v>554.10230000000001</v>
      </c>
      <c r="F16" s="11">
        <v>5.595785738</v>
      </c>
      <c r="G16">
        <f t="shared" si="6"/>
        <v>1.7220137676499143</v>
      </c>
      <c r="H16" s="11">
        <v>326.26510000000002</v>
      </c>
      <c r="I16" s="11">
        <v>12.20154958</v>
      </c>
      <c r="J16">
        <f t="shared" si="7"/>
        <v>2.5015629584276184</v>
      </c>
      <c r="K16" s="11">
        <v>801.70489999999995</v>
      </c>
      <c r="L16" s="3">
        <f t="shared" si="1"/>
        <v>6.3173493267399827</v>
      </c>
      <c r="M16" s="7">
        <v>67.924528301886795</v>
      </c>
      <c r="N16" s="7">
        <f t="shared" si="2"/>
        <v>4.2183972108920793</v>
      </c>
      <c r="O16" s="7">
        <v>28.30188679245283</v>
      </c>
      <c r="P16" s="7">
        <v>3.7735849056603774</v>
      </c>
      <c r="Q16" s="2">
        <v>0</v>
      </c>
      <c r="R16" s="8">
        <v>1.8333333333333333E-2</v>
      </c>
      <c r="S16" s="1">
        <f t="shared" si="3"/>
        <v>1584</v>
      </c>
      <c r="T16" s="1">
        <f t="shared" si="8"/>
        <v>7.3677085723743714</v>
      </c>
      <c r="U16" s="2">
        <v>35</v>
      </c>
      <c r="V16" s="2">
        <v>10</v>
      </c>
      <c r="W16" s="7">
        <f t="shared" si="4"/>
        <v>28.571428571428573</v>
      </c>
      <c r="X16" s="7">
        <f t="shared" si="5"/>
        <v>63.571428571428569</v>
      </c>
      <c r="Y16" s="7">
        <f t="shared" si="9"/>
        <v>4.1521641331109267</v>
      </c>
      <c r="Z16" s="4" t="str">
        <f t="shared" ca="1" si="10"/>
        <v>HIGH</v>
      </c>
      <c r="AA16" s="2">
        <v>41</v>
      </c>
      <c r="AB16" s="2">
        <f t="shared" si="11"/>
        <v>3.713572066704308</v>
      </c>
      <c r="AC16" s="2">
        <v>14</v>
      </c>
      <c r="AD16" s="2">
        <f t="shared" si="12"/>
        <v>2.6390573296152584</v>
      </c>
      <c r="AE16" s="2" t="s">
        <v>0</v>
      </c>
    </row>
    <row r="17" spans="1:31" x14ac:dyDescent="0.2">
      <c r="A17" s="4">
        <v>16</v>
      </c>
      <c r="B17" s="4">
        <v>75</v>
      </c>
      <c r="C17" s="5">
        <v>5.1483745279999997</v>
      </c>
      <c r="D17" s="6">
        <f t="shared" si="0"/>
        <v>1.6386810392243241</v>
      </c>
      <c r="E17" s="5">
        <v>572.0086</v>
      </c>
      <c r="F17" s="11">
        <v>8.445531291</v>
      </c>
      <c r="G17">
        <f t="shared" si="6"/>
        <v>2.1336374601814256</v>
      </c>
      <c r="H17" s="11">
        <v>345.73200000000003</v>
      </c>
      <c r="I17" s="11">
        <v>11.485375599999999</v>
      </c>
      <c r="J17">
        <f t="shared" si="7"/>
        <v>2.4410745391326514</v>
      </c>
      <c r="K17" s="11">
        <v>727.40639999999996</v>
      </c>
      <c r="L17" s="3">
        <f t="shared" si="1"/>
        <v>6.3491540262318091</v>
      </c>
      <c r="M17" s="7">
        <v>58.108108108108105</v>
      </c>
      <c r="N17" s="7">
        <f t="shared" si="2"/>
        <v>4.0623052084774836</v>
      </c>
      <c r="O17" s="7">
        <v>36.486486486486484</v>
      </c>
      <c r="P17" s="7">
        <v>5.4054054054054053</v>
      </c>
      <c r="Q17" s="2">
        <v>0</v>
      </c>
      <c r="R17" s="8">
        <v>2.5659722222222223E-2</v>
      </c>
      <c r="S17" s="1">
        <f t="shared" si="3"/>
        <v>2217</v>
      </c>
      <c r="T17" s="1">
        <f t="shared" si="8"/>
        <v>7.7039102096163115</v>
      </c>
      <c r="U17" s="2">
        <v>26</v>
      </c>
      <c r="V17" s="2">
        <v>0</v>
      </c>
      <c r="W17" s="7">
        <f t="shared" si="4"/>
        <v>0</v>
      </c>
      <c r="X17" s="7">
        <f t="shared" si="5"/>
        <v>26</v>
      </c>
      <c r="Y17" s="7">
        <f t="shared" si="9"/>
        <v>3.2580965380214821</v>
      </c>
      <c r="Z17" s="4" t="str">
        <f t="shared" ca="1" si="10"/>
        <v>LOW</v>
      </c>
      <c r="AA17" s="2">
        <v>38</v>
      </c>
      <c r="AB17" s="2">
        <f t="shared" si="11"/>
        <v>3.6375861597263857</v>
      </c>
      <c r="AC17" s="2">
        <v>18</v>
      </c>
      <c r="AD17" s="2">
        <f t="shared" si="12"/>
        <v>2.8903717578961645</v>
      </c>
      <c r="AE17" s="2" t="s">
        <v>1</v>
      </c>
    </row>
    <row r="18" spans="1:31" x14ac:dyDescent="0.2">
      <c r="A18" s="4">
        <v>17</v>
      </c>
      <c r="B18" s="4">
        <v>80</v>
      </c>
      <c r="C18" s="5">
        <v>5.3004487920000001</v>
      </c>
      <c r="D18" s="6">
        <f t="shared" si="0"/>
        <v>1.667791494708968</v>
      </c>
      <c r="E18" s="5">
        <v>805.27149999999995</v>
      </c>
      <c r="F18" s="11">
        <v>4.634847089</v>
      </c>
      <c r="G18">
        <f t="shared" si="6"/>
        <v>1.5336032079666078</v>
      </c>
      <c r="H18" s="11">
        <v>304.59089999999998</v>
      </c>
      <c r="I18" s="11">
        <v>15.84206676</v>
      </c>
      <c r="J18">
        <f t="shared" si="7"/>
        <v>2.762668855147588</v>
      </c>
      <c r="K18" s="11">
        <v>1292.4793999999999</v>
      </c>
      <c r="L18" s="3">
        <f t="shared" si="1"/>
        <v>6.6911794876375517</v>
      </c>
      <c r="M18" s="7">
        <v>53.846153846153847</v>
      </c>
      <c r="N18" s="7">
        <f t="shared" si="2"/>
        <v>3.9861309775818681</v>
      </c>
      <c r="O18" s="7">
        <v>44.61538461538462</v>
      </c>
      <c r="P18" s="7">
        <v>1.5384615384615385</v>
      </c>
      <c r="Q18" s="2">
        <v>0</v>
      </c>
      <c r="R18" s="8">
        <v>2.2476851851851855E-2</v>
      </c>
      <c r="S18" s="1">
        <f t="shared" si="3"/>
        <v>1942</v>
      </c>
      <c r="T18" s="1">
        <f t="shared" si="8"/>
        <v>7.5714736488512706</v>
      </c>
      <c r="U18" s="2">
        <v>35</v>
      </c>
      <c r="V18" s="2">
        <v>12</v>
      </c>
      <c r="W18" s="7">
        <f t="shared" si="4"/>
        <v>34.285714285714285</v>
      </c>
      <c r="X18" s="7">
        <f t="shared" si="5"/>
        <v>69.285714285714278</v>
      </c>
      <c r="Y18" s="7">
        <f t="shared" si="9"/>
        <v>4.2382387418821699</v>
      </c>
      <c r="Z18" s="4" t="str">
        <f t="shared" ca="1" si="10"/>
        <v>HIGH</v>
      </c>
      <c r="AA18" s="2">
        <v>36</v>
      </c>
      <c r="AB18" s="2">
        <f t="shared" si="11"/>
        <v>3.5835189384561099</v>
      </c>
      <c r="AC18" s="2">
        <v>15</v>
      </c>
      <c r="AD18" s="2">
        <f t="shared" si="12"/>
        <v>2.7080502011022101</v>
      </c>
      <c r="AE18" s="2" t="s">
        <v>1</v>
      </c>
    </row>
    <row r="19" spans="1:31" x14ac:dyDescent="0.2">
      <c r="A19" s="4">
        <v>18</v>
      </c>
      <c r="B19" s="4">
        <v>82</v>
      </c>
      <c r="C19" s="5">
        <v>3.3021758179999998</v>
      </c>
      <c r="D19" s="6">
        <f t="shared" si="0"/>
        <v>1.1945815899919918</v>
      </c>
      <c r="E19" s="5">
        <v>739.85350000000005</v>
      </c>
      <c r="F19" s="11">
        <v>14.65175597</v>
      </c>
      <c r="G19">
        <f t="shared" si="6"/>
        <v>2.6845601897137157</v>
      </c>
      <c r="H19" s="11">
        <v>204.76920000000001</v>
      </c>
      <c r="I19" s="11">
        <v>8.0830991359999995</v>
      </c>
      <c r="J19">
        <f t="shared" si="7"/>
        <v>2.0897753554296816</v>
      </c>
      <c r="K19" s="11">
        <v>996.92970000000003</v>
      </c>
      <c r="L19" s="3">
        <f t="shared" si="1"/>
        <v>6.6064521936260068</v>
      </c>
      <c r="M19" s="7">
        <v>51.52</v>
      </c>
      <c r="N19" s="7">
        <f t="shared" si="2"/>
        <v>3.9419700817960983</v>
      </c>
      <c r="O19" s="7">
        <v>40.4</v>
      </c>
      <c r="P19" s="7">
        <v>8.08</v>
      </c>
      <c r="Q19" s="2">
        <v>0</v>
      </c>
      <c r="R19" s="8">
        <v>3.2256944444444442E-2</v>
      </c>
      <c r="S19" s="1">
        <f t="shared" si="3"/>
        <v>2787</v>
      </c>
      <c r="T19" s="1">
        <f t="shared" si="8"/>
        <v>7.9327210274819482</v>
      </c>
      <c r="U19" s="2">
        <v>22</v>
      </c>
      <c r="V19" s="2">
        <v>12</v>
      </c>
      <c r="W19" s="7">
        <f t="shared" si="4"/>
        <v>34.285714285714285</v>
      </c>
      <c r="X19" s="7">
        <f t="shared" si="5"/>
        <v>56.285714285714285</v>
      </c>
      <c r="Y19" s="7">
        <f t="shared" si="9"/>
        <v>4.0304407602426204</v>
      </c>
      <c r="Z19" s="4" t="str">
        <f t="shared" ca="1" si="10"/>
        <v>HIGH</v>
      </c>
      <c r="AA19" s="2">
        <v>45</v>
      </c>
      <c r="AB19" s="2">
        <f t="shared" si="11"/>
        <v>3.8066624897703196</v>
      </c>
      <c r="AC19" s="2">
        <v>20</v>
      </c>
      <c r="AD19" s="2">
        <f t="shared" si="12"/>
        <v>2.9957322735539909</v>
      </c>
      <c r="AE19" s="2" t="s">
        <v>1</v>
      </c>
    </row>
    <row r="20" spans="1:31" x14ac:dyDescent="0.2">
      <c r="A20" s="4">
        <v>19</v>
      </c>
      <c r="B20" s="4">
        <v>83</v>
      </c>
      <c r="C20" s="5">
        <v>5.3205693580000002</v>
      </c>
      <c r="D20" s="6">
        <f t="shared" si="0"/>
        <v>1.6715803198075392</v>
      </c>
      <c r="E20" s="5">
        <v>993.74630000000002</v>
      </c>
      <c r="F20" s="11">
        <v>5.2165561870000001</v>
      </c>
      <c r="G20">
        <f t="shared" si="6"/>
        <v>1.6518374498829285</v>
      </c>
      <c r="H20" s="11">
        <v>60.5396</v>
      </c>
      <c r="I20" s="11">
        <v>14.58998339</v>
      </c>
      <c r="J20">
        <f t="shared" si="7"/>
        <v>2.6803352240830525</v>
      </c>
      <c r="K20" s="11">
        <v>1235.7692999999999</v>
      </c>
      <c r="L20" s="3">
        <f t="shared" si="1"/>
        <v>6.90148194269117</v>
      </c>
      <c r="M20" s="7">
        <v>38.596491228070171</v>
      </c>
      <c r="N20" s="7">
        <f t="shared" si="2"/>
        <v>3.6531613715118572</v>
      </c>
      <c r="O20" s="7">
        <v>48.245614035087719</v>
      </c>
      <c r="P20" s="7">
        <v>13.157894736842104</v>
      </c>
      <c r="Q20" s="2">
        <v>2</v>
      </c>
      <c r="R20" s="8">
        <v>3.9583333333333331E-2</v>
      </c>
      <c r="S20" s="1">
        <f t="shared" si="3"/>
        <v>3420</v>
      </c>
      <c r="T20" s="1">
        <f t="shared" si="8"/>
        <v>8.1373958300566507</v>
      </c>
      <c r="U20" s="2">
        <v>24</v>
      </c>
      <c r="V20" s="2">
        <v>-2</v>
      </c>
      <c r="W20" s="7">
        <f t="shared" si="4"/>
        <v>-5.7142857142857144</v>
      </c>
      <c r="X20" s="7">
        <f t="shared" si="5"/>
        <v>18.285714285714285</v>
      </c>
      <c r="Y20" s="7">
        <f t="shared" si="9"/>
        <v>2.9061201148643039</v>
      </c>
      <c r="Z20" s="4" t="str">
        <f t="shared" ca="1" si="10"/>
        <v>LOW</v>
      </c>
      <c r="AA20" s="2">
        <v>53</v>
      </c>
      <c r="AB20" s="2">
        <f t="shared" si="11"/>
        <v>3.970291913552122</v>
      </c>
      <c r="AC20" s="2">
        <v>6</v>
      </c>
      <c r="AD20" s="2">
        <f t="shared" si="12"/>
        <v>1.791759469228055</v>
      </c>
      <c r="AE20" s="2" t="s">
        <v>0</v>
      </c>
    </row>
    <row r="21" spans="1:31" x14ac:dyDescent="0.2">
      <c r="A21" s="4">
        <v>20</v>
      </c>
      <c r="B21" s="4">
        <v>85</v>
      </c>
      <c r="C21" s="5">
        <v>4.8553495309999999</v>
      </c>
      <c r="D21" s="6">
        <f t="shared" si="0"/>
        <v>1.5800810931786191</v>
      </c>
      <c r="E21" s="5">
        <v>541.45420000000001</v>
      </c>
      <c r="F21" s="6"/>
      <c r="G21" s="6"/>
      <c r="I21" s="11">
        <v>8.1426364889999991</v>
      </c>
      <c r="J21">
        <f t="shared" si="7"/>
        <v>2.0971140205699785</v>
      </c>
      <c r="K21" s="11">
        <v>294.50099999999998</v>
      </c>
      <c r="L21" s="3">
        <f t="shared" si="1"/>
        <v>6.2942584829932366</v>
      </c>
      <c r="M21" s="7">
        <v>40.43</v>
      </c>
      <c r="N21" s="7">
        <f t="shared" si="2"/>
        <v>3.6995720836526793</v>
      </c>
      <c r="O21" s="7">
        <v>45.74</v>
      </c>
      <c r="P21" s="7">
        <v>13.83</v>
      </c>
      <c r="Q21" s="2">
        <v>2</v>
      </c>
      <c r="R21" s="8">
        <v>2.9791666666666664E-2</v>
      </c>
      <c r="S21" s="1">
        <f t="shared" si="3"/>
        <v>2574</v>
      </c>
      <c r="T21" s="1">
        <f t="shared" si="8"/>
        <v>7.8532163881560724</v>
      </c>
      <c r="U21" s="2">
        <v>27</v>
      </c>
      <c r="V21" s="2">
        <v>10</v>
      </c>
      <c r="W21" s="7">
        <f t="shared" si="4"/>
        <v>28.571428571428573</v>
      </c>
      <c r="X21" s="7">
        <f t="shared" si="5"/>
        <v>55.571428571428569</v>
      </c>
      <c r="Y21" s="7">
        <f t="shared" si="9"/>
        <v>4.0176691945631333</v>
      </c>
      <c r="Z21" s="4" t="str">
        <f t="shared" ca="1" si="10"/>
        <v>HIGH</v>
      </c>
      <c r="AA21" s="2">
        <v>52</v>
      </c>
      <c r="AB21" s="2">
        <f t="shared" si="11"/>
        <v>3.9512437185814275</v>
      </c>
      <c r="AC21" s="2">
        <v>30</v>
      </c>
      <c r="AD21" s="2">
        <f t="shared" si="12"/>
        <v>3.4011973816621555</v>
      </c>
      <c r="AE2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2017-08-06T21:49:44Z</dcterms:created>
  <dcterms:modified xsi:type="dcterms:W3CDTF">2017-08-06T22:34:12Z</dcterms:modified>
</cp:coreProperties>
</file>