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502"/>
  <workbookPr/>
  <mc:AlternateContent xmlns:mc="http://schemas.openxmlformats.org/markup-compatibility/2006">
    <mc:Choice Requires="x15">
      <x15ac:absPath xmlns:x15ac="http://schemas.microsoft.com/office/spreadsheetml/2010/11/ac" url="/Users/mattsears/GoogleDrive/PhD/Papers Proposals and Projects/CRC Conference 2018/ConvexHull/code/results/"/>
    </mc:Choice>
  </mc:AlternateContent>
  <bookViews>
    <workbookView xWindow="0" yWindow="460" windowWidth="28800" windowHeight="162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21" i="1" l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AF21" i="1"/>
  <c r="AF20" i="1"/>
  <c r="AF19" i="1"/>
  <c r="AF18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F3" i="1"/>
  <c r="AF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J21" i="1"/>
  <c r="J20" i="1"/>
  <c r="J19" i="1"/>
  <c r="J18" i="1"/>
  <c r="J17" i="1"/>
  <c r="J16" i="1"/>
  <c r="J15" i="1"/>
  <c r="J14" i="1"/>
  <c r="J12" i="1"/>
  <c r="J11" i="1"/>
  <c r="J10" i="1"/>
  <c r="J9" i="1"/>
  <c r="J8" i="1"/>
  <c r="J7" i="1"/>
  <c r="J6" i="1"/>
  <c r="J5" i="1"/>
  <c r="J4" i="1"/>
  <c r="J3" i="1"/>
  <c r="H21" i="1"/>
  <c r="H20" i="1"/>
  <c r="H19" i="1"/>
  <c r="H18" i="1"/>
  <c r="H17" i="1"/>
  <c r="H16" i="1"/>
  <c r="H15" i="1"/>
  <c r="H14" i="1"/>
  <c r="H12" i="1"/>
  <c r="H11" i="1"/>
  <c r="H10" i="1"/>
  <c r="H9" i="1"/>
  <c r="H8" i="1"/>
  <c r="H7" i="1"/>
  <c r="H6" i="1"/>
  <c r="H5" i="1"/>
  <c r="H4" i="1"/>
  <c r="H3" i="1"/>
  <c r="H2" i="1"/>
  <c r="J2" i="1"/>
  <c r="AJ21" i="1"/>
  <c r="AH21" i="1"/>
  <c r="AC21" i="1"/>
  <c r="AD21" i="1"/>
  <c r="AC4" i="1"/>
  <c r="AD4" i="1"/>
  <c r="AE21" i="1"/>
  <c r="Y21" i="1"/>
  <c r="Z21" i="1"/>
  <c r="T21" i="1"/>
  <c r="AJ20" i="1"/>
  <c r="AH20" i="1"/>
  <c r="AC20" i="1"/>
  <c r="AD20" i="1"/>
  <c r="AE20" i="1"/>
  <c r="Y20" i="1"/>
  <c r="Z20" i="1"/>
  <c r="T20" i="1"/>
  <c r="AJ19" i="1"/>
  <c r="AH19" i="1"/>
  <c r="AC19" i="1"/>
  <c r="AD19" i="1"/>
  <c r="AE19" i="1"/>
  <c r="Y19" i="1"/>
  <c r="Z19" i="1"/>
  <c r="T19" i="1"/>
  <c r="AJ18" i="1"/>
  <c r="AH18" i="1"/>
  <c r="AC18" i="1"/>
  <c r="AD18" i="1"/>
  <c r="AE18" i="1"/>
  <c r="Y18" i="1"/>
  <c r="Z18" i="1"/>
  <c r="T18" i="1"/>
  <c r="AJ17" i="1"/>
  <c r="AH17" i="1"/>
  <c r="AC17" i="1"/>
  <c r="AD17" i="1"/>
  <c r="AE17" i="1"/>
  <c r="Y17" i="1"/>
  <c r="Z17" i="1"/>
  <c r="T17" i="1"/>
  <c r="AJ16" i="1"/>
  <c r="AH16" i="1"/>
  <c r="AC16" i="1"/>
  <c r="AD16" i="1"/>
  <c r="AE16" i="1"/>
  <c r="Y16" i="1"/>
  <c r="Z16" i="1"/>
  <c r="T16" i="1"/>
  <c r="AJ15" i="1"/>
  <c r="AH15" i="1"/>
  <c r="AC15" i="1"/>
  <c r="AD15" i="1"/>
  <c r="AE15" i="1"/>
  <c r="Y15" i="1"/>
  <c r="Z15" i="1"/>
  <c r="T15" i="1"/>
  <c r="AJ14" i="1"/>
  <c r="AH14" i="1"/>
  <c r="AC14" i="1"/>
  <c r="AD14" i="1"/>
  <c r="AE14" i="1"/>
  <c r="Y14" i="1"/>
  <c r="Z14" i="1"/>
  <c r="T14" i="1"/>
  <c r="AJ13" i="1"/>
  <c r="AH13" i="1"/>
  <c r="AC13" i="1"/>
  <c r="AD13" i="1"/>
  <c r="AE13" i="1"/>
  <c r="Y13" i="1"/>
  <c r="Z13" i="1"/>
  <c r="T13" i="1"/>
  <c r="AJ12" i="1"/>
  <c r="AH12" i="1"/>
  <c r="AC12" i="1"/>
  <c r="AD12" i="1"/>
  <c r="AE12" i="1"/>
  <c r="Y12" i="1"/>
  <c r="Z12" i="1"/>
  <c r="T12" i="1"/>
  <c r="AJ11" i="1"/>
  <c r="AH11" i="1"/>
  <c r="AC11" i="1"/>
  <c r="AD11" i="1"/>
  <c r="AE11" i="1"/>
  <c r="Y11" i="1"/>
  <c r="Z11" i="1"/>
  <c r="T11" i="1"/>
  <c r="AJ10" i="1"/>
  <c r="AH10" i="1"/>
  <c r="AC10" i="1"/>
  <c r="AD10" i="1"/>
  <c r="AE10" i="1"/>
  <c r="Y10" i="1"/>
  <c r="Z10" i="1"/>
  <c r="T10" i="1"/>
  <c r="AJ9" i="1"/>
  <c r="AH9" i="1"/>
  <c r="AC9" i="1"/>
  <c r="AD9" i="1"/>
  <c r="AE9" i="1"/>
  <c r="Y9" i="1"/>
  <c r="Z9" i="1"/>
  <c r="T9" i="1"/>
  <c r="AJ8" i="1"/>
  <c r="AH8" i="1"/>
  <c r="AC8" i="1"/>
  <c r="AD8" i="1"/>
  <c r="AE8" i="1"/>
  <c r="Y8" i="1"/>
  <c r="Z8" i="1"/>
  <c r="T8" i="1"/>
  <c r="AJ7" i="1"/>
  <c r="AH7" i="1"/>
  <c r="AC7" i="1"/>
  <c r="AD7" i="1"/>
  <c r="AE7" i="1"/>
  <c r="Y7" i="1"/>
  <c r="Z7" i="1"/>
  <c r="T7" i="1"/>
  <c r="AJ6" i="1"/>
  <c r="AH6" i="1"/>
  <c r="AC6" i="1"/>
  <c r="AD6" i="1"/>
  <c r="AE6" i="1"/>
  <c r="Y6" i="1"/>
  <c r="Z6" i="1"/>
  <c r="T6" i="1"/>
  <c r="AJ5" i="1"/>
  <c r="AH5" i="1"/>
  <c r="AC5" i="1"/>
  <c r="AD5" i="1"/>
  <c r="AE5" i="1"/>
  <c r="Y5" i="1"/>
  <c r="Z5" i="1"/>
  <c r="T5" i="1"/>
  <c r="AJ4" i="1"/>
  <c r="AH4" i="1"/>
  <c r="AE4" i="1"/>
  <c r="Y4" i="1"/>
  <c r="Z4" i="1"/>
  <c r="T4" i="1"/>
  <c r="AJ3" i="1"/>
  <c r="AH3" i="1"/>
  <c r="AC3" i="1"/>
  <c r="AD3" i="1"/>
  <c r="AE3" i="1"/>
  <c r="Y3" i="1"/>
  <c r="Z3" i="1"/>
  <c r="T3" i="1"/>
  <c r="AJ2" i="1"/>
  <c r="AH2" i="1"/>
  <c r="AC2" i="1"/>
  <c r="AD2" i="1"/>
  <c r="AE2" i="1"/>
  <c r="Y2" i="1"/>
  <c r="Z2" i="1"/>
  <c r="T2" i="1"/>
</calcChain>
</file>

<file path=xl/sharedStrings.xml><?xml version="1.0" encoding="utf-8"?>
<sst xmlns="http://schemas.openxmlformats.org/spreadsheetml/2006/main" count="57" uniqueCount="39">
  <si>
    <t>no</t>
  </si>
  <si>
    <t>yes</t>
  </si>
  <si>
    <t>directWork</t>
  </si>
  <si>
    <t>directWorkLn</t>
  </si>
  <si>
    <t>indirectWork</t>
  </si>
  <si>
    <t>rework</t>
  </si>
  <si>
    <t>errors</t>
  </si>
  <si>
    <t>omarTime</t>
  </si>
  <si>
    <t>omarTimeSec</t>
  </si>
  <si>
    <t>omarTimeSecLn</t>
  </si>
  <si>
    <t>cardScore</t>
  </si>
  <si>
    <t>cubeScore</t>
  </si>
  <si>
    <t>cubeScore40</t>
  </si>
  <si>
    <t>compositeCognition</t>
  </si>
  <si>
    <t>compositeCognitionLn</t>
  </si>
  <si>
    <t>cognitionHighLow</t>
  </si>
  <si>
    <t>age</t>
  </si>
  <si>
    <t>ageLn</t>
  </si>
  <si>
    <t>experience</t>
  </si>
  <si>
    <t>experienceLn</t>
  </si>
  <si>
    <t>training</t>
  </si>
  <si>
    <t>participant</t>
  </si>
  <si>
    <t>pid</t>
  </si>
  <si>
    <t>participantAvgHullArea3000</t>
  </si>
  <si>
    <t>participantAvgHullArea3000Ln</t>
  </si>
  <si>
    <t>participantAvgHullArea5000</t>
  </si>
  <si>
    <t>participantAvgHullArea5000Ln</t>
  </si>
  <si>
    <t>participantTime3000</t>
  </si>
  <si>
    <t>participantTime5000</t>
  </si>
  <si>
    <t>participantAvgHullArea10000</t>
  </si>
  <si>
    <t>participantAvgHullArea10000Ln</t>
  </si>
  <si>
    <t>participantTime10000</t>
  </si>
  <si>
    <t>participantTime3000Ln</t>
  </si>
  <si>
    <t>participantTime5000Ln</t>
  </si>
  <si>
    <t>participantTime10000Ln</t>
  </si>
  <si>
    <t>participantAvgHullArea15000</t>
  </si>
  <si>
    <t>participantAvgHullArea15000Ln</t>
  </si>
  <si>
    <t>participantTime15000</t>
  </si>
  <si>
    <t>participantTime15000Ln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</si>
</sst>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2" fontId="0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 vertical="center"/>
    </xf>
    <xf numFmtId="46" fontId="0" fillId="0" borderId="0" xfId="0" applyNumberFormat="1" applyFont="1" applyFill="1" applyBorder="1" applyAlignment="1">
      <alignment horizontal="center" vertical="center"/>
    </xf>
    <xf numFmtId="0" fontId="1" fillId="0" borderId="0" xfId="0" applyFont="1" applyBorder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1"/>
  <sheetViews>
    <sheetView tabSelected="1" topLeftCell="H1" workbookViewId="0">
      <selection activeCell="R21" sqref="R2:R21"/>
    </sheetView>
  </sheetViews>
  <sheetFormatPr baseColWidth="10" defaultRowHeight="16" x14ac:dyDescent="0.2"/>
  <cols>
    <col min="1" max="1" width="10.1640625" bestFit="1" customWidth="1"/>
    <col min="2" max="2" width="3.6640625" bestFit="1" customWidth="1"/>
    <col min="3" max="3" width="24.6640625" bestFit="1" customWidth="1"/>
    <col min="4" max="4" width="26.5" bestFit="1" customWidth="1"/>
    <col min="5" max="5" width="18.33203125" bestFit="1" customWidth="1"/>
    <col min="6" max="6" width="20.33203125" bestFit="1" customWidth="1"/>
    <col min="7" max="7" width="24.6640625" bestFit="1" customWidth="1"/>
    <col min="8" max="8" width="26.5" bestFit="1" customWidth="1"/>
    <col min="9" max="9" width="18.33203125" bestFit="1" customWidth="1"/>
    <col min="10" max="10" width="20.33203125" bestFit="1" customWidth="1"/>
    <col min="11" max="11" width="25.6640625" bestFit="1" customWidth="1"/>
    <col min="12" max="12" width="27.5" bestFit="1" customWidth="1"/>
    <col min="13" max="13" width="19.33203125" bestFit="1" customWidth="1"/>
    <col min="14" max="14" width="21.33203125" bestFit="1" customWidth="1"/>
    <col min="15" max="15" width="25.6640625" bestFit="1" customWidth="1"/>
    <col min="16" max="16" width="27.5" bestFit="1" customWidth="1"/>
    <col min="17" max="17" width="19.33203125" bestFit="1" customWidth="1"/>
    <col min="18" max="18" width="21.33203125" customWidth="1"/>
    <col min="19" max="19" width="10.5" bestFit="1" customWidth="1"/>
    <col min="20" max="20" width="12.33203125" bestFit="1" customWidth="1"/>
    <col min="21" max="21" width="12" bestFit="1" customWidth="1"/>
    <col min="22" max="22" width="7" bestFit="1" customWidth="1"/>
    <col min="23" max="23" width="6.1640625" bestFit="1" customWidth="1"/>
    <col min="24" max="24" width="9.6640625" bestFit="1" customWidth="1"/>
    <col min="25" max="25" width="12.33203125" bestFit="1" customWidth="1"/>
    <col min="26" max="26" width="14.33203125" bestFit="1" customWidth="1"/>
    <col min="27" max="27" width="9.33203125" bestFit="1" customWidth="1"/>
    <col min="28" max="28" width="9.6640625" bestFit="1" customWidth="1"/>
    <col min="29" max="29" width="11.6640625" bestFit="1" customWidth="1"/>
    <col min="30" max="30" width="17.6640625" bestFit="1" customWidth="1"/>
    <col min="31" max="31" width="19.6640625" bestFit="1" customWidth="1"/>
    <col min="32" max="32" width="16" bestFit="1" customWidth="1"/>
    <col min="33" max="33" width="4" bestFit="1" customWidth="1"/>
    <col min="34" max="34" width="12.1640625" bestFit="1" customWidth="1"/>
    <col min="35" max="35" width="10.1640625" bestFit="1" customWidth="1"/>
    <col min="36" max="36" width="12.1640625" bestFit="1" customWidth="1"/>
    <col min="37" max="37" width="7.5" bestFit="1" customWidth="1"/>
  </cols>
  <sheetData>
    <row r="1" spans="1:37" s="7" customFormat="1" x14ac:dyDescent="0.2">
      <c r="A1" s="6" t="s">
        <v>21</v>
      </c>
      <c r="B1" s="6" t="s">
        <v>22</v>
      </c>
      <c r="C1" s="6" t="s">
        <v>23</v>
      </c>
      <c r="D1" s="6" t="s">
        <v>24</v>
      </c>
      <c r="E1" s="6" t="s">
        <v>27</v>
      </c>
      <c r="F1" s="6" t="s">
        <v>32</v>
      </c>
      <c r="G1" s="6" t="s">
        <v>25</v>
      </c>
      <c r="H1" s="6" t="s">
        <v>26</v>
      </c>
      <c r="I1" s="6" t="s">
        <v>28</v>
      </c>
      <c r="J1" s="6" t="s">
        <v>33</v>
      </c>
      <c r="K1" s="6" t="s">
        <v>29</v>
      </c>
      <c r="L1" s="6" t="s">
        <v>30</v>
      </c>
      <c r="M1" s="6" t="s">
        <v>31</v>
      </c>
      <c r="N1" s="6" t="s">
        <v>34</v>
      </c>
      <c r="O1" s="6" t="s">
        <v>35</v>
      </c>
      <c r="P1" s="6" t="s">
        <v>36</v>
      </c>
      <c r="Q1" s="6" t="s">
        <v>37</v>
      </c>
      <c r="R1" s="6" t="s">
        <v>38</v>
      </c>
      <c r="S1" s="6" t="s">
        <v>2</v>
      </c>
      <c r="T1" s="6" t="s">
        <v>3</v>
      </c>
      <c r="U1" s="6" t="s">
        <v>4</v>
      </c>
      <c r="V1" s="6" t="s">
        <v>5</v>
      </c>
      <c r="W1" s="6" t="s">
        <v>6</v>
      </c>
      <c r="X1" s="6" t="s">
        <v>7</v>
      </c>
      <c r="Y1" s="6" t="s">
        <v>8</v>
      </c>
      <c r="Z1" s="6" t="s">
        <v>9</v>
      </c>
      <c r="AA1" s="6" t="s">
        <v>10</v>
      </c>
      <c r="AB1" s="6" t="s">
        <v>11</v>
      </c>
      <c r="AC1" s="6" t="s">
        <v>12</v>
      </c>
      <c r="AD1" s="6" t="s">
        <v>13</v>
      </c>
      <c r="AE1" s="6" t="s">
        <v>14</v>
      </c>
      <c r="AF1" s="6" t="s">
        <v>15</v>
      </c>
      <c r="AG1" s="6" t="s">
        <v>16</v>
      </c>
      <c r="AH1" s="6" t="s">
        <v>17</v>
      </c>
      <c r="AI1" s="6" t="s">
        <v>18</v>
      </c>
      <c r="AJ1" s="6" t="s">
        <v>19</v>
      </c>
      <c r="AK1" s="6" t="s">
        <v>20</v>
      </c>
    </row>
    <row r="2" spans="1:37" x14ac:dyDescent="0.2">
      <c r="A2" s="3">
        <v>1</v>
      </c>
      <c r="B2" s="3">
        <v>1</v>
      </c>
      <c r="C2">
        <v>7.0023945623023236</v>
      </c>
      <c r="D2">
        <f>LN(C2)</f>
        <v>1.9462521708880809</v>
      </c>
      <c r="E2">
        <v>990.56</v>
      </c>
      <c r="F2">
        <f>LN(E2)</f>
        <v>6.898270439770922</v>
      </c>
      <c r="G2">
        <v>11.719245687071551</v>
      </c>
      <c r="H2" s="8">
        <f>LN(G2)</f>
        <v>2.461232420906228</v>
      </c>
      <c r="I2">
        <v>823.62739999999985</v>
      </c>
      <c r="J2" s="8">
        <f>LN(I2)</f>
        <v>6.7137182431772269</v>
      </c>
      <c r="K2">
        <v>20.551551017844691</v>
      </c>
      <c r="L2">
        <f>LN(K2)</f>
        <v>3.0229364134150343</v>
      </c>
      <c r="M2">
        <v>823.62739999999985</v>
      </c>
      <c r="N2">
        <f>LN(M2)</f>
        <v>6.7137182431772269</v>
      </c>
      <c r="O2">
        <v>7.0023945623023236</v>
      </c>
      <c r="P2">
        <f>LN(O2)</f>
        <v>1.9462521708880809</v>
      </c>
      <c r="Q2">
        <v>990.56</v>
      </c>
      <c r="R2">
        <f t="shared" ref="R2:R21" si="0">LN(Q2)</f>
        <v>6.898270439770922</v>
      </c>
      <c r="S2" s="4">
        <v>26.506024096385545</v>
      </c>
      <c r="T2" s="4">
        <f t="shared" ref="T2:T21" si="1">LN(S2)</f>
        <v>3.2773720315498096</v>
      </c>
      <c r="U2" s="4">
        <v>54.216867469879517</v>
      </c>
      <c r="V2" s="4">
        <v>19.277108433734941</v>
      </c>
      <c r="W2" s="2">
        <v>2</v>
      </c>
      <c r="X2" s="5">
        <v>2.8819444444444443E-2</v>
      </c>
      <c r="Y2" s="1">
        <f t="shared" ref="Y2:Y21" si="2">X2*24*60*60</f>
        <v>2490</v>
      </c>
      <c r="Z2" s="1">
        <f>LN(Y2)</f>
        <v>7.8200379894587533</v>
      </c>
      <c r="AA2" s="2">
        <v>26</v>
      </c>
      <c r="AB2" s="2">
        <v>6</v>
      </c>
      <c r="AC2" s="4">
        <f t="shared" ref="AC2:AC21" si="3">AB2*40/14</f>
        <v>17.142857142857142</v>
      </c>
      <c r="AD2" s="4">
        <f t="shared" ref="AD2:AD21" si="4">AC2+AA2</f>
        <v>43.142857142857139</v>
      </c>
      <c r="AE2" s="4">
        <f>LN(AD2)</f>
        <v>3.7645168683195562</v>
      </c>
      <c r="AF2" s="3" t="str">
        <f>IF(AD2&gt;50.06,"HIGH","LOW")</f>
        <v>LOW</v>
      </c>
      <c r="AG2" s="2">
        <v>26</v>
      </c>
      <c r="AH2" s="2">
        <f>LN(AG2)</f>
        <v>3.2580965380214821</v>
      </c>
      <c r="AI2" s="2">
        <v>8</v>
      </c>
      <c r="AJ2" s="2">
        <f>LN(AI2)</f>
        <v>2.0794415416798357</v>
      </c>
      <c r="AK2" s="2" t="s">
        <v>0</v>
      </c>
    </row>
    <row r="3" spans="1:37" x14ac:dyDescent="0.2">
      <c r="A3" s="3">
        <v>2</v>
      </c>
      <c r="B3" s="3">
        <v>8</v>
      </c>
      <c r="C3">
        <v>7.3218543041211301</v>
      </c>
      <c r="D3">
        <f t="shared" ref="D3:D21" si="5">LN(C3)</f>
        <v>1.9908636161281941</v>
      </c>
      <c r="E3">
        <v>1412.5895</v>
      </c>
      <c r="F3">
        <f t="shared" ref="F3:F21" si="6">LN(E3)</f>
        <v>7.2531798238451151</v>
      </c>
      <c r="G3">
        <v>11.6633753664428</v>
      </c>
      <c r="H3" s="8">
        <f t="shared" ref="H3:H21" si="7">LN(G3)</f>
        <v>2.4564536215726238</v>
      </c>
      <c r="I3">
        <v>1346.2755999999999</v>
      </c>
      <c r="J3" s="8">
        <f t="shared" ref="J3:J12" si="8">LN(I3)</f>
        <v>7.2050972440743877</v>
      </c>
      <c r="K3">
        <v>19.503632711137868</v>
      </c>
      <c r="L3">
        <f t="shared" ref="L3:L21" si="9">LN(K3)</f>
        <v>2.9706007410982025</v>
      </c>
      <c r="M3">
        <v>1393.4215999999999</v>
      </c>
      <c r="N3">
        <f t="shared" ref="N3:N21" si="10">LN(M3)</f>
        <v>7.2395175841265083</v>
      </c>
      <c r="O3">
        <v>7.3218543041211301</v>
      </c>
      <c r="P3">
        <f t="shared" ref="P3:P21" si="11">LN(O3)</f>
        <v>1.9908636161281941</v>
      </c>
      <c r="Q3">
        <v>1412.5895</v>
      </c>
      <c r="R3">
        <f t="shared" si="0"/>
        <v>7.2531798238451151</v>
      </c>
      <c r="S3" s="4">
        <v>34.693877551020407</v>
      </c>
      <c r="T3" s="4">
        <f t="shared" si="1"/>
        <v>3.5465632319336806</v>
      </c>
      <c r="U3" s="4">
        <v>62.244897959183675</v>
      </c>
      <c r="V3" s="4">
        <v>3.0612244897959182</v>
      </c>
      <c r="W3" s="2">
        <v>2</v>
      </c>
      <c r="X3" s="5">
        <v>3.3761574074074076E-2</v>
      </c>
      <c r="Y3" s="1">
        <f t="shared" si="2"/>
        <v>2917.0000000000005</v>
      </c>
      <c r="Z3" s="1">
        <f t="shared" ref="Z3:Z21" si="12">LN(Y3)</f>
        <v>7.9783109698677217</v>
      </c>
      <c r="AA3" s="2">
        <v>33</v>
      </c>
      <c r="AB3" s="2">
        <v>10</v>
      </c>
      <c r="AC3" s="4">
        <f t="shared" si="3"/>
        <v>28.571428571428573</v>
      </c>
      <c r="AD3" s="4">
        <f t="shared" si="4"/>
        <v>61.571428571428569</v>
      </c>
      <c r="AE3" s="4">
        <f t="shared" ref="AE3:AE21" si="13">LN(AD3)</f>
        <v>4.1201979410484348</v>
      </c>
      <c r="AF3" s="3" t="str">
        <f t="shared" ref="AF3:AF21" si="14">IF(AD3&gt;50.06,"HIGH","LOW")</f>
        <v>HIGH</v>
      </c>
      <c r="AG3" s="2">
        <v>25</v>
      </c>
      <c r="AH3" s="2">
        <f t="shared" ref="AH3:AH21" si="15">LN(AG3)</f>
        <v>3.2188758248682006</v>
      </c>
      <c r="AI3" s="2">
        <v>5</v>
      </c>
      <c r="AJ3" s="2">
        <f t="shared" ref="AJ3:AJ21" si="16">LN(AI3)</f>
        <v>1.6094379124341003</v>
      </c>
      <c r="AK3" s="2" t="s">
        <v>1</v>
      </c>
    </row>
    <row r="4" spans="1:37" x14ac:dyDescent="0.2">
      <c r="A4" s="3">
        <v>3</v>
      </c>
      <c r="B4" s="3">
        <v>12</v>
      </c>
      <c r="C4">
        <v>7.8589376433761302</v>
      </c>
      <c r="D4">
        <f t="shared" si="5"/>
        <v>2.0616514374303856</v>
      </c>
      <c r="E4">
        <v>642.56900000000007</v>
      </c>
      <c r="F4">
        <f t="shared" si="6"/>
        <v>6.4654742039992685</v>
      </c>
      <c r="G4">
        <v>11.549428765124039</v>
      </c>
      <c r="H4" s="8">
        <f t="shared" si="7"/>
        <v>2.4466359781797187</v>
      </c>
      <c r="I4">
        <v>599.15539999999999</v>
      </c>
      <c r="J4" s="8">
        <f t="shared" si="8"/>
        <v>6.395520996855999</v>
      </c>
      <c r="K4">
        <v>19.33863418869662</v>
      </c>
      <c r="L4">
        <f t="shared" si="9"/>
        <v>2.9621048664712095</v>
      </c>
      <c r="M4">
        <v>599.15539999999999</v>
      </c>
      <c r="N4">
        <f t="shared" si="10"/>
        <v>6.395520996855999</v>
      </c>
      <c r="O4">
        <v>7.8589376433761302</v>
      </c>
      <c r="P4">
        <f t="shared" si="11"/>
        <v>2.0616514374303856</v>
      </c>
      <c r="Q4">
        <v>642.56900000000007</v>
      </c>
      <c r="R4">
        <f t="shared" si="0"/>
        <v>6.4654742039992685</v>
      </c>
      <c r="S4" s="4">
        <v>54.54545454545454</v>
      </c>
      <c r="T4" s="4">
        <f t="shared" si="1"/>
        <v>3.9990343824177756</v>
      </c>
      <c r="U4" s="4">
        <v>40</v>
      </c>
      <c r="V4" s="4">
        <v>5.4545454545454541</v>
      </c>
      <c r="W4" s="2">
        <v>2</v>
      </c>
      <c r="X4" s="5">
        <v>1.8912037037037036E-2</v>
      </c>
      <c r="Y4" s="1">
        <f t="shared" si="2"/>
        <v>1634</v>
      </c>
      <c r="Z4" s="1">
        <f t="shared" si="12"/>
        <v>7.3987862754199485</v>
      </c>
      <c r="AA4" s="2">
        <v>35</v>
      </c>
      <c r="AB4" s="2">
        <v>11</v>
      </c>
      <c r="AC4" s="4">
        <f t="shared" si="3"/>
        <v>31.428571428571427</v>
      </c>
      <c r="AD4" s="4">
        <f t="shared" si="4"/>
        <v>66.428571428571431</v>
      </c>
      <c r="AE4" s="4">
        <f t="shared" si="13"/>
        <v>4.1961272565320433</v>
      </c>
      <c r="AF4" s="3" t="str">
        <f t="shared" si="14"/>
        <v>HIGH</v>
      </c>
      <c r="AG4" s="2">
        <v>36</v>
      </c>
      <c r="AH4" s="2">
        <f t="shared" si="15"/>
        <v>3.5835189384561099</v>
      </c>
      <c r="AI4" s="2">
        <v>10</v>
      </c>
      <c r="AJ4" s="2">
        <f t="shared" si="16"/>
        <v>2.3025850929940459</v>
      </c>
      <c r="AK4" s="2" t="s">
        <v>1</v>
      </c>
    </row>
    <row r="5" spans="1:37" x14ac:dyDescent="0.2">
      <c r="A5" s="3">
        <v>4</v>
      </c>
      <c r="B5" s="3">
        <v>18</v>
      </c>
      <c r="C5">
        <v>5.2837060205677053</v>
      </c>
      <c r="D5">
        <f t="shared" si="5"/>
        <v>1.6646277493378827</v>
      </c>
      <c r="E5">
        <v>548.7927000000002</v>
      </c>
      <c r="F5">
        <f t="shared" si="6"/>
        <v>6.3077207745739354</v>
      </c>
      <c r="G5">
        <v>9.7943673161943536</v>
      </c>
      <c r="H5" s="8">
        <f t="shared" si="7"/>
        <v>2.2818074567829409</v>
      </c>
      <c r="I5">
        <v>55.5595</v>
      </c>
      <c r="J5" s="8">
        <f t="shared" si="8"/>
        <v>4.0174545185655912</v>
      </c>
      <c r="K5">
        <v>12.80082001424014</v>
      </c>
      <c r="L5">
        <f t="shared" si="9"/>
        <v>2.5495092324860966</v>
      </c>
      <c r="M5">
        <v>960.29209999999989</v>
      </c>
      <c r="N5">
        <f t="shared" si="10"/>
        <v>6.8672375090142328</v>
      </c>
      <c r="O5">
        <v>5.2837060205677053</v>
      </c>
      <c r="P5">
        <f t="shared" si="11"/>
        <v>1.6646277493378827</v>
      </c>
      <c r="Q5">
        <v>548.7927000000002</v>
      </c>
      <c r="R5">
        <f t="shared" si="0"/>
        <v>6.3077207745739354</v>
      </c>
      <c r="S5" s="4">
        <v>61.818181818181813</v>
      </c>
      <c r="T5" s="4">
        <f t="shared" si="1"/>
        <v>4.1241975253717822</v>
      </c>
      <c r="U5" s="4">
        <v>38.181818181818187</v>
      </c>
      <c r="V5" s="4">
        <v>0</v>
      </c>
      <c r="W5" s="2">
        <v>0</v>
      </c>
      <c r="X5" s="5">
        <v>1.9074074074074073E-2</v>
      </c>
      <c r="Y5" s="1">
        <f t="shared" si="2"/>
        <v>1648</v>
      </c>
      <c r="Z5" s="1">
        <f t="shared" si="12"/>
        <v>7.4073177104694174</v>
      </c>
      <c r="AA5" s="2">
        <v>40</v>
      </c>
      <c r="AB5" s="2">
        <v>11</v>
      </c>
      <c r="AC5" s="4">
        <f t="shared" si="3"/>
        <v>31.428571428571427</v>
      </c>
      <c r="AD5" s="4">
        <f t="shared" si="4"/>
        <v>71.428571428571431</v>
      </c>
      <c r="AE5" s="4">
        <f t="shared" si="13"/>
        <v>4.2686979493668789</v>
      </c>
      <c r="AF5" s="3" t="str">
        <f t="shared" si="14"/>
        <v>HIGH</v>
      </c>
      <c r="AG5" s="2">
        <v>46</v>
      </c>
      <c r="AH5" s="2">
        <f t="shared" si="15"/>
        <v>3.8286413964890951</v>
      </c>
      <c r="AI5" s="2">
        <v>26</v>
      </c>
      <c r="AJ5" s="2">
        <f t="shared" si="16"/>
        <v>3.2580965380214821</v>
      </c>
      <c r="AK5" s="2" t="s">
        <v>1</v>
      </c>
    </row>
    <row r="6" spans="1:37" x14ac:dyDescent="0.2">
      <c r="A6" s="3">
        <v>5</v>
      </c>
      <c r="B6" s="3">
        <v>24</v>
      </c>
      <c r="C6">
        <v>5.5972567457941782</v>
      </c>
      <c r="D6">
        <f t="shared" si="5"/>
        <v>1.7222766108946848</v>
      </c>
      <c r="E6">
        <v>475.07679999999999</v>
      </c>
      <c r="F6">
        <f t="shared" si="6"/>
        <v>6.1634764751756839</v>
      </c>
      <c r="G6">
        <v>7.6554810469683616</v>
      </c>
      <c r="H6" s="8">
        <f t="shared" si="7"/>
        <v>2.0354218680194167</v>
      </c>
      <c r="I6">
        <v>236.65020000000001</v>
      </c>
      <c r="J6" s="8">
        <f t="shared" si="8"/>
        <v>5.4665831014818389</v>
      </c>
      <c r="K6">
        <v>14.51111223030169</v>
      </c>
      <c r="L6">
        <f t="shared" si="9"/>
        <v>2.6749147166325646</v>
      </c>
      <c r="M6">
        <v>548.72690000000011</v>
      </c>
      <c r="N6">
        <f t="shared" si="10"/>
        <v>6.3076008678313515</v>
      </c>
      <c r="O6">
        <v>5.5972567457941782</v>
      </c>
      <c r="P6">
        <f t="shared" si="11"/>
        <v>1.7222766108946848</v>
      </c>
      <c r="Q6">
        <v>475.07679999999999</v>
      </c>
      <c r="R6">
        <f t="shared" si="0"/>
        <v>6.1634764751756839</v>
      </c>
      <c r="S6" s="4">
        <v>65.384615384615387</v>
      </c>
      <c r="T6" s="4">
        <f t="shared" si="1"/>
        <v>4.1802869920228254</v>
      </c>
      <c r="U6" s="4">
        <v>28.846153846153843</v>
      </c>
      <c r="V6" s="4">
        <v>5.7692307692307692</v>
      </c>
      <c r="W6" s="2">
        <v>1</v>
      </c>
      <c r="X6" s="5">
        <v>1.8113425925925925E-2</v>
      </c>
      <c r="Y6" s="1">
        <f t="shared" si="2"/>
        <v>1565.0000000000002</v>
      </c>
      <c r="Z6" s="1">
        <f t="shared" si="12"/>
        <v>7.3556411029742534</v>
      </c>
      <c r="AA6" s="2">
        <v>39</v>
      </c>
      <c r="AB6" s="2">
        <v>4</v>
      </c>
      <c r="AC6" s="4">
        <f t="shared" si="3"/>
        <v>11.428571428571429</v>
      </c>
      <c r="AD6" s="4">
        <f t="shared" si="4"/>
        <v>50.428571428571431</v>
      </c>
      <c r="AE6" s="4">
        <f t="shared" si="13"/>
        <v>3.9205579078779835</v>
      </c>
      <c r="AF6" s="3" t="str">
        <f t="shared" si="14"/>
        <v>HIGH</v>
      </c>
      <c r="AG6" s="2">
        <v>22</v>
      </c>
      <c r="AH6" s="2">
        <f t="shared" si="15"/>
        <v>3.0910424533583161</v>
      </c>
      <c r="AI6" s="2">
        <v>4</v>
      </c>
      <c r="AJ6" s="2">
        <f t="shared" si="16"/>
        <v>1.3862943611198906</v>
      </c>
      <c r="AK6" s="2" t="s">
        <v>0</v>
      </c>
    </row>
    <row r="7" spans="1:37" x14ac:dyDescent="0.2">
      <c r="A7" s="3">
        <v>6</v>
      </c>
      <c r="B7" s="3">
        <v>34</v>
      </c>
      <c r="C7">
        <v>5.157439762774044</v>
      </c>
      <c r="D7">
        <f t="shared" si="5"/>
        <v>1.6404402863553726</v>
      </c>
      <c r="E7">
        <v>650.67229999999995</v>
      </c>
      <c r="F7">
        <f t="shared" si="6"/>
        <v>6.4780061360543346</v>
      </c>
      <c r="G7">
        <v>8.7956117616036558</v>
      </c>
      <c r="H7" s="8">
        <f t="shared" si="7"/>
        <v>2.1742529336560614</v>
      </c>
      <c r="I7">
        <v>405.42430000000002</v>
      </c>
      <c r="J7" s="8">
        <f t="shared" si="8"/>
        <v>6.0049341730207324</v>
      </c>
      <c r="K7">
        <v>12.195883662448219</v>
      </c>
      <c r="L7">
        <f t="shared" si="9"/>
        <v>2.5010984900880735</v>
      </c>
      <c r="M7">
        <v>918.93290000000002</v>
      </c>
      <c r="N7">
        <f t="shared" si="10"/>
        <v>6.8232131055442142</v>
      </c>
      <c r="O7">
        <v>5.157439762774044</v>
      </c>
      <c r="P7">
        <f t="shared" si="11"/>
        <v>1.6404402863553726</v>
      </c>
      <c r="Q7">
        <v>650.67229999999995</v>
      </c>
      <c r="R7">
        <f t="shared" si="0"/>
        <v>6.4780061360543346</v>
      </c>
      <c r="S7" s="4">
        <v>40.298507462686565</v>
      </c>
      <c r="T7" s="4">
        <f t="shared" si="1"/>
        <v>3.6963144326014543</v>
      </c>
      <c r="U7" s="4">
        <v>49.253731343283583</v>
      </c>
      <c r="V7" s="4">
        <v>10.44776119402985</v>
      </c>
      <c r="W7" s="2">
        <v>0</v>
      </c>
      <c r="X7" s="5">
        <v>2.3287037037037037E-2</v>
      </c>
      <c r="Y7" s="1">
        <f t="shared" si="2"/>
        <v>2012</v>
      </c>
      <c r="Z7" s="1">
        <f t="shared" si="12"/>
        <v>7.60688453121963</v>
      </c>
      <c r="AA7" s="2">
        <v>28</v>
      </c>
      <c r="AB7" s="2">
        <v>2</v>
      </c>
      <c r="AC7" s="4">
        <f t="shared" si="3"/>
        <v>5.7142857142857144</v>
      </c>
      <c r="AD7" s="4">
        <f t="shared" si="4"/>
        <v>33.714285714285715</v>
      </c>
      <c r="AE7" s="4">
        <f t="shared" si="13"/>
        <v>3.5179216559702966</v>
      </c>
      <c r="AF7" s="3" t="str">
        <f t="shared" si="14"/>
        <v>LOW</v>
      </c>
      <c r="AG7" s="2">
        <v>60</v>
      </c>
      <c r="AH7" s="2">
        <f t="shared" si="15"/>
        <v>4.0943445622221004</v>
      </c>
      <c r="AI7" s="2">
        <v>39</v>
      </c>
      <c r="AJ7" s="2">
        <f t="shared" si="16"/>
        <v>3.6635616461296463</v>
      </c>
      <c r="AK7" s="2" t="s">
        <v>0</v>
      </c>
    </row>
    <row r="8" spans="1:37" x14ac:dyDescent="0.2">
      <c r="A8" s="3">
        <v>7</v>
      </c>
      <c r="B8" s="3">
        <v>36</v>
      </c>
      <c r="C8">
        <v>6.0065024787876968</v>
      </c>
      <c r="D8">
        <f t="shared" si="5"/>
        <v>1.7928426288634158</v>
      </c>
      <c r="E8">
        <v>993.69830000000013</v>
      </c>
      <c r="F8">
        <f t="shared" si="6"/>
        <v>6.9014336394579541</v>
      </c>
      <c r="G8">
        <v>12.47715938446918</v>
      </c>
      <c r="H8" s="8">
        <f t="shared" si="7"/>
        <v>2.5238997236094711</v>
      </c>
      <c r="I8">
        <v>481.68049999999988</v>
      </c>
      <c r="J8" s="8">
        <f t="shared" si="8"/>
        <v>6.177281031189203</v>
      </c>
      <c r="K8">
        <v>18.015768782318979</v>
      </c>
      <c r="L8">
        <f t="shared" si="9"/>
        <v>2.8912474178562162</v>
      </c>
      <c r="M8">
        <v>1200.5244</v>
      </c>
      <c r="N8">
        <f t="shared" si="10"/>
        <v>7.0905137403194001</v>
      </c>
      <c r="O8">
        <v>6.0065024787876968</v>
      </c>
      <c r="P8">
        <f t="shared" si="11"/>
        <v>1.7928426288634158</v>
      </c>
      <c r="Q8">
        <v>993.69830000000013</v>
      </c>
      <c r="R8">
        <f t="shared" si="0"/>
        <v>6.9014336394579541</v>
      </c>
      <c r="S8" s="4">
        <v>39.189189189189186</v>
      </c>
      <c r="T8" s="4">
        <f t="shared" si="1"/>
        <v>3.6684009227703958</v>
      </c>
      <c r="U8" s="4">
        <v>47.297297297297298</v>
      </c>
      <c r="V8" s="4">
        <v>13.513513513513514</v>
      </c>
      <c r="W8" s="2">
        <v>2</v>
      </c>
      <c r="X8" s="5">
        <v>2.5694444444444447E-2</v>
      </c>
      <c r="Y8" s="1">
        <f t="shared" si="2"/>
        <v>2220</v>
      </c>
      <c r="Z8" s="1">
        <f t="shared" si="12"/>
        <v>7.7052624748663252</v>
      </c>
      <c r="AA8" s="2">
        <v>36</v>
      </c>
      <c r="AB8" s="2">
        <v>2</v>
      </c>
      <c r="AC8" s="4">
        <f t="shared" si="3"/>
        <v>5.7142857142857144</v>
      </c>
      <c r="AD8" s="4">
        <f t="shared" si="4"/>
        <v>41.714285714285715</v>
      </c>
      <c r="AE8" s="4">
        <f t="shared" si="13"/>
        <v>3.7308436532129683</v>
      </c>
      <c r="AF8" s="3" t="str">
        <f t="shared" si="14"/>
        <v>LOW</v>
      </c>
      <c r="AG8" s="2">
        <v>32</v>
      </c>
      <c r="AH8" s="2">
        <f t="shared" si="15"/>
        <v>3.4657359027997265</v>
      </c>
      <c r="AI8" s="2">
        <v>4</v>
      </c>
      <c r="AJ8" s="2">
        <f t="shared" si="16"/>
        <v>1.3862943611198906</v>
      </c>
      <c r="AK8" s="2" t="s">
        <v>0</v>
      </c>
    </row>
    <row r="9" spans="1:37" x14ac:dyDescent="0.2">
      <c r="A9" s="3">
        <v>8</v>
      </c>
      <c r="B9" s="3">
        <v>42</v>
      </c>
      <c r="C9">
        <v>5.2041357576284968</v>
      </c>
      <c r="D9">
        <f t="shared" si="5"/>
        <v>1.6494536474791908</v>
      </c>
      <c r="E9">
        <v>507.31919999999991</v>
      </c>
      <c r="F9">
        <f t="shared" si="6"/>
        <v>6.2291403912840062</v>
      </c>
      <c r="G9">
        <v>12.18473108100615</v>
      </c>
      <c r="H9" s="8">
        <f t="shared" si="7"/>
        <v>2.5001836171583043</v>
      </c>
      <c r="I9">
        <v>108.9149</v>
      </c>
      <c r="J9" s="8">
        <f t="shared" si="8"/>
        <v>4.6905668433527197</v>
      </c>
      <c r="K9">
        <v>20.368122708696038</v>
      </c>
      <c r="L9">
        <f t="shared" si="9"/>
        <v>3.0139710663793871</v>
      </c>
      <c r="M9">
        <v>220.10319999999999</v>
      </c>
      <c r="N9">
        <f t="shared" si="10"/>
        <v>5.3940965272727066</v>
      </c>
      <c r="O9">
        <v>5.2041357576284968</v>
      </c>
      <c r="P9">
        <f t="shared" si="11"/>
        <v>1.6494536474791908</v>
      </c>
      <c r="Q9">
        <v>507.31919999999991</v>
      </c>
      <c r="R9">
        <f t="shared" si="0"/>
        <v>6.2291403912840062</v>
      </c>
      <c r="S9" s="4">
        <v>58.730158730158735</v>
      </c>
      <c r="T9" s="4">
        <f t="shared" si="1"/>
        <v>4.0729533722407831</v>
      </c>
      <c r="U9" s="4">
        <v>33.333333333333329</v>
      </c>
      <c r="V9" s="4">
        <v>7.9365079365079358</v>
      </c>
      <c r="W9" s="2">
        <v>0</v>
      </c>
      <c r="X9" s="5">
        <v>2.1898148148148149E-2</v>
      </c>
      <c r="Y9" s="1">
        <f t="shared" si="2"/>
        <v>1892</v>
      </c>
      <c r="Z9" s="1">
        <f t="shared" si="12"/>
        <v>7.5453897496118234</v>
      </c>
      <c r="AA9" s="2">
        <v>35</v>
      </c>
      <c r="AB9" s="2">
        <v>13</v>
      </c>
      <c r="AC9" s="4">
        <f t="shared" si="3"/>
        <v>37.142857142857146</v>
      </c>
      <c r="AD9" s="4">
        <f t="shared" si="4"/>
        <v>72.142857142857139</v>
      </c>
      <c r="AE9" s="4">
        <f t="shared" si="13"/>
        <v>4.2786482802200467</v>
      </c>
      <c r="AF9" s="3" t="str">
        <f t="shared" si="14"/>
        <v>HIGH</v>
      </c>
      <c r="AG9" s="2">
        <v>23</v>
      </c>
      <c r="AH9" s="2">
        <f t="shared" si="15"/>
        <v>3.1354942159291497</v>
      </c>
      <c r="AI9" s="2">
        <v>7</v>
      </c>
      <c r="AJ9" s="2">
        <f t="shared" si="16"/>
        <v>1.9459101490553132</v>
      </c>
      <c r="AK9" s="2" t="s">
        <v>1</v>
      </c>
    </row>
    <row r="10" spans="1:37" x14ac:dyDescent="0.2">
      <c r="A10" s="3">
        <v>9</v>
      </c>
      <c r="B10" s="3">
        <v>46</v>
      </c>
      <c r="C10">
        <v>8.6000995106213356</v>
      </c>
      <c r="D10">
        <f t="shared" si="5"/>
        <v>2.1517737741949996</v>
      </c>
      <c r="E10">
        <v>522.05760000000009</v>
      </c>
      <c r="F10">
        <f t="shared" si="6"/>
        <v>6.2577779266226825</v>
      </c>
      <c r="G10">
        <v>15.547962054686201</v>
      </c>
      <c r="H10" s="8">
        <f t="shared" si="7"/>
        <v>2.7439295724599986</v>
      </c>
      <c r="I10">
        <v>47.212600000000009</v>
      </c>
      <c r="J10" s="8">
        <f t="shared" si="8"/>
        <v>3.8546608061194672</v>
      </c>
      <c r="K10">
        <v>19.276110724355959</v>
      </c>
      <c r="L10">
        <f t="shared" si="9"/>
        <v>2.9588665429178431</v>
      </c>
      <c r="M10">
        <v>533.81889999999999</v>
      </c>
      <c r="N10">
        <f t="shared" si="10"/>
        <v>6.280056642862923</v>
      </c>
      <c r="O10">
        <v>8.6000995106213356</v>
      </c>
      <c r="P10">
        <f t="shared" si="11"/>
        <v>2.1517737741949996</v>
      </c>
      <c r="Q10">
        <v>522.05760000000009</v>
      </c>
      <c r="R10">
        <f t="shared" si="0"/>
        <v>6.2577779266226825</v>
      </c>
      <c r="S10" s="4">
        <v>53.846153846153847</v>
      </c>
      <c r="T10" s="4">
        <f t="shared" si="1"/>
        <v>3.9861309775818681</v>
      </c>
      <c r="U10" s="4">
        <v>35.897435897435898</v>
      </c>
      <c r="V10" s="4">
        <v>10.256410256410255</v>
      </c>
      <c r="W10" s="2">
        <v>0</v>
      </c>
      <c r="X10" s="5">
        <v>2.704861111111111E-2</v>
      </c>
      <c r="Y10" s="1">
        <f t="shared" si="2"/>
        <v>2337</v>
      </c>
      <c r="Z10" s="1">
        <f t="shared" si="12"/>
        <v>7.7566233345388582</v>
      </c>
      <c r="AA10" s="2">
        <v>32</v>
      </c>
      <c r="AB10" s="2">
        <v>12</v>
      </c>
      <c r="AC10" s="4">
        <f t="shared" si="3"/>
        <v>34.285714285714285</v>
      </c>
      <c r="AD10" s="4">
        <f t="shared" si="4"/>
        <v>66.285714285714278</v>
      </c>
      <c r="AE10" s="4">
        <f t="shared" si="13"/>
        <v>4.1939744031709418</v>
      </c>
      <c r="AF10" s="3" t="str">
        <f t="shared" si="14"/>
        <v>HIGH</v>
      </c>
      <c r="AG10" s="2">
        <v>30</v>
      </c>
      <c r="AH10" s="2">
        <f t="shared" si="15"/>
        <v>3.4011973816621555</v>
      </c>
      <c r="AI10" s="2">
        <v>11</v>
      </c>
      <c r="AJ10" s="2">
        <f t="shared" si="16"/>
        <v>2.3978952727983707</v>
      </c>
      <c r="AK10" s="2" t="s">
        <v>1</v>
      </c>
    </row>
    <row r="11" spans="1:37" x14ac:dyDescent="0.2">
      <c r="A11" s="3">
        <v>10</v>
      </c>
      <c r="B11" s="3">
        <v>54</v>
      </c>
      <c r="C11">
        <v>7.5905800153616747</v>
      </c>
      <c r="D11">
        <f t="shared" si="5"/>
        <v>2.0269080068490264</v>
      </c>
      <c r="E11">
        <v>1051.0824</v>
      </c>
      <c r="F11">
        <f t="shared" si="6"/>
        <v>6.9575757693260725</v>
      </c>
      <c r="G11">
        <v>9.8715772221628768</v>
      </c>
      <c r="H11" s="8">
        <f t="shared" si="7"/>
        <v>2.2896596402900262</v>
      </c>
      <c r="I11">
        <v>877.70960000000002</v>
      </c>
      <c r="J11" s="8">
        <f t="shared" si="8"/>
        <v>6.7773157872162777</v>
      </c>
      <c r="K11">
        <v>19.40610098459145</v>
      </c>
      <c r="L11">
        <f t="shared" si="9"/>
        <v>2.9655875003714627</v>
      </c>
      <c r="M11">
        <v>1561.1902</v>
      </c>
      <c r="N11">
        <f t="shared" si="10"/>
        <v>7.353203758064109</v>
      </c>
      <c r="O11">
        <v>7.5905800153616747</v>
      </c>
      <c r="P11">
        <f t="shared" si="11"/>
        <v>2.0269080068490264</v>
      </c>
      <c r="Q11">
        <v>1051.0824</v>
      </c>
      <c r="R11">
        <f t="shared" si="0"/>
        <v>6.9575757693260725</v>
      </c>
      <c r="S11" s="4">
        <v>29.591836734693878</v>
      </c>
      <c r="T11" s="4">
        <f t="shared" si="1"/>
        <v>3.3874985373039936</v>
      </c>
      <c r="U11" s="4">
        <v>53.061224489795919</v>
      </c>
      <c r="V11" s="4">
        <v>17.346938775510203</v>
      </c>
      <c r="W11" s="2">
        <v>4</v>
      </c>
      <c r="X11" s="5">
        <v>3.380787037037037E-2</v>
      </c>
      <c r="Y11" s="1">
        <f t="shared" si="2"/>
        <v>2921</v>
      </c>
      <c r="Z11" s="1">
        <f t="shared" si="12"/>
        <v>7.9796813023877409</v>
      </c>
      <c r="AA11" s="2">
        <v>27</v>
      </c>
      <c r="AB11" s="2">
        <v>7</v>
      </c>
      <c r="AC11" s="4">
        <f t="shared" si="3"/>
        <v>20</v>
      </c>
      <c r="AD11" s="4">
        <f t="shared" si="4"/>
        <v>47</v>
      </c>
      <c r="AE11" s="4">
        <f t="shared" si="13"/>
        <v>3.8501476017100584</v>
      </c>
      <c r="AF11" s="3" t="str">
        <f t="shared" si="14"/>
        <v>LOW</v>
      </c>
      <c r="AG11" s="2">
        <v>28</v>
      </c>
      <c r="AH11" s="2">
        <f t="shared" si="15"/>
        <v>3.3322045101752038</v>
      </c>
      <c r="AI11" s="2">
        <v>4</v>
      </c>
      <c r="AJ11" s="2">
        <f t="shared" si="16"/>
        <v>1.3862943611198906</v>
      </c>
      <c r="AK11" s="2" t="s">
        <v>1</v>
      </c>
    </row>
    <row r="12" spans="1:37" x14ac:dyDescent="0.2">
      <c r="A12" s="3">
        <v>11</v>
      </c>
      <c r="B12" s="3">
        <v>60</v>
      </c>
      <c r="C12">
        <v>6.6403011499512488</v>
      </c>
      <c r="D12">
        <f t="shared" si="5"/>
        <v>1.8931573163682056</v>
      </c>
      <c r="E12">
        <v>1486.608300000001</v>
      </c>
      <c r="F12">
        <f t="shared" si="6"/>
        <v>7.3042524954856169</v>
      </c>
      <c r="G12">
        <v>13.03666132463805</v>
      </c>
      <c r="H12" s="8">
        <f t="shared" si="7"/>
        <v>2.5677654903297111</v>
      </c>
      <c r="I12">
        <v>595.33830000000012</v>
      </c>
      <c r="J12" s="8">
        <f t="shared" si="8"/>
        <v>6.3891298153987082</v>
      </c>
      <c r="K12">
        <v>17.993860187661468</v>
      </c>
      <c r="L12">
        <f t="shared" si="9"/>
        <v>2.8900305990226194</v>
      </c>
      <c r="M12">
        <v>1298.4813999999999</v>
      </c>
      <c r="N12">
        <f t="shared" si="10"/>
        <v>7.1689507067799561</v>
      </c>
      <c r="O12">
        <v>6.6403011499512488</v>
      </c>
      <c r="P12">
        <f t="shared" si="11"/>
        <v>1.8931573163682056</v>
      </c>
      <c r="Q12">
        <v>1486.608300000001</v>
      </c>
      <c r="R12">
        <f t="shared" si="0"/>
        <v>7.3042524954856169</v>
      </c>
      <c r="S12" s="4">
        <v>39.682539682539684</v>
      </c>
      <c r="T12" s="4">
        <f t="shared" si="1"/>
        <v>3.6809112844647593</v>
      </c>
      <c r="U12" s="4">
        <v>47.619047619047613</v>
      </c>
      <c r="V12" s="4">
        <v>12.698412698412698</v>
      </c>
      <c r="W12" s="2">
        <v>3</v>
      </c>
      <c r="X12" s="5">
        <v>4.9930555555555554E-2</v>
      </c>
      <c r="Y12" s="1">
        <f t="shared" si="2"/>
        <v>4313.9999999999991</v>
      </c>
      <c r="Z12" s="1">
        <f t="shared" si="12"/>
        <v>8.3696208269491024</v>
      </c>
      <c r="AA12" s="2">
        <v>23</v>
      </c>
      <c r="AB12" s="2">
        <v>5</v>
      </c>
      <c r="AC12" s="4">
        <f t="shared" si="3"/>
        <v>14.285714285714286</v>
      </c>
      <c r="AD12" s="4">
        <f t="shared" si="4"/>
        <v>37.285714285714285</v>
      </c>
      <c r="AE12" s="4">
        <f t="shared" si="13"/>
        <v>3.6186102582673803</v>
      </c>
      <c r="AF12" s="3" t="str">
        <f t="shared" si="14"/>
        <v>LOW</v>
      </c>
      <c r="AG12" s="2">
        <v>24</v>
      </c>
      <c r="AH12" s="2">
        <f t="shared" si="15"/>
        <v>3.1780538303479458</v>
      </c>
      <c r="AI12" s="2">
        <v>1</v>
      </c>
      <c r="AJ12" s="2">
        <f t="shared" si="16"/>
        <v>0</v>
      </c>
      <c r="AK12" s="2" t="s">
        <v>0</v>
      </c>
    </row>
    <row r="13" spans="1:37" x14ac:dyDescent="0.2">
      <c r="A13" s="3">
        <v>12</v>
      </c>
      <c r="B13" s="3">
        <v>65</v>
      </c>
      <c r="C13">
        <v>9.6600984992834373</v>
      </c>
      <c r="D13">
        <f t="shared" si="5"/>
        <v>2.2680038447856337</v>
      </c>
      <c r="E13">
        <v>117.4134</v>
      </c>
      <c r="F13">
        <f t="shared" si="6"/>
        <v>4.7657010405739131</v>
      </c>
      <c r="H13" s="8"/>
      <c r="J13" s="8"/>
      <c r="K13">
        <v>13.56203763400632</v>
      </c>
      <c r="L13">
        <f t="shared" si="9"/>
        <v>2.6072745392177117</v>
      </c>
      <c r="M13">
        <v>115.0226</v>
      </c>
      <c r="N13">
        <f t="shared" si="10"/>
        <v>4.7451286307945129</v>
      </c>
      <c r="O13">
        <v>9.6600984992834373</v>
      </c>
      <c r="P13">
        <f t="shared" si="11"/>
        <v>2.2680038447856337</v>
      </c>
      <c r="Q13">
        <v>117.4134</v>
      </c>
      <c r="R13">
        <f t="shared" si="0"/>
        <v>4.7657010405739131</v>
      </c>
      <c r="S13" s="4">
        <v>71.111111111111114</v>
      </c>
      <c r="T13" s="4">
        <f t="shared" si="1"/>
        <v>4.2642435990174983</v>
      </c>
      <c r="U13" s="4">
        <v>26.666666666666668</v>
      </c>
      <c r="V13" s="4">
        <v>2.2222222222222223</v>
      </c>
      <c r="W13" s="2">
        <v>0</v>
      </c>
      <c r="X13" s="5">
        <v>1.5439814814814816E-2</v>
      </c>
      <c r="Y13" s="1">
        <f t="shared" si="2"/>
        <v>1334</v>
      </c>
      <c r="Z13" s="1">
        <f t="shared" si="12"/>
        <v>7.1959372264755688</v>
      </c>
      <c r="AA13" s="2">
        <v>40</v>
      </c>
      <c r="AB13" s="2">
        <v>14</v>
      </c>
      <c r="AC13" s="4">
        <f t="shared" si="3"/>
        <v>40</v>
      </c>
      <c r="AD13" s="4">
        <f t="shared" si="4"/>
        <v>80</v>
      </c>
      <c r="AE13" s="4">
        <f t="shared" si="13"/>
        <v>4.3820266346738812</v>
      </c>
      <c r="AF13" s="3" t="str">
        <f t="shared" si="14"/>
        <v>HIGH</v>
      </c>
      <c r="AG13" s="2">
        <v>23</v>
      </c>
      <c r="AH13" s="2">
        <f t="shared" si="15"/>
        <v>3.1354942159291497</v>
      </c>
      <c r="AI13" s="2">
        <v>2</v>
      </c>
      <c r="AJ13" s="2">
        <f t="shared" si="16"/>
        <v>0.69314718055994529</v>
      </c>
      <c r="AK13" s="2" t="s">
        <v>0</v>
      </c>
    </row>
    <row r="14" spans="1:37" x14ac:dyDescent="0.2">
      <c r="A14" s="3">
        <v>13</v>
      </c>
      <c r="B14" s="3">
        <v>67</v>
      </c>
      <c r="C14">
        <v>5.6061043690144494</v>
      </c>
      <c r="D14">
        <f t="shared" si="5"/>
        <v>1.7238560699461147</v>
      </c>
      <c r="E14">
        <v>1271.6492000000001</v>
      </c>
      <c r="F14">
        <f t="shared" si="6"/>
        <v>7.1480699197005482</v>
      </c>
      <c r="G14">
        <v>10.1895645426474</v>
      </c>
      <c r="H14" s="8">
        <f t="shared" si="7"/>
        <v>2.3213641125283293</v>
      </c>
      <c r="I14">
        <v>671.56470000000002</v>
      </c>
      <c r="J14" s="8">
        <f t="shared" ref="J14:J21" si="17">LN(I14)</f>
        <v>6.5096103627737625</v>
      </c>
      <c r="K14">
        <v>15.675125508720839</v>
      </c>
      <c r="L14">
        <f t="shared" si="9"/>
        <v>2.7520750934228677</v>
      </c>
      <c r="M14">
        <v>1233.0182</v>
      </c>
      <c r="N14">
        <f t="shared" si="10"/>
        <v>7.1172202638015527</v>
      </c>
      <c r="O14">
        <v>5.6061043690144494</v>
      </c>
      <c r="P14">
        <f t="shared" si="11"/>
        <v>1.7238560699461147</v>
      </c>
      <c r="Q14">
        <v>1271.6492000000001</v>
      </c>
      <c r="R14">
        <f t="shared" si="0"/>
        <v>7.1480699197005482</v>
      </c>
      <c r="S14" s="4">
        <v>39.655172413793103</v>
      </c>
      <c r="T14" s="4">
        <f t="shared" si="1"/>
        <v>3.6802213913708219</v>
      </c>
      <c r="U14" s="4">
        <v>50.862068965517238</v>
      </c>
      <c r="V14" s="4">
        <v>9.4827586206896548</v>
      </c>
      <c r="W14" s="2">
        <v>2</v>
      </c>
      <c r="X14" s="5">
        <v>4.0370370370370369E-2</v>
      </c>
      <c r="Y14" s="1">
        <f t="shared" si="2"/>
        <v>3488</v>
      </c>
      <c r="Z14" s="1">
        <f t="shared" si="12"/>
        <v>8.1570837850288704</v>
      </c>
      <c r="AA14" s="2">
        <v>26</v>
      </c>
      <c r="AB14" s="2">
        <v>2</v>
      </c>
      <c r="AC14" s="4">
        <f t="shared" si="3"/>
        <v>5.7142857142857144</v>
      </c>
      <c r="AD14" s="4">
        <f t="shared" si="4"/>
        <v>31.714285714285715</v>
      </c>
      <c r="AE14" s="4">
        <f t="shared" si="13"/>
        <v>3.4567672328169663</v>
      </c>
      <c r="AF14" s="3" t="str">
        <f t="shared" si="14"/>
        <v>LOW</v>
      </c>
      <c r="AG14" s="2">
        <v>25</v>
      </c>
      <c r="AH14" s="2">
        <f t="shared" si="15"/>
        <v>3.2188758248682006</v>
      </c>
      <c r="AI14" s="2">
        <v>1</v>
      </c>
      <c r="AJ14" s="2">
        <f t="shared" si="16"/>
        <v>0</v>
      </c>
      <c r="AK14" s="2" t="s">
        <v>0</v>
      </c>
    </row>
    <row r="15" spans="1:37" x14ac:dyDescent="0.2">
      <c r="A15" s="3">
        <v>14</v>
      </c>
      <c r="B15" s="3">
        <v>71</v>
      </c>
      <c r="C15">
        <v>4.0650047976329011</v>
      </c>
      <c r="D15">
        <f t="shared" si="5"/>
        <v>1.4024149232285734</v>
      </c>
      <c r="E15">
        <v>810.3334000000001</v>
      </c>
      <c r="F15">
        <f t="shared" si="6"/>
        <v>6.6974457679186807</v>
      </c>
      <c r="G15">
        <v>3.5961497936306759</v>
      </c>
      <c r="H15" s="8">
        <f t="shared" si="7"/>
        <v>1.2798637713676855</v>
      </c>
      <c r="I15">
        <v>39.364599999999967</v>
      </c>
      <c r="J15" s="8">
        <f t="shared" si="17"/>
        <v>3.6728669352739942</v>
      </c>
      <c r="K15">
        <v>8.1117530087933893</v>
      </c>
      <c r="L15">
        <f t="shared" si="9"/>
        <v>2.0933139987513378</v>
      </c>
      <c r="M15">
        <v>588.05600000000004</v>
      </c>
      <c r="N15">
        <f t="shared" si="10"/>
        <v>6.3768221814590058</v>
      </c>
      <c r="O15">
        <v>4.0650047976329011</v>
      </c>
      <c r="P15">
        <f t="shared" si="11"/>
        <v>1.4024149232285734</v>
      </c>
      <c r="Q15">
        <v>810.3334000000001</v>
      </c>
      <c r="R15">
        <f t="shared" si="0"/>
        <v>6.6974457679186807</v>
      </c>
      <c r="S15" s="4">
        <v>39.823008849557525</v>
      </c>
      <c r="T15" s="4">
        <f t="shared" si="1"/>
        <v>3.6844448570460706</v>
      </c>
      <c r="U15" s="4">
        <v>46.017699115044245</v>
      </c>
      <c r="V15" s="4">
        <v>14.159292035398231</v>
      </c>
      <c r="W15" s="2">
        <v>2</v>
      </c>
      <c r="X15" s="5">
        <v>3.9016203703703699E-2</v>
      </c>
      <c r="Y15" s="1">
        <f t="shared" si="2"/>
        <v>3370.9999999999995</v>
      </c>
      <c r="Z15" s="1">
        <f t="shared" si="12"/>
        <v>8.1229647152340601</v>
      </c>
      <c r="AA15" s="2">
        <v>15</v>
      </c>
      <c r="AB15" s="2">
        <v>-2</v>
      </c>
      <c r="AC15" s="4">
        <f t="shared" si="3"/>
        <v>-5.7142857142857144</v>
      </c>
      <c r="AD15" s="4">
        <f t="shared" si="4"/>
        <v>9.2857142857142847</v>
      </c>
      <c r="AE15" s="4">
        <f t="shared" si="13"/>
        <v>2.2284771208403238</v>
      </c>
      <c r="AF15" s="3" t="str">
        <f t="shared" si="14"/>
        <v>LOW</v>
      </c>
      <c r="AG15" s="2">
        <v>20</v>
      </c>
      <c r="AH15" s="2">
        <f t="shared" si="15"/>
        <v>2.9957322735539909</v>
      </c>
      <c r="AI15" s="2">
        <v>2</v>
      </c>
      <c r="AJ15" s="2">
        <f t="shared" si="16"/>
        <v>0.69314718055994529</v>
      </c>
      <c r="AK15" s="2" t="s">
        <v>0</v>
      </c>
    </row>
    <row r="16" spans="1:37" x14ac:dyDescent="0.2">
      <c r="A16" s="3">
        <v>15</v>
      </c>
      <c r="B16" s="3">
        <v>72</v>
      </c>
      <c r="C16">
        <v>4.740030767301473</v>
      </c>
      <c r="D16">
        <f t="shared" si="5"/>
        <v>1.5560436266777906</v>
      </c>
      <c r="E16">
        <v>554.10230000000001</v>
      </c>
      <c r="F16">
        <f t="shared" si="6"/>
        <v>6.3173493267399827</v>
      </c>
      <c r="G16">
        <v>4.5955787455174173</v>
      </c>
      <c r="H16" s="8">
        <f t="shared" si="7"/>
        <v>1.5250946990228074</v>
      </c>
      <c r="I16">
        <v>94.212500000000006</v>
      </c>
      <c r="J16" s="8">
        <f t="shared" si="17"/>
        <v>4.5455528691695886</v>
      </c>
      <c r="K16">
        <v>12.20154957811391</v>
      </c>
      <c r="L16">
        <f t="shared" si="9"/>
        <v>2.5015629582730403</v>
      </c>
      <c r="M16">
        <v>801.70490000000007</v>
      </c>
      <c r="N16">
        <f t="shared" si="10"/>
        <v>6.6867405850422026</v>
      </c>
      <c r="O16">
        <v>4.740030767301473</v>
      </c>
      <c r="P16">
        <f t="shared" si="11"/>
        <v>1.5560436266777906</v>
      </c>
      <c r="Q16">
        <v>554.10230000000001</v>
      </c>
      <c r="R16">
        <f t="shared" si="0"/>
        <v>6.3173493267399827</v>
      </c>
      <c r="S16" s="4">
        <v>67.924528301886795</v>
      </c>
      <c r="T16" s="4">
        <f t="shared" si="1"/>
        <v>4.2183972108920793</v>
      </c>
      <c r="U16" s="4">
        <v>28.30188679245283</v>
      </c>
      <c r="V16" s="4">
        <v>3.7735849056603774</v>
      </c>
      <c r="W16" s="2">
        <v>0</v>
      </c>
      <c r="X16" s="5">
        <v>1.8333333333333333E-2</v>
      </c>
      <c r="Y16" s="1">
        <f t="shared" si="2"/>
        <v>1584</v>
      </c>
      <c r="Z16" s="1">
        <f t="shared" si="12"/>
        <v>7.3677085723743714</v>
      </c>
      <c r="AA16" s="2">
        <v>35</v>
      </c>
      <c r="AB16" s="2">
        <v>10</v>
      </c>
      <c r="AC16" s="4">
        <f t="shared" si="3"/>
        <v>28.571428571428573</v>
      </c>
      <c r="AD16" s="4">
        <f t="shared" si="4"/>
        <v>63.571428571428569</v>
      </c>
      <c r="AE16" s="4">
        <f t="shared" si="13"/>
        <v>4.1521641331109267</v>
      </c>
      <c r="AF16" s="3" t="str">
        <f t="shared" si="14"/>
        <v>HIGH</v>
      </c>
      <c r="AG16" s="2">
        <v>41</v>
      </c>
      <c r="AH16" s="2">
        <f t="shared" si="15"/>
        <v>3.713572066704308</v>
      </c>
      <c r="AI16" s="2">
        <v>14</v>
      </c>
      <c r="AJ16" s="2">
        <f t="shared" si="16"/>
        <v>2.6390573296152584</v>
      </c>
      <c r="AK16" s="2" t="s">
        <v>0</v>
      </c>
    </row>
    <row r="17" spans="1:37" x14ac:dyDescent="0.2">
      <c r="A17" s="3">
        <v>16</v>
      </c>
      <c r="B17" s="3">
        <v>75</v>
      </c>
      <c r="C17">
        <v>5.1483745283785014</v>
      </c>
      <c r="D17">
        <f t="shared" si="5"/>
        <v>1.6386810392978426</v>
      </c>
      <c r="E17">
        <v>572.00859999999989</v>
      </c>
      <c r="F17">
        <f t="shared" si="6"/>
        <v>6.3491540262318091</v>
      </c>
      <c r="G17">
        <v>5.5957857378030891</v>
      </c>
      <c r="H17" s="8">
        <f t="shared" si="7"/>
        <v>1.7220137676147251</v>
      </c>
      <c r="I17">
        <v>326.26510000000002</v>
      </c>
      <c r="J17" s="8">
        <f t="shared" si="17"/>
        <v>5.7877102410907577</v>
      </c>
      <c r="K17">
        <v>11.485375600944</v>
      </c>
      <c r="L17">
        <f t="shared" si="9"/>
        <v>2.441074539214843</v>
      </c>
      <c r="M17">
        <v>727.40639999999996</v>
      </c>
      <c r="N17">
        <f t="shared" si="10"/>
        <v>6.5894853309744521</v>
      </c>
      <c r="O17">
        <v>5.1483745283785014</v>
      </c>
      <c r="P17">
        <f t="shared" si="11"/>
        <v>1.6386810392978426</v>
      </c>
      <c r="Q17">
        <v>572.00859999999989</v>
      </c>
      <c r="R17">
        <f t="shared" si="0"/>
        <v>6.3491540262318091</v>
      </c>
      <c r="S17" s="4">
        <v>58.108108108108105</v>
      </c>
      <c r="T17" s="4">
        <f t="shared" si="1"/>
        <v>4.0623052084774836</v>
      </c>
      <c r="U17" s="4">
        <v>36.486486486486484</v>
      </c>
      <c r="V17" s="4">
        <v>5.4054054054054053</v>
      </c>
      <c r="W17" s="2">
        <v>0</v>
      </c>
      <c r="X17" s="5">
        <v>2.5659722222222223E-2</v>
      </c>
      <c r="Y17" s="1">
        <f t="shared" si="2"/>
        <v>2217</v>
      </c>
      <c r="Z17" s="1">
        <f t="shared" si="12"/>
        <v>7.7039102096163115</v>
      </c>
      <c r="AA17" s="2">
        <v>26</v>
      </c>
      <c r="AB17" s="2">
        <v>0</v>
      </c>
      <c r="AC17" s="4">
        <f t="shared" si="3"/>
        <v>0</v>
      </c>
      <c r="AD17" s="4">
        <f t="shared" si="4"/>
        <v>26</v>
      </c>
      <c r="AE17" s="4">
        <f t="shared" si="13"/>
        <v>3.2580965380214821</v>
      </c>
      <c r="AF17" s="3" t="str">
        <f t="shared" si="14"/>
        <v>LOW</v>
      </c>
      <c r="AG17" s="2">
        <v>38</v>
      </c>
      <c r="AH17" s="2">
        <f t="shared" si="15"/>
        <v>3.6375861597263857</v>
      </c>
      <c r="AI17" s="2">
        <v>18</v>
      </c>
      <c r="AJ17" s="2">
        <f t="shared" si="16"/>
        <v>2.8903717578961645</v>
      </c>
      <c r="AK17" s="2" t="s">
        <v>1</v>
      </c>
    </row>
    <row r="18" spans="1:37" x14ac:dyDescent="0.2">
      <c r="A18" s="3">
        <v>17</v>
      </c>
      <c r="B18" s="3">
        <v>80</v>
      </c>
      <c r="C18">
        <v>5.3004487920104868</v>
      </c>
      <c r="D18">
        <f t="shared" si="5"/>
        <v>1.6677914947109467</v>
      </c>
      <c r="E18">
        <v>805.27149999999983</v>
      </c>
      <c r="F18">
        <f t="shared" si="6"/>
        <v>6.6911794876375517</v>
      </c>
      <c r="G18">
        <v>8.445531290557307</v>
      </c>
      <c r="H18" s="8">
        <f t="shared" si="7"/>
        <v>2.133637460129008</v>
      </c>
      <c r="I18">
        <v>345.73200000000003</v>
      </c>
      <c r="J18" s="8">
        <f t="shared" si="17"/>
        <v>5.8456639084521331</v>
      </c>
      <c r="K18">
        <v>15.842066763260441</v>
      </c>
      <c r="L18">
        <f t="shared" si="9"/>
        <v>2.7626688553533971</v>
      </c>
      <c r="M18">
        <v>1292.4793999999999</v>
      </c>
      <c r="N18">
        <f t="shared" si="10"/>
        <v>7.1643176681511225</v>
      </c>
      <c r="O18">
        <v>5.3004487920104868</v>
      </c>
      <c r="P18">
        <f t="shared" si="11"/>
        <v>1.6677914947109467</v>
      </c>
      <c r="Q18">
        <v>805.27149999999983</v>
      </c>
      <c r="R18">
        <f t="shared" si="0"/>
        <v>6.6911794876375517</v>
      </c>
      <c r="S18" s="4">
        <v>53.846153846153847</v>
      </c>
      <c r="T18" s="4">
        <f t="shared" si="1"/>
        <v>3.9861309775818681</v>
      </c>
      <c r="U18" s="4">
        <v>44.61538461538462</v>
      </c>
      <c r="V18" s="4">
        <v>1.5384615384615385</v>
      </c>
      <c r="W18" s="2">
        <v>0</v>
      </c>
      <c r="X18" s="5">
        <v>2.2476851851851855E-2</v>
      </c>
      <c r="Y18" s="1">
        <f t="shared" si="2"/>
        <v>1942</v>
      </c>
      <c r="Z18" s="1">
        <f t="shared" si="12"/>
        <v>7.5714736488512706</v>
      </c>
      <c r="AA18" s="2">
        <v>35</v>
      </c>
      <c r="AB18" s="2">
        <v>12</v>
      </c>
      <c r="AC18" s="4">
        <f t="shared" si="3"/>
        <v>34.285714285714285</v>
      </c>
      <c r="AD18" s="4">
        <f t="shared" si="4"/>
        <v>69.285714285714278</v>
      </c>
      <c r="AE18" s="4">
        <f t="shared" si="13"/>
        <v>4.2382387418821699</v>
      </c>
      <c r="AF18" s="3" t="str">
        <f t="shared" si="14"/>
        <v>HIGH</v>
      </c>
      <c r="AG18" s="2">
        <v>36</v>
      </c>
      <c r="AH18" s="2">
        <f t="shared" si="15"/>
        <v>3.5835189384561099</v>
      </c>
      <c r="AI18" s="2">
        <v>15</v>
      </c>
      <c r="AJ18" s="2">
        <f t="shared" si="16"/>
        <v>2.7080502011022101</v>
      </c>
      <c r="AK18" s="2" t="s">
        <v>1</v>
      </c>
    </row>
    <row r="19" spans="1:37" x14ac:dyDescent="0.2">
      <c r="A19" s="3">
        <v>18</v>
      </c>
      <c r="B19" s="3">
        <v>82</v>
      </c>
      <c r="C19">
        <v>3.302175817650669</v>
      </c>
      <c r="D19">
        <f t="shared" si="5"/>
        <v>1.1945815898862036</v>
      </c>
      <c r="E19">
        <v>739.85349999999994</v>
      </c>
      <c r="F19">
        <f t="shared" si="6"/>
        <v>6.6064521936260068</v>
      </c>
      <c r="G19">
        <v>4.6348470888164144</v>
      </c>
      <c r="H19" s="8">
        <f t="shared" si="7"/>
        <v>1.5336032079269981</v>
      </c>
      <c r="I19">
        <v>304.59089999999998</v>
      </c>
      <c r="J19" s="8">
        <f t="shared" si="17"/>
        <v>5.718969564768563</v>
      </c>
      <c r="K19">
        <v>8.0830991364002625</v>
      </c>
      <c r="L19">
        <f t="shared" si="9"/>
        <v>2.0897753554791998</v>
      </c>
      <c r="M19">
        <v>996.92969999999991</v>
      </c>
      <c r="N19">
        <f t="shared" si="10"/>
        <v>6.9046802559411793</v>
      </c>
      <c r="O19">
        <v>3.302175817650669</v>
      </c>
      <c r="P19">
        <f t="shared" si="11"/>
        <v>1.1945815898862036</v>
      </c>
      <c r="Q19">
        <v>739.85349999999994</v>
      </c>
      <c r="R19">
        <f t="shared" si="0"/>
        <v>6.6064521936260068</v>
      </c>
      <c r="S19" s="4">
        <v>51.52</v>
      </c>
      <c r="T19" s="4">
        <f t="shared" si="1"/>
        <v>3.9419700817960983</v>
      </c>
      <c r="U19" s="4">
        <v>40.4</v>
      </c>
      <c r="V19" s="4">
        <v>8.08</v>
      </c>
      <c r="W19" s="2">
        <v>0</v>
      </c>
      <c r="X19" s="5">
        <v>3.2256944444444442E-2</v>
      </c>
      <c r="Y19" s="1">
        <f t="shared" si="2"/>
        <v>2787</v>
      </c>
      <c r="Z19" s="1">
        <f t="shared" si="12"/>
        <v>7.9327210274819482</v>
      </c>
      <c r="AA19" s="2">
        <v>22</v>
      </c>
      <c r="AB19" s="2">
        <v>12</v>
      </c>
      <c r="AC19" s="4">
        <f t="shared" si="3"/>
        <v>34.285714285714285</v>
      </c>
      <c r="AD19" s="4">
        <f t="shared" si="4"/>
        <v>56.285714285714285</v>
      </c>
      <c r="AE19" s="4">
        <f t="shared" si="13"/>
        <v>4.0304407602426204</v>
      </c>
      <c r="AF19" s="3" t="str">
        <f t="shared" si="14"/>
        <v>HIGH</v>
      </c>
      <c r="AG19" s="2">
        <v>45</v>
      </c>
      <c r="AH19" s="2">
        <f t="shared" si="15"/>
        <v>3.8066624897703196</v>
      </c>
      <c r="AI19" s="2">
        <v>20</v>
      </c>
      <c r="AJ19" s="2">
        <f t="shared" si="16"/>
        <v>2.9957322735539909</v>
      </c>
      <c r="AK19" s="2" t="s">
        <v>1</v>
      </c>
    </row>
    <row r="20" spans="1:37" x14ac:dyDescent="0.2">
      <c r="A20" s="3">
        <v>19</v>
      </c>
      <c r="B20" s="3">
        <v>83</v>
      </c>
      <c r="C20">
        <v>5.3205693575511503</v>
      </c>
      <c r="D20">
        <f t="shared" si="5"/>
        <v>1.671580319723178</v>
      </c>
      <c r="E20">
        <v>993.74630000000002</v>
      </c>
      <c r="F20">
        <f t="shared" si="6"/>
        <v>6.90148194269117</v>
      </c>
      <c r="G20">
        <v>14.65175597333009</v>
      </c>
      <c r="H20" s="8">
        <f t="shared" si="7"/>
        <v>2.6845601899409983</v>
      </c>
      <c r="I20">
        <v>204.76920000000001</v>
      </c>
      <c r="J20" s="8">
        <f t="shared" si="17"/>
        <v>5.3218834912305484</v>
      </c>
      <c r="K20">
        <v>14.589983389974901</v>
      </c>
      <c r="L20">
        <f t="shared" si="9"/>
        <v>2.6803352240813321</v>
      </c>
      <c r="M20">
        <v>1235.7692999999999</v>
      </c>
      <c r="N20">
        <f t="shared" si="10"/>
        <v>7.1194489701108292</v>
      </c>
      <c r="O20">
        <v>5.3205693575511503</v>
      </c>
      <c r="P20">
        <f t="shared" si="11"/>
        <v>1.671580319723178</v>
      </c>
      <c r="Q20">
        <v>993.74630000000002</v>
      </c>
      <c r="R20">
        <f t="shared" si="0"/>
        <v>6.90148194269117</v>
      </c>
      <c r="S20" s="4">
        <v>38.596491228070171</v>
      </c>
      <c r="T20" s="4">
        <f t="shared" si="1"/>
        <v>3.6531613715118572</v>
      </c>
      <c r="U20" s="4">
        <v>48.245614035087719</v>
      </c>
      <c r="V20" s="4">
        <v>13.157894736842104</v>
      </c>
      <c r="W20" s="2">
        <v>2</v>
      </c>
      <c r="X20" s="5">
        <v>3.9583333333333331E-2</v>
      </c>
      <c r="Y20" s="1">
        <f t="shared" si="2"/>
        <v>3420</v>
      </c>
      <c r="Z20" s="1">
        <f t="shared" si="12"/>
        <v>8.1373958300566507</v>
      </c>
      <c r="AA20" s="2">
        <v>24</v>
      </c>
      <c r="AB20" s="2">
        <v>-2</v>
      </c>
      <c r="AC20" s="4">
        <f t="shared" si="3"/>
        <v>-5.7142857142857144</v>
      </c>
      <c r="AD20" s="4">
        <f t="shared" si="4"/>
        <v>18.285714285714285</v>
      </c>
      <c r="AE20" s="4">
        <f t="shared" si="13"/>
        <v>2.9061201148643039</v>
      </c>
      <c r="AF20" s="3" t="str">
        <f t="shared" si="14"/>
        <v>LOW</v>
      </c>
      <c r="AG20" s="2">
        <v>53</v>
      </c>
      <c r="AH20" s="2">
        <f t="shared" si="15"/>
        <v>3.970291913552122</v>
      </c>
      <c r="AI20" s="2">
        <v>6</v>
      </c>
      <c r="AJ20" s="2">
        <f t="shared" si="16"/>
        <v>1.791759469228055</v>
      </c>
      <c r="AK20" s="2" t="s">
        <v>0</v>
      </c>
    </row>
    <row r="21" spans="1:37" x14ac:dyDescent="0.2">
      <c r="A21" s="3">
        <v>20</v>
      </c>
      <c r="B21" s="3">
        <v>85</v>
      </c>
      <c r="C21">
        <v>4.8553495314678754</v>
      </c>
      <c r="D21">
        <f t="shared" si="5"/>
        <v>1.580081093274982</v>
      </c>
      <c r="E21">
        <v>541.45420000000013</v>
      </c>
      <c r="F21">
        <f t="shared" si="6"/>
        <v>6.2942584829932375</v>
      </c>
      <c r="G21">
        <v>5.2165561873466837</v>
      </c>
      <c r="H21" s="8">
        <f t="shared" si="7"/>
        <v>1.6518374499493869</v>
      </c>
      <c r="I21">
        <v>60.5396</v>
      </c>
      <c r="J21" s="8">
        <f t="shared" si="17"/>
        <v>4.1032976963698946</v>
      </c>
      <c r="K21">
        <v>8.1426364894477672</v>
      </c>
      <c r="L21">
        <f t="shared" si="9"/>
        <v>2.0971140206249688</v>
      </c>
      <c r="M21">
        <v>294.50099999999998</v>
      </c>
      <c r="N21">
        <f t="shared" si="10"/>
        <v>5.6852823986716148</v>
      </c>
      <c r="O21">
        <v>4.8553495314678754</v>
      </c>
      <c r="P21">
        <f t="shared" si="11"/>
        <v>1.580081093274982</v>
      </c>
      <c r="Q21">
        <v>541.45420000000013</v>
      </c>
      <c r="R21">
        <f t="shared" si="0"/>
        <v>6.2942584829932375</v>
      </c>
      <c r="S21" s="4">
        <v>40.43</v>
      </c>
      <c r="T21" s="4">
        <f t="shared" si="1"/>
        <v>3.6995720836526793</v>
      </c>
      <c r="U21" s="4">
        <v>45.74</v>
      </c>
      <c r="V21" s="4">
        <v>13.83</v>
      </c>
      <c r="W21" s="2">
        <v>2</v>
      </c>
      <c r="X21" s="5">
        <v>2.9791666666666664E-2</v>
      </c>
      <c r="Y21" s="1">
        <f t="shared" si="2"/>
        <v>2574</v>
      </c>
      <c r="Z21" s="1">
        <f t="shared" si="12"/>
        <v>7.8532163881560724</v>
      </c>
      <c r="AA21" s="2">
        <v>27</v>
      </c>
      <c r="AB21" s="2">
        <v>10</v>
      </c>
      <c r="AC21" s="4">
        <f t="shared" si="3"/>
        <v>28.571428571428573</v>
      </c>
      <c r="AD21" s="4">
        <f t="shared" si="4"/>
        <v>55.571428571428569</v>
      </c>
      <c r="AE21" s="4">
        <f t="shared" si="13"/>
        <v>4.0176691945631333</v>
      </c>
      <c r="AF21" s="3" t="str">
        <f t="shared" si="14"/>
        <v>HIGH</v>
      </c>
      <c r="AG21" s="2">
        <v>52</v>
      </c>
      <c r="AH21" s="2">
        <f t="shared" si="15"/>
        <v>3.9512437185814275</v>
      </c>
      <c r="AI21" s="2">
        <v>30</v>
      </c>
      <c r="AJ21" s="2">
        <f t="shared" si="16"/>
        <v>3.4011973816621555</v>
      </c>
      <c r="AK21" s="2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H. Sears</dc:creator>
  <cp:lastModifiedBy>Matthew H. Sears</cp:lastModifiedBy>
  <dcterms:created xsi:type="dcterms:W3CDTF">2017-08-06T21:49:44Z</dcterms:created>
  <dcterms:modified xsi:type="dcterms:W3CDTF">2017-08-07T04:42:26Z</dcterms:modified>
</cp:coreProperties>
</file>