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6555" windowHeight="9210"/>
  </bookViews>
  <sheets>
    <sheet name="Put Daily Volatility" sheetId="4" r:id="rId1"/>
  </sheets>
  <definedNames>
    <definedName name="_ND1" localSheetId="0">'Put Daily Volatility'!$D$24</definedName>
    <definedName name="_ND2" localSheetId="0">'Put Daily Volatility'!$D$25</definedName>
    <definedName name="DEL" localSheetId="0">'Put Daily Volatility'!#REF!</definedName>
    <definedName name="DTM" localSheetId="0">'Put Daily Volatility'!$D$20</definedName>
    <definedName name="DUV" localSheetId="0">'Put Daily Volatility'!$D$23</definedName>
    <definedName name="DV" localSheetId="0">'Put Daily Volatility'!$D$18</definedName>
    <definedName name="GAM" localSheetId="0">'Put Daily Volatility'!#REF!</definedName>
    <definedName name="IR" localSheetId="0">'Put Daily Volatility'!$D$19</definedName>
    <definedName name="KP" localSheetId="0">'Put Daily Volatility'!$D$17</definedName>
    <definedName name="NUM" localSheetId="0">'Put Daily Volatility'!$D$22</definedName>
    <definedName name="OP" localSheetId="0">'Put Daily Volatility'!$D$27</definedName>
    <definedName name="SP" localSheetId="0">'Put Daily Volatility'!$D$16</definedName>
    <definedName name="THT" localSheetId="0">'Put Daily Volatility'!#REF!</definedName>
    <definedName name="VEG" localSheetId="0">'Put Daily Volatility'!#REF!</definedName>
  </definedNames>
  <calcPr calcId="125725"/>
</workbook>
</file>

<file path=xl/calcChain.xml><?xml version="1.0" encoding="utf-8"?>
<calcChain xmlns="http://schemas.openxmlformats.org/spreadsheetml/2006/main">
  <c r="D22" i="4"/>
  <c r="D14" l="1"/>
  <c r="C4"/>
  <c r="D23"/>
  <c r="D24" s="1"/>
  <c r="D25" l="1"/>
  <c r="D27" s="1"/>
  <c r="D28" s="1"/>
</calcChain>
</file>

<file path=xl/comments1.xml><?xml version="1.0" encoding="utf-8"?>
<comments xmlns="http://schemas.openxmlformats.org/spreadsheetml/2006/main">
  <authors>
    <author>evans</author>
    <author>Gary R. Evans</author>
  </authors>
  <commentList>
    <comment ref="C18" authorId="0">
      <text>
        <r>
          <rPr>
            <b/>
            <sz val="8"/>
            <color indexed="81"/>
            <rFont val="Tahoma"/>
            <family val="2"/>
          </rPr>
          <t xml:space="preserve">Enter as a fraction.
</t>
        </r>
      </text>
    </comment>
    <comment ref="C19" authorId="1">
      <text>
        <r>
          <rPr>
            <b/>
            <sz val="8"/>
            <color indexed="81"/>
            <rFont val="Tahoma"/>
            <family val="2"/>
          </rPr>
          <t>Write as an annualized decimal, like .05 for 5%.</t>
        </r>
      </text>
    </comment>
    <comment ref="C20" authorId="1">
      <text>
        <r>
          <rPr>
            <b/>
            <sz val="8"/>
            <color indexed="81"/>
            <rFont val="Tahoma"/>
            <family val="2"/>
          </rPr>
          <t>In days, either copy from DTM above or provide another number.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This is the denominator for d1.</t>
        </r>
      </text>
    </comment>
  </commentList>
</comments>
</file>

<file path=xl/sharedStrings.xml><?xml version="1.0" encoding="utf-8"?>
<sst xmlns="http://schemas.openxmlformats.org/spreadsheetml/2006/main" count="28" uniqueCount="25">
  <si>
    <t xml:space="preserve">Name: </t>
  </si>
  <si>
    <t>Gary Evans</t>
  </si>
  <si>
    <t>Date Today:</t>
  </si>
  <si>
    <t xml:space="preserve">Expiration Date: </t>
  </si>
  <si>
    <t xml:space="preserve">DTM: </t>
  </si>
  <si>
    <t xml:space="preserve">Stock Price: </t>
  </si>
  <si>
    <t xml:space="preserve">Strike Price: </t>
  </si>
  <si>
    <t xml:space="preserve">Daily Volatility: </t>
  </si>
  <si>
    <t xml:space="preserve">Interest Rate: </t>
  </si>
  <si>
    <t xml:space="preserve">Time: </t>
  </si>
  <si>
    <t>d1 Numerator:</t>
  </si>
  <si>
    <t xml:space="preserve">Duration Volatility: </t>
  </si>
  <si>
    <t xml:space="preserve"> </t>
  </si>
  <si>
    <t xml:space="preserve">N(-d1): </t>
  </si>
  <si>
    <t xml:space="preserve">N(-d2): </t>
  </si>
  <si>
    <t xml:space="preserve">Option Price: </t>
  </si>
  <si>
    <t xml:space="preserve">Option Premium: </t>
  </si>
  <si>
    <t>Put Option Price Calculator</t>
  </si>
  <si>
    <t>Daily Volatility</t>
  </si>
  <si>
    <t xml:space="preserve">Stock symbol: </t>
  </si>
  <si>
    <t xml:space="preserve">Put option: </t>
  </si>
  <si>
    <t>July</t>
  </si>
  <si>
    <t xml:space="preserve">Date: </t>
  </si>
  <si>
    <t>SPY</t>
  </si>
  <si>
    <t>Version 3.0  July 20, 2011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</si>
</sst>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0000"/>
  </numFmts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14" fontId="0" fillId="2" borderId="6" xfId="0" applyNumberFormat="1" applyFill="1" applyBorder="1"/>
    <xf numFmtId="1" fontId="0" fillId="2" borderId="6" xfId="0" applyNumberFormat="1" applyFill="1" applyBorder="1"/>
    <xf numFmtId="2" fontId="0" fillId="2" borderId="6" xfId="0" applyNumberFormat="1" applyFill="1" applyBorder="1"/>
    <xf numFmtId="164" fontId="0" fillId="2" borderId="6" xfId="0" applyNumberFormat="1" applyFill="1" applyBorder="1"/>
    <xf numFmtId="165" fontId="0" fillId="2" borderId="6" xfId="0" applyNumberFormat="1" applyFill="1" applyBorder="1"/>
    <xf numFmtId="49" fontId="0" fillId="0" borderId="0" xfId="0" applyNumberFormat="1"/>
    <xf numFmtId="0" fontId="2" fillId="0" borderId="0" xfId="0" applyFont="1" applyAlignment="1">
      <alignment horizontal="right"/>
    </xf>
    <xf numFmtId="49" fontId="3" fillId="2" borderId="6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14" fontId="3" fillId="2" borderId="6" xfId="0" applyNumberFormat="1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right"/>
    </xf>
    <xf numFmtId="0" fontId="0" fillId="4" borderId="7" xfId="0" applyFill="1" applyBorder="1"/>
    <xf numFmtId="0" fontId="0" fillId="4" borderId="8" xfId="0" applyFill="1" applyBorder="1"/>
    <xf numFmtId="0" fontId="3" fillId="4" borderId="5" xfId="0" applyFont="1" applyFill="1" applyBorder="1" applyAlignment="1">
      <alignment horizontal="center"/>
    </xf>
    <xf numFmtId="0" fontId="0" fillId="4" borderId="5" xfId="0" applyFill="1" applyBorder="1"/>
    <xf numFmtId="0" fontId="0" fillId="4" borderId="9" xfId="0" applyFill="1" applyBorder="1"/>
    <xf numFmtId="0" fontId="0" fillId="4" borderId="0" xfId="0" applyFill="1" applyBorder="1"/>
    <xf numFmtId="166" fontId="0" fillId="3" borderId="6" xfId="0" applyNumberFormat="1" applyFill="1" applyBorder="1"/>
    <xf numFmtId="164" fontId="0" fillId="3" borderId="6" xfId="0" applyNumberFormat="1" applyFill="1" applyBorder="1"/>
    <xf numFmtId="2" fontId="0" fillId="3" borderId="6" xfId="0" applyNumberFormat="1" applyFill="1" applyBorder="1"/>
    <xf numFmtId="0" fontId="1" fillId="0" borderId="0" xfId="0" applyFont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1"/>
  <sheetViews>
    <sheetView tabSelected="1" workbookViewId="0">
      <selection activeCell="M33" sqref="M33"/>
    </sheetView>
  </sheetViews>
  <sheetFormatPr defaultRowHeight="12.75"/>
  <cols>
    <col min="1" max="1" width="4.42578125" customWidth="1"/>
    <col min="2" max="2" width="7" customWidth="1"/>
    <col min="3" max="3" width="16.7109375" customWidth="1"/>
    <col min="4" max="4" width="10.28515625" customWidth="1"/>
    <col min="5" max="5" width="6" customWidth="1"/>
    <col min="6" max="6" width="4.85546875" customWidth="1"/>
  </cols>
  <sheetData>
    <row r="3" spans="2:5">
      <c r="B3" s="8" t="s">
        <v>0</v>
      </c>
      <c r="C3" s="34" t="s">
        <v>1</v>
      </c>
      <c r="D3" s="34"/>
      <c r="E3" s="34"/>
    </row>
    <row r="4" spans="2:5">
      <c r="B4" s="8" t="s">
        <v>22</v>
      </c>
      <c r="C4" s="10">
        <f ca="1">TODAY()</f>
        <v>42043</v>
      </c>
      <c r="D4" s="1"/>
      <c r="E4" s="1"/>
    </row>
    <row r="5" spans="2:5" ht="13.5" thickBot="1"/>
    <row r="6" spans="2:5">
      <c r="B6" s="12"/>
      <c r="C6" s="13"/>
      <c r="D6" s="13"/>
      <c r="E6" s="14"/>
    </row>
    <row r="7" spans="2:5">
      <c r="B7" s="35" t="s">
        <v>17</v>
      </c>
      <c r="C7" s="36"/>
      <c r="D7" s="36"/>
      <c r="E7" s="37"/>
    </row>
    <row r="8" spans="2:5">
      <c r="B8" s="35" t="s">
        <v>18</v>
      </c>
      <c r="C8" s="36"/>
      <c r="D8" s="36"/>
      <c r="E8" s="37"/>
    </row>
    <row r="9" spans="2:5">
      <c r="B9" s="15"/>
      <c r="C9" s="16"/>
      <c r="D9" s="16"/>
      <c r="E9" s="17"/>
    </row>
    <row r="10" spans="2:5">
      <c r="B10" s="15"/>
      <c r="C10" s="18" t="s">
        <v>19</v>
      </c>
      <c r="D10" s="9" t="s">
        <v>23</v>
      </c>
      <c r="E10" s="17"/>
    </row>
    <row r="11" spans="2:5">
      <c r="B11" s="19"/>
      <c r="C11" s="18" t="s">
        <v>20</v>
      </c>
      <c r="D11" s="9" t="s">
        <v>21</v>
      </c>
      <c r="E11" s="24"/>
    </row>
    <row r="12" spans="2:5">
      <c r="B12" s="19"/>
      <c r="C12" s="18" t="s">
        <v>2</v>
      </c>
      <c r="D12" s="11">
        <v>40309</v>
      </c>
      <c r="E12" s="24"/>
    </row>
    <row r="13" spans="2:5">
      <c r="B13" s="19"/>
      <c r="C13" s="18" t="s">
        <v>3</v>
      </c>
      <c r="D13" s="2">
        <v>40354</v>
      </c>
      <c r="E13" s="24"/>
    </row>
    <row r="14" spans="2:5">
      <c r="B14" s="20"/>
      <c r="C14" s="21" t="s">
        <v>4</v>
      </c>
      <c r="D14" s="3">
        <f>D13-D12</f>
        <v>45</v>
      </c>
      <c r="E14" s="25"/>
    </row>
    <row r="15" spans="2:5">
      <c r="B15" s="20"/>
      <c r="C15" s="21"/>
      <c r="D15" s="27"/>
      <c r="E15" s="25"/>
    </row>
    <row r="16" spans="2:5">
      <c r="B16" s="32" t="s">
        <v>5</v>
      </c>
      <c r="C16" s="33"/>
      <c r="D16" s="4">
        <v>118.7</v>
      </c>
      <c r="E16" s="25"/>
    </row>
    <row r="17" spans="2:9">
      <c r="B17" s="32" t="s">
        <v>6</v>
      </c>
      <c r="C17" s="33"/>
      <c r="D17" s="4">
        <v>117</v>
      </c>
      <c r="E17" s="25"/>
    </row>
    <row r="18" spans="2:9">
      <c r="B18" s="20"/>
      <c r="C18" s="21" t="s">
        <v>7</v>
      </c>
      <c r="D18" s="5">
        <v>8.2000000000000007E-3</v>
      </c>
      <c r="E18" s="25"/>
    </row>
    <row r="19" spans="2:9">
      <c r="B19" s="20"/>
      <c r="C19" s="21" t="s">
        <v>8</v>
      </c>
      <c r="D19" s="6">
        <v>0.01</v>
      </c>
      <c r="E19" s="25"/>
    </row>
    <row r="20" spans="2:9">
      <c r="B20" s="20"/>
      <c r="C20" s="21" t="s">
        <v>9</v>
      </c>
      <c r="D20" s="3">
        <v>45</v>
      </c>
      <c r="E20" s="25"/>
    </row>
    <row r="21" spans="2:9">
      <c r="B21" s="20"/>
      <c r="C21" s="21"/>
      <c r="D21" s="27"/>
      <c r="E21" s="25"/>
    </row>
    <row r="22" spans="2:9">
      <c r="B22" s="20"/>
      <c r="C22" s="21" t="s">
        <v>10</v>
      </c>
      <c r="D22" s="28">
        <f>LN(SP/KP)+((IR/365)+(DV*DV)/2)*DTM</f>
        <v>1.717114353019495E-2</v>
      </c>
      <c r="E22" s="25"/>
    </row>
    <row r="23" spans="2:9">
      <c r="B23" s="20"/>
      <c r="C23" s="21" t="s">
        <v>11</v>
      </c>
      <c r="D23" s="28">
        <f>DV*SQRT(DTM)</f>
        <v>5.5007272246494834E-2</v>
      </c>
      <c r="E23" s="25"/>
      <c r="I23" s="7" t="s">
        <v>12</v>
      </c>
    </row>
    <row r="24" spans="2:9">
      <c r="B24" s="20"/>
      <c r="C24" s="21" t="s">
        <v>13</v>
      </c>
      <c r="D24" s="29">
        <f>NORMSDIST(-NUM/DUV)</f>
        <v>0.37745895759710923</v>
      </c>
      <c r="E24" s="25"/>
      <c r="F24" t="s">
        <v>12</v>
      </c>
      <c r="I24" s="7" t="s">
        <v>12</v>
      </c>
    </row>
    <row r="25" spans="2:9">
      <c r="B25" s="20"/>
      <c r="C25" s="21" t="s">
        <v>14</v>
      </c>
      <c r="D25" s="29">
        <f>NORMSDIST(-(NUM/DUV-DUV))</f>
        <v>0.39852992223709582</v>
      </c>
      <c r="E25" s="25"/>
      <c r="I25" t="s">
        <v>12</v>
      </c>
    </row>
    <row r="26" spans="2:9">
      <c r="B26" s="20"/>
      <c r="C26" s="21"/>
      <c r="D26" s="27"/>
      <c r="E26" s="25"/>
    </row>
    <row r="27" spans="2:9">
      <c r="B27" s="20"/>
      <c r="C27" s="21" t="s">
        <v>15</v>
      </c>
      <c r="D27" s="30">
        <f>-SP*_ND1+KP*EXP(-IR*DTM/365)*_ND2</f>
        <v>1.766171480881205</v>
      </c>
      <c r="E27" s="25"/>
    </row>
    <row r="28" spans="2:9">
      <c r="B28" s="20"/>
      <c r="C28" s="21" t="s">
        <v>16</v>
      </c>
      <c r="D28" s="30">
        <f>IF(SP&lt;KP,OP+SP-KP,OP)</f>
        <v>1.766171480881205</v>
      </c>
      <c r="E28" s="25"/>
    </row>
    <row r="29" spans="2:9" ht="13.5" thickBot="1">
      <c r="B29" s="22"/>
      <c r="C29" s="23"/>
      <c r="D29" s="23"/>
      <c r="E29" s="26"/>
    </row>
    <row r="31" spans="2:9">
      <c r="B31" s="31" t="s">
        <v>24</v>
      </c>
      <c r="C31" s="31"/>
      <c r="D31" s="31"/>
      <c r="E31" s="31"/>
    </row>
  </sheetData>
  <mergeCells count="6">
    <mergeCell ref="B31:E31"/>
    <mergeCell ref="B16:C16"/>
    <mergeCell ref="B17:C17"/>
    <mergeCell ref="C3:E3"/>
    <mergeCell ref="B7:E7"/>
    <mergeCell ref="B8:E8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Put Daily Volatility</vt:lpstr>
      <vt:lpstr>'Put Daily Volatility'!_ND1</vt:lpstr>
      <vt:lpstr>'Put Daily Volatility'!_ND2</vt:lpstr>
      <vt:lpstr>'Put Daily Volatility'!DTM</vt:lpstr>
      <vt:lpstr>'Put Daily Volatility'!DUV</vt:lpstr>
      <vt:lpstr>'Put Daily Volatility'!DV</vt:lpstr>
      <vt:lpstr>'Put Daily Volatility'!IR</vt:lpstr>
      <vt:lpstr>'Put Daily Volatility'!KP</vt:lpstr>
      <vt:lpstr>'Put Daily Volatility'!NUM</vt:lpstr>
      <vt:lpstr>'Put Daily Volatility'!OP</vt:lpstr>
      <vt:lpstr>'Put Daily Volatility'!SP</vt:lpstr>
    </vt:vector>
  </TitlesOfParts>
  <Company>HMC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Gary R. Evans</cp:lastModifiedBy>
  <dcterms:created xsi:type="dcterms:W3CDTF">2010-04-15T15:54:12Z</dcterms:created>
  <dcterms:modified xsi:type="dcterms:W3CDTF">2015-02-08T19:49:49Z</dcterms:modified>
</cp:coreProperties>
</file>