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w\OneDrive\Documents\Ecosystem Caps\"/>
    </mc:Choice>
  </mc:AlternateContent>
  <xr:revisionPtr revIDLastSave="0" documentId="13_ncr:1_{A86CA4AD-A918-4962-8555-E36370268ED2}" xr6:coauthVersionLast="47" xr6:coauthVersionMax="47" xr10:uidLastSave="{00000000-0000-0000-0000-000000000000}"/>
  <bookViews>
    <workbookView xWindow="-120" yWindow="-120" windowWidth="29040" windowHeight="15720" xr2:uid="{F43DD828-D20C-4AFE-9653-6E92B5986776}"/>
  </bookViews>
  <sheets>
    <sheet name="Groups" sheetId="1" r:id="rId1"/>
    <sheet name="Landings" sheetId="2" r:id="rId2"/>
    <sheet name="Discard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6" i="1"/>
  <c r="E9" i="1"/>
  <c r="E10" i="1"/>
  <c r="E12" i="1"/>
  <c r="E13" i="1"/>
  <c r="E14" i="1"/>
  <c r="E16" i="1"/>
  <c r="E24" i="1"/>
  <c r="E25" i="1"/>
  <c r="E28" i="1"/>
  <c r="E29" i="1"/>
  <c r="E30" i="1"/>
  <c r="E32" i="1"/>
  <c r="E33" i="1"/>
  <c r="E36" i="1"/>
  <c r="E38" i="1"/>
  <c r="E40" i="1"/>
  <c r="E41" i="1"/>
  <c r="E42" i="1"/>
  <c r="E46" i="1"/>
  <c r="E48" i="1"/>
  <c r="E50" i="1"/>
  <c r="BX65" i="3"/>
  <c r="BX41" i="3"/>
  <c r="BX32" i="3"/>
  <c r="BX35" i="3"/>
  <c r="BX25" i="3"/>
  <c r="B25" i="4" s="1"/>
  <c r="E18" i="1" s="1"/>
  <c r="BX29" i="3"/>
  <c r="BX22" i="3"/>
  <c r="BX65" i="2"/>
  <c r="BX41" i="2"/>
  <c r="BX35" i="2"/>
  <c r="BX25" i="2"/>
  <c r="BX32" i="2"/>
  <c r="B32" i="4" s="1"/>
  <c r="E21" i="1" s="1"/>
  <c r="BX29" i="2"/>
  <c r="BX22" i="2"/>
  <c r="B3" i="4"/>
  <c r="B4" i="4"/>
  <c r="B5" i="4"/>
  <c r="B6" i="4"/>
  <c r="B7" i="4"/>
  <c r="E2" i="1" s="1"/>
  <c r="B8" i="4"/>
  <c r="E3" i="1" s="1"/>
  <c r="B9" i="4"/>
  <c r="B10" i="4"/>
  <c r="E5" i="1" s="1"/>
  <c r="B11" i="4"/>
  <c r="B12" i="4"/>
  <c r="E7" i="1" s="1"/>
  <c r="B13" i="4"/>
  <c r="E8" i="1" s="1"/>
  <c r="B14" i="4"/>
  <c r="B15" i="4"/>
  <c r="B16" i="4"/>
  <c r="E11" i="1" s="1"/>
  <c r="B17" i="4"/>
  <c r="B18" i="4"/>
  <c r="B19" i="4"/>
  <c r="B20" i="4"/>
  <c r="E15" i="1" s="1"/>
  <c r="B21" i="4"/>
  <c r="B23" i="4"/>
  <c r="B24" i="4"/>
  <c r="B26" i="4"/>
  <c r="B27" i="4"/>
  <c r="B28" i="4"/>
  <c r="E19" i="1" s="1"/>
  <c r="B29" i="4"/>
  <c r="E20" i="1" s="1"/>
  <c r="B30" i="4"/>
  <c r="B31" i="4"/>
  <c r="B33" i="4"/>
  <c r="B34" i="4"/>
  <c r="B36" i="4"/>
  <c r="B37" i="4"/>
  <c r="B38" i="4"/>
  <c r="E23" i="1" s="1"/>
  <c r="B39" i="4"/>
  <c r="B40" i="4"/>
  <c r="B42" i="4"/>
  <c r="B43" i="4"/>
  <c r="B44" i="4"/>
  <c r="B45" i="4"/>
  <c r="E27" i="1" s="1"/>
  <c r="B46" i="4"/>
  <c r="B47" i="4"/>
  <c r="B48" i="4"/>
  <c r="B49" i="4"/>
  <c r="E31" i="1" s="1"/>
  <c r="B50" i="4"/>
  <c r="B51" i="4"/>
  <c r="B52" i="4"/>
  <c r="E34" i="1" s="1"/>
  <c r="B53" i="4"/>
  <c r="E35" i="1" s="1"/>
  <c r="B54" i="4"/>
  <c r="B55" i="4"/>
  <c r="E37" i="1" s="1"/>
  <c r="B56" i="4"/>
  <c r="B57" i="4"/>
  <c r="E39" i="1" s="1"/>
  <c r="B58" i="4"/>
  <c r="B59" i="4"/>
  <c r="B60" i="4"/>
  <c r="B61" i="4"/>
  <c r="E43" i="1" s="1"/>
  <c r="B62" i="4"/>
  <c r="B63" i="4"/>
  <c r="B64" i="4"/>
  <c r="E44" i="1" s="1"/>
  <c r="B66" i="4"/>
  <c r="B67" i="4"/>
  <c r="B68" i="4"/>
  <c r="B69" i="4"/>
  <c r="B70" i="4"/>
  <c r="B71" i="4"/>
  <c r="B72" i="4"/>
  <c r="E47" i="1" s="1"/>
  <c r="B73" i="4"/>
  <c r="B74" i="4"/>
  <c r="B75" i="4"/>
  <c r="B76" i="4"/>
  <c r="E51" i="1" s="1"/>
  <c r="B77" i="4"/>
  <c r="E52" i="1" s="1"/>
  <c r="B78" i="4"/>
  <c r="E53" i="1" s="1"/>
  <c r="B79" i="4"/>
  <c r="B80" i="4"/>
  <c r="B81" i="4"/>
  <c r="B82" i="4"/>
  <c r="B83" i="4"/>
  <c r="B84" i="4"/>
  <c r="B85" i="4"/>
  <c r="B86" i="4"/>
  <c r="B2" i="4"/>
  <c r="B35" i="4" l="1"/>
  <c r="E22" i="1" s="1"/>
  <c r="B41" i="4"/>
  <c r="E26" i="1" s="1"/>
  <c r="B22" i="4"/>
  <c r="E17" i="1" s="1"/>
  <c r="B65" i="4"/>
  <c r="E45" i="1" s="1"/>
</calcChain>
</file>

<file path=xl/sharedStrings.xml><?xml version="1.0" encoding="utf-8"?>
<sst xmlns="http://schemas.openxmlformats.org/spreadsheetml/2006/main" count="682" uniqueCount="112">
  <si>
    <t>Blacktip shark</t>
  </si>
  <si>
    <t>Dusky shark</t>
  </si>
  <si>
    <t>Sandbar shark</t>
  </si>
  <si>
    <t>Large coastal sharks</t>
  </si>
  <si>
    <t>Large oceanic sharks</t>
  </si>
  <si>
    <t>Atlantic sharpnose shark</t>
  </si>
  <si>
    <t>Small coastal sharks</t>
  </si>
  <si>
    <t>Yellowfin tuna</t>
  </si>
  <si>
    <t>Bluefin tuna</t>
  </si>
  <si>
    <t>Other tunas</t>
  </si>
  <si>
    <t>Billfish</t>
  </si>
  <si>
    <t>Swordfish</t>
  </si>
  <si>
    <t>Pelagic coastal piscivores</t>
  </si>
  <si>
    <t>Amberjack</t>
  </si>
  <si>
    <t>Cobia</t>
  </si>
  <si>
    <t>King Mackerel</t>
  </si>
  <si>
    <t>Spanish Mackerel</t>
  </si>
  <si>
    <t>Skates-rays</t>
  </si>
  <si>
    <t>Gag Grouper</t>
  </si>
  <si>
    <t>Red Grouper</t>
  </si>
  <si>
    <t>Yellowedge Grouper</t>
  </si>
  <si>
    <t>Goliath grouper</t>
  </si>
  <si>
    <t>Deep-water grouper</t>
  </si>
  <si>
    <t>Shallow-water grouper</t>
  </si>
  <si>
    <t>Red Snapper</t>
  </si>
  <si>
    <t>Vermilion snapper</t>
  </si>
  <si>
    <t>Mutton snapper</t>
  </si>
  <si>
    <t>Other snapper</t>
  </si>
  <si>
    <t>Inshore coastal piscivores</t>
  </si>
  <si>
    <t>Sea trout</t>
  </si>
  <si>
    <t>Oceanic piscivores</t>
  </si>
  <si>
    <t>Benthic piscivores</t>
  </si>
  <si>
    <t>Reef piscivores</t>
  </si>
  <si>
    <t>Reef invertebrate feeders</t>
  </si>
  <si>
    <t>Demersal coastal invertebrate feeders</t>
  </si>
  <si>
    <t>Red drum</t>
  </si>
  <si>
    <t>Benthic coastal invertebrate feeders</t>
  </si>
  <si>
    <t>Tilefish</t>
  </si>
  <si>
    <t>Gray triggerfish</t>
  </si>
  <si>
    <t>Coastal omnivores</t>
  </si>
  <si>
    <t>Reef omnivores</t>
  </si>
  <si>
    <t>Surface pelagics</t>
  </si>
  <si>
    <t>Sardine-herring-scad</t>
  </si>
  <si>
    <t>Menhaden</t>
  </si>
  <si>
    <t>Anchovy-silverside-killifish</t>
  </si>
  <si>
    <t>Mullet</t>
  </si>
  <si>
    <t>Butterfish</t>
  </si>
  <si>
    <t>Cephalopod</t>
  </si>
  <si>
    <t>Pink shrimp</t>
  </si>
  <si>
    <t>Brown shrimp</t>
  </si>
  <si>
    <t>White shrimp</t>
  </si>
  <si>
    <t>Crab</t>
  </si>
  <si>
    <t>Sessile epifauna</t>
  </si>
  <si>
    <t>Mobile epifauna</t>
  </si>
  <si>
    <t>Group_Name</t>
  </si>
  <si>
    <t>Residency</t>
  </si>
  <si>
    <t>Prop</t>
  </si>
  <si>
    <t>SEDAR</t>
  </si>
  <si>
    <t>Landings_Prop</t>
  </si>
  <si>
    <t>NO</t>
  </si>
  <si>
    <t>Resident</t>
  </si>
  <si>
    <t>Transient</t>
  </si>
  <si>
    <t>Group name</t>
  </si>
  <si>
    <t>Blacktip Shark</t>
  </si>
  <si>
    <t>Dusky Shark</t>
  </si>
  <si>
    <t>Sandbar Shark</t>
  </si>
  <si>
    <t>Large Coastal Sharks</t>
  </si>
  <si>
    <t>Large Oceanic Sharks</t>
  </si>
  <si>
    <t>Atlantic Sharpnose Shark</t>
  </si>
  <si>
    <t>Small Coastal Sharks</t>
  </si>
  <si>
    <t>Yellowfin Tuna</t>
  </si>
  <si>
    <t>Bluefin Tuna</t>
  </si>
  <si>
    <t>Other Tunas</t>
  </si>
  <si>
    <t>Pelagic Coastal Piscivores</t>
  </si>
  <si>
    <t>King Mackerel (0-1)</t>
  </si>
  <si>
    <t>King Mackerel (1+)</t>
  </si>
  <si>
    <t>Spanish Mackerel (0-1)</t>
  </si>
  <si>
    <t>Spanish Mackerel (1+)</t>
  </si>
  <si>
    <t>Gag grouper (0-3yr)</t>
  </si>
  <si>
    <t>Gag grouper (3+yr)</t>
  </si>
  <si>
    <t>Red grouper (0-3yr)</t>
  </si>
  <si>
    <t>Red grouper (3+yr)</t>
  </si>
  <si>
    <t>Yellowedge grouper (0-3yr)</t>
  </si>
  <si>
    <t>Yellowedge grouper (3+yr)</t>
  </si>
  <si>
    <t>Red snapper (0yr)</t>
  </si>
  <si>
    <t>Red snapper (1-2yr)</t>
  </si>
  <si>
    <t>Red snapper (3+yr)</t>
  </si>
  <si>
    <t>Large oceanic planktivores</t>
  </si>
  <si>
    <t>Oceanic planktivores</t>
  </si>
  <si>
    <t>Menhaden (0yr)</t>
  </si>
  <si>
    <t>Menhaden (1yr)</t>
  </si>
  <si>
    <t>Menhaden (2yr)</t>
  </si>
  <si>
    <t>Menhaden (3yr)</t>
  </si>
  <si>
    <t>Menhaden (4yr)</t>
  </si>
  <si>
    <t>Zooplankton</t>
  </si>
  <si>
    <t>Infauna</t>
  </si>
  <si>
    <t>Algae</t>
  </si>
  <si>
    <t>Seagrass</t>
  </si>
  <si>
    <t>Phytoplankton</t>
  </si>
  <si>
    <t>Detritus</t>
  </si>
  <si>
    <t>Total</t>
  </si>
  <si>
    <t>Coastal dolphins</t>
  </si>
  <si>
    <t>Offshore dolphins</t>
  </si>
  <si>
    <t>Baleen whales</t>
  </si>
  <si>
    <t>Seabird</t>
  </si>
  <si>
    <t>Sea turtle</t>
  </si>
  <si>
    <t>King mackerel (0-1yr)</t>
  </si>
  <si>
    <t>King mackerel (1+yr)</t>
  </si>
  <si>
    <t>Spanish mackerel (0-1yr)</t>
  </si>
  <si>
    <t>Spanish mackerel (1+yr)</t>
  </si>
  <si>
    <t>Sum</t>
  </si>
  <si>
    <t>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</si>
</sst>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6959-7AB8-4F05-86DF-0D78EF074BCF}">
  <dimension ref="A1:E68"/>
  <sheetViews>
    <sheetView tabSelected="1" workbookViewId="0">
      <selection activeCell="F5" sqref="F5"/>
    </sheetView>
  </sheetViews>
  <sheetFormatPr defaultRowHeight="15" x14ac:dyDescent="0.25"/>
  <cols>
    <col min="1" max="1" width="35" bestFit="1" customWidth="1"/>
    <col min="2" max="2" width="9.7109375" bestFit="1" customWidth="1"/>
  </cols>
  <sheetData>
    <row r="1" spans="1:5" x14ac:dyDescent="0.25">
      <c r="A1" t="s">
        <v>54</v>
      </c>
      <c r="B1" t="s">
        <v>111</v>
      </c>
      <c r="C1" t="s">
        <v>55</v>
      </c>
      <c r="D1" t="s">
        <v>57</v>
      </c>
      <c r="E1" t="s">
        <v>58</v>
      </c>
    </row>
    <row r="2" spans="1:5" x14ac:dyDescent="0.25">
      <c r="A2" t="s">
        <v>0</v>
      </c>
      <c r="B2" t="s">
        <v>111</v>
      </c>
      <c r="C2" t="s">
        <v>60</v>
      </c>
      <c r="D2" t="s">
        <v>57</v>
      </c>
      <c r="E2">
        <f>VLOOKUP(A2,Sheet3!A:B,2,FALSE)</f>
        <v>0.60910528793215135</v>
      </c>
    </row>
    <row r="3" spans="1:5" x14ac:dyDescent="0.25">
      <c r="A3" t="s">
        <v>1</v>
      </c>
      <c r="B3" t="s">
        <v>111</v>
      </c>
      <c r="C3" t="s">
        <v>60</v>
      </c>
      <c r="D3" t="s">
        <v>57</v>
      </c>
      <c r="E3">
        <f>VLOOKUP(A3,Sheet3!A:B,2,FALSE)</f>
        <v>0.9792662328325511</v>
      </c>
    </row>
    <row r="4" spans="1:5" x14ac:dyDescent="0.25">
      <c r="A4" t="s">
        <v>2</v>
      </c>
      <c r="B4" t="s">
        <v>111</v>
      </c>
      <c r="C4" t="s">
        <v>60</v>
      </c>
      <c r="D4" t="s">
        <v>59</v>
      </c>
      <c r="E4">
        <f>VLOOKUP(A4,Sheet3!A:B,2,FALSE)</f>
        <v>0.56100509571090318</v>
      </c>
    </row>
    <row r="5" spans="1:5" x14ac:dyDescent="0.25">
      <c r="A5" t="s">
        <v>3</v>
      </c>
      <c r="B5" t="s">
        <v>111</v>
      </c>
      <c r="C5" t="s">
        <v>60</v>
      </c>
      <c r="D5" t="s">
        <v>57</v>
      </c>
      <c r="E5">
        <f>VLOOKUP(A5,Sheet3!A:B,2,FALSE)</f>
        <v>0.49044940941294995</v>
      </c>
    </row>
    <row r="6" spans="1:5" x14ac:dyDescent="0.25">
      <c r="A6" t="s">
        <v>4</v>
      </c>
      <c r="B6" t="s">
        <v>111</v>
      </c>
      <c r="C6" t="s">
        <v>61</v>
      </c>
      <c r="D6" t="s">
        <v>59</v>
      </c>
      <c r="E6">
        <f>VLOOKUP(A6,Sheet3!A:B,2,FALSE)</f>
        <v>1</v>
      </c>
    </row>
    <row r="7" spans="1:5" x14ac:dyDescent="0.25">
      <c r="A7" t="s">
        <v>5</v>
      </c>
      <c r="B7" t="s">
        <v>111</v>
      </c>
      <c r="C7" t="s">
        <v>60</v>
      </c>
      <c r="D7" t="s">
        <v>59</v>
      </c>
      <c r="E7">
        <f>VLOOKUP(A7,Sheet3!A:B,2,FALSE)</f>
        <v>9.0551008487196674E-2</v>
      </c>
    </row>
    <row r="8" spans="1:5" x14ac:dyDescent="0.25">
      <c r="A8" t="s">
        <v>6</v>
      </c>
      <c r="B8" t="s">
        <v>111</v>
      </c>
      <c r="C8" t="s">
        <v>60</v>
      </c>
      <c r="D8" t="s">
        <v>57</v>
      </c>
      <c r="E8">
        <f>VLOOKUP(A8,Sheet3!A:B,2,FALSE)</f>
        <v>0.34341867852220792</v>
      </c>
    </row>
    <row r="9" spans="1:5" x14ac:dyDescent="0.25">
      <c r="A9" t="s">
        <v>7</v>
      </c>
      <c r="B9" t="s">
        <v>111</v>
      </c>
      <c r="C9" t="s">
        <v>61</v>
      </c>
      <c r="D9" t="s">
        <v>59</v>
      </c>
      <c r="E9">
        <f>VLOOKUP(A9,Sheet3!A:B,2,FALSE)</f>
        <v>0.98637653539474157</v>
      </c>
    </row>
    <row r="10" spans="1:5" x14ac:dyDescent="0.25">
      <c r="A10" t="s">
        <v>8</v>
      </c>
      <c r="B10" t="s">
        <v>111</v>
      </c>
      <c r="C10" t="s">
        <v>61</v>
      </c>
      <c r="D10" t="s">
        <v>59</v>
      </c>
      <c r="E10">
        <f>VLOOKUP(A10,Sheet3!A:B,2,FALSE)</f>
        <v>0.57564818439837306</v>
      </c>
    </row>
    <row r="11" spans="1:5" x14ac:dyDescent="0.25">
      <c r="A11" t="s">
        <v>9</v>
      </c>
      <c r="B11" t="s">
        <v>111</v>
      </c>
      <c r="C11" t="s">
        <v>61</v>
      </c>
      <c r="D11" t="s">
        <v>59</v>
      </c>
      <c r="E11">
        <f>VLOOKUP(A11,Sheet3!A:B,2,FALSE)</f>
        <v>0.99279266466650629</v>
      </c>
    </row>
    <row r="12" spans="1:5" x14ac:dyDescent="0.25">
      <c r="A12" t="s">
        <v>10</v>
      </c>
      <c r="B12" t="s">
        <v>111</v>
      </c>
      <c r="C12" t="s">
        <v>61</v>
      </c>
      <c r="D12" t="s">
        <v>59</v>
      </c>
      <c r="E12">
        <f>VLOOKUP(A12,Sheet3!A:B,2,FALSE)</f>
        <v>0.95084500026943353</v>
      </c>
    </row>
    <row r="13" spans="1:5" x14ac:dyDescent="0.25">
      <c r="A13" t="s">
        <v>11</v>
      </c>
      <c r="B13" t="s">
        <v>111</v>
      </c>
      <c r="C13" t="s">
        <v>61</v>
      </c>
      <c r="D13" t="s">
        <v>59</v>
      </c>
      <c r="E13">
        <f>VLOOKUP(A13,Sheet3!A:B,2,FALSE)</f>
        <v>0.99585092230438976</v>
      </c>
    </row>
    <row r="14" spans="1:5" x14ac:dyDescent="0.25">
      <c r="A14" t="s">
        <v>12</v>
      </c>
      <c r="B14" t="s">
        <v>111</v>
      </c>
      <c r="C14" t="s">
        <v>61</v>
      </c>
      <c r="D14" t="s">
        <v>57</v>
      </c>
      <c r="E14">
        <f>VLOOKUP(A14,Sheet3!A:B,2,FALSE)</f>
        <v>0.93656627325344177</v>
      </c>
    </row>
    <row r="15" spans="1:5" x14ac:dyDescent="0.25">
      <c r="A15" t="s">
        <v>13</v>
      </c>
      <c r="B15" t="s">
        <v>111</v>
      </c>
      <c r="C15" t="s">
        <v>60</v>
      </c>
      <c r="D15" t="s">
        <v>57</v>
      </c>
      <c r="E15">
        <f>VLOOKUP(A15,Sheet3!A:B,2,FALSE)</f>
        <v>0.97717915229560937</v>
      </c>
    </row>
    <row r="16" spans="1:5" x14ac:dyDescent="0.25">
      <c r="A16" t="s">
        <v>14</v>
      </c>
      <c r="B16" t="s">
        <v>111</v>
      </c>
      <c r="C16" t="s">
        <v>60</v>
      </c>
      <c r="D16" t="s">
        <v>57</v>
      </c>
      <c r="E16">
        <f>VLOOKUP(A16,Sheet3!A:B,2,FALSE)</f>
        <v>0.74789194763239208</v>
      </c>
    </row>
    <row r="17" spans="1:5" x14ac:dyDescent="0.25">
      <c r="A17" t="s">
        <v>15</v>
      </c>
      <c r="B17" t="s">
        <v>111</v>
      </c>
      <c r="C17" t="s">
        <v>60</v>
      </c>
      <c r="D17" t="s">
        <v>57</v>
      </c>
      <c r="E17">
        <f>VLOOKUP(A17,Sheet3!A:B,2,FALSE)</f>
        <v>0.9898980992487374</v>
      </c>
    </row>
    <row r="18" spans="1:5" x14ac:dyDescent="0.25">
      <c r="A18" t="s">
        <v>16</v>
      </c>
      <c r="B18" t="s">
        <v>111</v>
      </c>
      <c r="C18" t="s">
        <v>60</v>
      </c>
      <c r="D18" t="s">
        <v>57</v>
      </c>
      <c r="E18">
        <f>VLOOKUP(A18,Sheet3!A:B,2,FALSE)</f>
        <v>0.44844218912621053</v>
      </c>
    </row>
    <row r="19" spans="1:5" x14ac:dyDescent="0.25">
      <c r="A19" t="s">
        <v>17</v>
      </c>
      <c r="B19" t="s">
        <v>111</v>
      </c>
      <c r="C19" t="s">
        <v>60</v>
      </c>
      <c r="D19" t="s">
        <v>59</v>
      </c>
      <c r="E19">
        <f>VLOOKUP(A19,Sheet3!A:B,2,FALSE)</f>
        <v>0.79493666312641553</v>
      </c>
    </row>
    <row r="20" spans="1:5" x14ac:dyDescent="0.25">
      <c r="A20" t="s">
        <v>18</v>
      </c>
      <c r="B20" t="s">
        <v>111</v>
      </c>
      <c r="C20" t="s">
        <v>60</v>
      </c>
      <c r="D20" t="s">
        <v>57</v>
      </c>
      <c r="E20">
        <f>VLOOKUP(A20,Sheet3!A:B,2,FALSE)</f>
        <v>0.98877628187830913</v>
      </c>
    </row>
    <row r="21" spans="1:5" x14ac:dyDescent="0.25">
      <c r="A21" t="s">
        <v>19</v>
      </c>
      <c r="B21" t="s">
        <v>111</v>
      </c>
      <c r="C21" t="s">
        <v>60</v>
      </c>
      <c r="D21" t="s">
        <v>57</v>
      </c>
      <c r="E21">
        <f>VLOOKUP(A21,Sheet3!A:B,2,FALSE)</f>
        <v>0.93485297297397252</v>
      </c>
    </row>
    <row r="22" spans="1:5" x14ac:dyDescent="0.25">
      <c r="A22" t="s">
        <v>20</v>
      </c>
      <c r="B22" t="s">
        <v>111</v>
      </c>
      <c r="C22" t="s">
        <v>60</v>
      </c>
      <c r="D22" t="s">
        <v>57</v>
      </c>
      <c r="E22">
        <f>VLOOKUP(A22,Sheet3!A:B,2,FALSE)</f>
        <v>1</v>
      </c>
    </row>
    <row r="23" spans="1:5" x14ac:dyDescent="0.25">
      <c r="A23" t="s">
        <v>21</v>
      </c>
      <c r="B23" t="s">
        <v>111</v>
      </c>
      <c r="C23" t="s">
        <v>60</v>
      </c>
      <c r="D23" t="s">
        <v>57</v>
      </c>
      <c r="E23">
        <f>VLOOKUP(A23,Sheet3!A:B,2,FALSE)</f>
        <v>0.99999197202125889</v>
      </c>
    </row>
    <row r="24" spans="1:5" x14ac:dyDescent="0.25">
      <c r="A24" t="s">
        <v>22</v>
      </c>
      <c r="B24" t="s">
        <v>111</v>
      </c>
      <c r="C24" t="s">
        <v>60</v>
      </c>
      <c r="D24" t="s">
        <v>57</v>
      </c>
      <c r="E24">
        <f>VLOOKUP(A24,Sheet3!A:B,2,FALSE)</f>
        <v>1</v>
      </c>
    </row>
    <row r="25" spans="1:5" x14ac:dyDescent="0.25">
      <c r="A25" t="s">
        <v>23</v>
      </c>
      <c r="B25" t="s">
        <v>111</v>
      </c>
      <c r="C25" t="s">
        <v>60</v>
      </c>
      <c r="D25" t="s">
        <v>57</v>
      </c>
      <c r="E25">
        <f>VLOOKUP(A25,Sheet3!A:B,2,FALSE)</f>
        <v>0.91202539591767717</v>
      </c>
    </row>
    <row r="26" spans="1:5" x14ac:dyDescent="0.25">
      <c r="A26" t="s">
        <v>24</v>
      </c>
      <c r="B26" t="s">
        <v>111</v>
      </c>
      <c r="C26" t="s">
        <v>60</v>
      </c>
      <c r="D26" t="s">
        <v>57</v>
      </c>
      <c r="E26">
        <f>VLOOKUP(A26,Sheet3!A:B,2,FALSE)</f>
        <v>0.92089508802779385</v>
      </c>
    </row>
    <row r="27" spans="1:5" x14ac:dyDescent="0.25">
      <c r="A27" t="s">
        <v>25</v>
      </c>
      <c r="B27" t="s">
        <v>111</v>
      </c>
      <c r="C27" t="s">
        <v>60</v>
      </c>
      <c r="D27" t="s">
        <v>57</v>
      </c>
      <c r="E27">
        <f>VLOOKUP(A27,Sheet3!A:B,2,FALSE)</f>
        <v>0.2197400599798558</v>
      </c>
    </row>
    <row r="28" spans="1:5" x14ac:dyDescent="0.25">
      <c r="A28" t="s">
        <v>26</v>
      </c>
      <c r="B28" t="s">
        <v>111</v>
      </c>
      <c r="C28" t="s">
        <v>60</v>
      </c>
      <c r="D28" t="s">
        <v>57</v>
      </c>
      <c r="E28">
        <f>VLOOKUP(A28,Sheet3!A:B,2,FALSE)</f>
        <v>0.99170295341009618</v>
      </c>
    </row>
    <row r="29" spans="1:5" x14ac:dyDescent="0.25">
      <c r="A29" t="s">
        <v>27</v>
      </c>
      <c r="B29" t="s">
        <v>111</v>
      </c>
      <c r="C29" t="s">
        <v>60</v>
      </c>
      <c r="D29" t="s">
        <v>57</v>
      </c>
      <c r="E29">
        <f>VLOOKUP(A29,Sheet3!A:B,2,FALSE)</f>
        <v>0.96500966630945617</v>
      </c>
    </row>
    <row r="30" spans="1:5" x14ac:dyDescent="0.25">
      <c r="A30" t="s">
        <v>28</v>
      </c>
      <c r="B30" t="s">
        <v>111</v>
      </c>
      <c r="C30" t="s">
        <v>60</v>
      </c>
      <c r="D30" t="s">
        <v>59</v>
      </c>
      <c r="E30">
        <f>VLOOKUP(A30,Sheet3!A:B,2,FALSE)</f>
        <v>0.98048658276339007</v>
      </c>
    </row>
    <row r="31" spans="1:5" x14ac:dyDescent="0.25">
      <c r="A31" t="s">
        <v>29</v>
      </c>
      <c r="B31" t="s">
        <v>111</v>
      </c>
      <c r="C31" t="s">
        <v>60</v>
      </c>
      <c r="D31" t="s">
        <v>59</v>
      </c>
      <c r="E31">
        <f>VLOOKUP(A31,Sheet3!A:B,2,FALSE)</f>
        <v>0.90176480855643637</v>
      </c>
    </row>
    <row r="32" spans="1:5" x14ac:dyDescent="0.25">
      <c r="A32" t="s">
        <v>30</v>
      </c>
      <c r="B32" t="s">
        <v>111</v>
      </c>
      <c r="C32" t="s">
        <v>61</v>
      </c>
      <c r="D32" t="s">
        <v>59</v>
      </c>
      <c r="E32">
        <f>VLOOKUP(A32,Sheet3!A:B,2,FALSE)</f>
        <v>0.99975956651587572</v>
      </c>
    </row>
    <row r="33" spans="1:5" x14ac:dyDescent="0.25">
      <c r="A33" t="s">
        <v>31</v>
      </c>
      <c r="B33" t="s">
        <v>111</v>
      </c>
      <c r="C33" t="s">
        <v>60</v>
      </c>
      <c r="D33" t="s">
        <v>57</v>
      </c>
      <c r="E33">
        <f>VLOOKUP(A33,Sheet3!A:B,2,FALSE)</f>
        <v>0.88001483597382946</v>
      </c>
    </row>
    <row r="34" spans="1:5" x14ac:dyDescent="0.25">
      <c r="A34" t="s">
        <v>32</v>
      </c>
      <c r="B34" t="s">
        <v>111</v>
      </c>
      <c r="C34" t="s">
        <v>60</v>
      </c>
      <c r="D34" t="s">
        <v>59</v>
      </c>
      <c r="E34">
        <f>VLOOKUP(A34,Sheet3!A:B,2,FALSE)</f>
        <v>0.98447039872698228</v>
      </c>
    </row>
    <row r="35" spans="1:5" x14ac:dyDescent="0.25">
      <c r="A35" t="s">
        <v>33</v>
      </c>
      <c r="B35" t="s">
        <v>111</v>
      </c>
      <c r="C35" t="s">
        <v>60</v>
      </c>
      <c r="D35" t="s">
        <v>57</v>
      </c>
      <c r="E35">
        <f>VLOOKUP(A35,Sheet3!A:B,2,FALSE)</f>
        <v>0.89546291382201371</v>
      </c>
    </row>
    <row r="36" spans="1:5" x14ac:dyDescent="0.25">
      <c r="A36" t="s">
        <v>34</v>
      </c>
      <c r="B36" t="s">
        <v>111</v>
      </c>
      <c r="C36" t="s">
        <v>60</v>
      </c>
      <c r="D36" t="s">
        <v>59</v>
      </c>
      <c r="E36">
        <f>VLOOKUP(A36,Sheet3!A:B,2,FALSE)</f>
        <v>0.75566911248541979</v>
      </c>
    </row>
    <row r="37" spans="1:5" x14ac:dyDescent="0.25">
      <c r="A37" t="s">
        <v>35</v>
      </c>
      <c r="B37" t="s">
        <v>111</v>
      </c>
      <c r="C37" t="s">
        <v>60</v>
      </c>
      <c r="D37" t="s">
        <v>59</v>
      </c>
      <c r="E37">
        <f>VLOOKUP(A37,Sheet3!A:B,2,FALSE)</f>
        <v>0.97926647042249304</v>
      </c>
    </row>
    <row r="38" spans="1:5" x14ac:dyDescent="0.25">
      <c r="A38" t="s">
        <v>36</v>
      </c>
      <c r="B38" t="s">
        <v>111</v>
      </c>
      <c r="C38" t="s">
        <v>60</v>
      </c>
      <c r="D38" t="s">
        <v>59</v>
      </c>
      <c r="E38">
        <f>VLOOKUP(A38,Sheet3!A:B,2,FALSE)</f>
        <v>0.56964913036321885</v>
      </c>
    </row>
    <row r="39" spans="1:5" x14ac:dyDescent="0.25">
      <c r="A39" t="s">
        <v>37</v>
      </c>
      <c r="B39" t="s">
        <v>111</v>
      </c>
      <c r="C39" t="s">
        <v>60</v>
      </c>
      <c r="D39" t="s">
        <v>57</v>
      </c>
      <c r="E39">
        <f>VLOOKUP(A39,Sheet3!A:B,2,FALSE)</f>
        <v>0.95607104058197279</v>
      </c>
    </row>
    <row r="40" spans="1:5" x14ac:dyDescent="0.25">
      <c r="A40" t="s">
        <v>38</v>
      </c>
      <c r="B40" t="s">
        <v>111</v>
      </c>
      <c r="C40" t="s">
        <v>60</v>
      </c>
      <c r="D40" t="s">
        <v>57</v>
      </c>
      <c r="E40">
        <f>VLOOKUP(A40,Sheet3!A:B,2,FALSE)</f>
        <v>0.2129413610418418</v>
      </c>
    </row>
    <row r="41" spans="1:5" x14ac:dyDescent="0.25">
      <c r="A41" t="s">
        <v>39</v>
      </c>
      <c r="B41" t="s">
        <v>111</v>
      </c>
      <c r="C41" t="s">
        <v>60</v>
      </c>
      <c r="D41" t="s">
        <v>59</v>
      </c>
      <c r="E41">
        <f>VLOOKUP(A41,Sheet3!A:B,2,FALSE)</f>
        <v>0.92366577855906828</v>
      </c>
    </row>
    <row r="42" spans="1:5" x14ac:dyDescent="0.25">
      <c r="A42" t="s">
        <v>40</v>
      </c>
      <c r="B42" t="s">
        <v>111</v>
      </c>
      <c r="C42" t="s">
        <v>60</v>
      </c>
      <c r="D42" t="s">
        <v>57</v>
      </c>
      <c r="E42">
        <f>VLOOKUP(A42,Sheet3!A:B,2,FALSE)</f>
        <v>0.92179617794950419</v>
      </c>
    </row>
    <row r="43" spans="1:5" x14ac:dyDescent="0.25">
      <c r="A43" t="s">
        <v>41</v>
      </c>
      <c r="B43" t="s">
        <v>111</v>
      </c>
      <c r="C43" t="s">
        <v>60</v>
      </c>
      <c r="D43" t="s">
        <v>59</v>
      </c>
      <c r="E43">
        <f>VLOOKUP(A43,Sheet3!A:B,2,FALSE)</f>
        <v>1</v>
      </c>
    </row>
    <row r="44" spans="1:5" x14ac:dyDescent="0.25">
      <c r="A44" t="s">
        <v>42</v>
      </c>
      <c r="B44" t="s">
        <v>111</v>
      </c>
      <c r="C44" t="s">
        <v>60</v>
      </c>
      <c r="D44" t="s">
        <v>59</v>
      </c>
      <c r="E44">
        <f>VLOOKUP(A44,Sheet3!A:B,2,FALSE)</f>
        <v>0.99888315301407971</v>
      </c>
    </row>
    <row r="45" spans="1:5" x14ac:dyDescent="0.25">
      <c r="A45" t="s">
        <v>43</v>
      </c>
      <c r="B45" t="s">
        <v>111</v>
      </c>
      <c r="C45" t="s">
        <v>60</v>
      </c>
      <c r="D45" t="s">
        <v>57</v>
      </c>
      <c r="E45">
        <f>VLOOKUP(A45,Sheet3!A:B,2,FALSE)</f>
        <v>0.99987943920587474</v>
      </c>
    </row>
    <row r="46" spans="1:5" x14ac:dyDescent="0.25">
      <c r="A46" t="s">
        <v>44</v>
      </c>
      <c r="B46" t="s">
        <v>111</v>
      </c>
      <c r="C46" t="s">
        <v>60</v>
      </c>
      <c r="D46" t="s">
        <v>59</v>
      </c>
      <c r="E46">
        <f>VLOOKUP(A46,Sheet3!A:B,2,FALSE)</f>
        <v>1</v>
      </c>
    </row>
    <row r="47" spans="1:5" x14ac:dyDescent="0.25">
      <c r="A47" t="s">
        <v>45</v>
      </c>
      <c r="B47" t="s">
        <v>111</v>
      </c>
      <c r="C47" t="s">
        <v>60</v>
      </c>
      <c r="D47" t="s">
        <v>59</v>
      </c>
      <c r="E47">
        <f>VLOOKUP(A47,Sheet3!A:B,2,FALSE)</f>
        <v>0.99966815338439174</v>
      </c>
    </row>
    <row r="48" spans="1:5" x14ac:dyDescent="0.25">
      <c r="A48" t="s">
        <v>46</v>
      </c>
      <c r="B48" t="s">
        <v>111</v>
      </c>
      <c r="C48" t="s">
        <v>60</v>
      </c>
      <c r="D48" t="s">
        <v>59</v>
      </c>
      <c r="E48">
        <f>VLOOKUP(A48,Sheet3!A:B,2,FALSE)</f>
        <v>0.68826435178763068</v>
      </c>
    </row>
    <row r="49" spans="1:5" x14ac:dyDescent="0.25">
      <c r="A49" t="s">
        <v>47</v>
      </c>
      <c r="B49" t="s">
        <v>111</v>
      </c>
      <c r="C49" t="s">
        <v>60</v>
      </c>
      <c r="D49" t="s">
        <v>59</v>
      </c>
      <c r="E49">
        <v>1</v>
      </c>
    </row>
    <row r="50" spans="1:5" x14ac:dyDescent="0.25">
      <c r="A50" t="s">
        <v>48</v>
      </c>
      <c r="B50" t="s">
        <v>111</v>
      </c>
      <c r="C50" t="s">
        <v>60</v>
      </c>
      <c r="D50" t="s">
        <v>57</v>
      </c>
      <c r="E50">
        <f>VLOOKUP(A50,Sheet3!A:B,2,FALSE)</f>
        <v>1</v>
      </c>
    </row>
    <row r="51" spans="1:5" x14ac:dyDescent="0.25">
      <c r="A51" t="s">
        <v>49</v>
      </c>
      <c r="B51" t="s">
        <v>111</v>
      </c>
      <c r="C51" t="s">
        <v>60</v>
      </c>
      <c r="D51" t="s">
        <v>57</v>
      </c>
      <c r="E51">
        <f>VLOOKUP(A51,Sheet3!A:B,2,FALSE)</f>
        <v>1</v>
      </c>
    </row>
    <row r="52" spans="1:5" x14ac:dyDescent="0.25">
      <c r="A52" t="s">
        <v>50</v>
      </c>
      <c r="B52" t="s">
        <v>111</v>
      </c>
      <c r="C52" t="s">
        <v>60</v>
      </c>
      <c r="D52" t="s">
        <v>57</v>
      </c>
      <c r="E52">
        <f>VLOOKUP(A52,Sheet3!A:B,2,FALSE)</f>
        <v>1</v>
      </c>
    </row>
    <row r="53" spans="1:5" x14ac:dyDescent="0.25">
      <c r="A53" t="s">
        <v>51</v>
      </c>
      <c r="B53" t="s">
        <v>111</v>
      </c>
      <c r="C53" t="s">
        <v>60</v>
      </c>
      <c r="D53" t="s">
        <v>59</v>
      </c>
      <c r="E53">
        <f>VLOOKUP(A53,Sheet3!A:B,2,FALSE)</f>
        <v>1</v>
      </c>
    </row>
    <row r="54" spans="1:5" x14ac:dyDescent="0.25">
      <c r="A54" t="s">
        <v>52</v>
      </c>
      <c r="B54" t="s">
        <v>111</v>
      </c>
      <c r="C54" t="s">
        <v>60</v>
      </c>
      <c r="D54" t="s">
        <v>59</v>
      </c>
      <c r="E54">
        <v>1</v>
      </c>
    </row>
    <row r="55" spans="1:5" x14ac:dyDescent="0.25">
      <c r="A55" t="s">
        <v>53</v>
      </c>
      <c r="B55" t="s">
        <v>111</v>
      </c>
      <c r="C55" t="s">
        <v>60</v>
      </c>
      <c r="D55" t="s">
        <v>59</v>
      </c>
      <c r="E55">
        <v>1</v>
      </c>
    </row>
    <row r="56" spans="1:5" x14ac:dyDescent="0.25">
      <c r="A56" t="s">
        <v>94</v>
      </c>
      <c r="B56" t="s">
        <v>111</v>
      </c>
      <c r="C56" t="s">
        <v>60</v>
      </c>
      <c r="D56" t="s">
        <v>59</v>
      </c>
      <c r="E56">
        <v>0</v>
      </c>
    </row>
    <row r="57" spans="1:5" x14ac:dyDescent="0.25">
      <c r="A57" t="s">
        <v>101</v>
      </c>
      <c r="B57" t="s">
        <v>59</v>
      </c>
      <c r="C57" t="s">
        <v>60</v>
      </c>
      <c r="D57" t="s">
        <v>59</v>
      </c>
      <c r="E57">
        <v>0</v>
      </c>
    </row>
    <row r="58" spans="1:5" x14ac:dyDescent="0.25">
      <c r="A58" t="s">
        <v>102</v>
      </c>
      <c r="B58" t="s">
        <v>59</v>
      </c>
      <c r="C58" t="s">
        <v>61</v>
      </c>
      <c r="D58" t="s">
        <v>59</v>
      </c>
      <c r="E58">
        <v>0</v>
      </c>
    </row>
    <row r="59" spans="1:5" x14ac:dyDescent="0.25">
      <c r="A59" t="s">
        <v>103</v>
      </c>
      <c r="B59" t="s">
        <v>59</v>
      </c>
      <c r="C59" t="s">
        <v>60</v>
      </c>
      <c r="D59" t="s">
        <v>59</v>
      </c>
      <c r="E59">
        <v>0</v>
      </c>
    </row>
    <row r="60" spans="1:5" x14ac:dyDescent="0.25">
      <c r="A60" t="s">
        <v>104</v>
      </c>
      <c r="B60" t="s">
        <v>59</v>
      </c>
      <c r="C60" t="s">
        <v>61</v>
      </c>
      <c r="D60" t="s">
        <v>59</v>
      </c>
      <c r="E60">
        <v>0</v>
      </c>
    </row>
    <row r="61" spans="1:5" x14ac:dyDescent="0.25">
      <c r="A61" t="s">
        <v>105</v>
      </c>
      <c r="B61" t="s">
        <v>59</v>
      </c>
      <c r="C61" t="s">
        <v>61</v>
      </c>
      <c r="D61" t="s">
        <v>59</v>
      </c>
      <c r="E61">
        <v>0</v>
      </c>
    </row>
    <row r="62" spans="1:5" x14ac:dyDescent="0.25">
      <c r="A62" t="s">
        <v>95</v>
      </c>
      <c r="B62" t="s">
        <v>59</v>
      </c>
      <c r="C62" t="s">
        <v>60</v>
      </c>
      <c r="D62" t="s">
        <v>59</v>
      </c>
      <c r="E62">
        <v>0</v>
      </c>
    </row>
    <row r="63" spans="1:5" x14ac:dyDescent="0.25">
      <c r="A63" t="s">
        <v>96</v>
      </c>
      <c r="B63" t="s">
        <v>59</v>
      </c>
      <c r="C63" t="s">
        <v>60</v>
      </c>
      <c r="D63" t="s">
        <v>59</v>
      </c>
      <c r="E63">
        <v>0</v>
      </c>
    </row>
    <row r="64" spans="1:5" x14ac:dyDescent="0.25">
      <c r="A64" t="s">
        <v>97</v>
      </c>
      <c r="B64" t="s">
        <v>59</v>
      </c>
      <c r="C64" t="s">
        <v>60</v>
      </c>
      <c r="D64" t="s">
        <v>59</v>
      </c>
      <c r="E64">
        <v>0</v>
      </c>
    </row>
    <row r="65" spans="1:5" x14ac:dyDescent="0.25">
      <c r="A65" t="s">
        <v>98</v>
      </c>
      <c r="B65" t="s">
        <v>59</v>
      </c>
      <c r="C65" t="s">
        <v>60</v>
      </c>
      <c r="D65" t="s">
        <v>59</v>
      </c>
      <c r="E65">
        <v>0</v>
      </c>
    </row>
    <row r="66" spans="1:5" x14ac:dyDescent="0.25">
      <c r="A66" t="s">
        <v>99</v>
      </c>
      <c r="B66" t="s">
        <v>59</v>
      </c>
      <c r="C66" t="s">
        <v>60</v>
      </c>
      <c r="D66" t="s">
        <v>59</v>
      </c>
      <c r="E66">
        <v>0</v>
      </c>
    </row>
    <row r="67" spans="1:5" x14ac:dyDescent="0.25">
      <c r="A67" t="s">
        <v>87</v>
      </c>
      <c r="B67" t="s">
        <v>59</v>
      </c>
      <c r="C67" t="s">
        <v>61</v>
      </c>
      <c r="D67" t="s">
        <v>59</v>
      </c>
      <c r="E67">
        <v>0</v>
      </c>
    </row>
    <row r="68" spans="1:5" x14ac:dyDescent="0.25">
      <c r="A68" t="s">
        <v>88</v>
      </c>
      <c r="B68" t="s">
        <v>59</v>
      </c>
      <c r="C68" t="s">
        <v>61</v>
      </c>
      <c r="D68" t="s">
        <v>59</v>
      </c>
      <c r="E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29D9-E0C4-4B32-934F-C1978DC70447}">
  <dimension ref="A1:BX87"/>
  <sheetViews>
    <sheetView topLeftCell="A45" zoomScale="70" zoomScaleNormal="70" workbookViewId="0">
      <selection activeCell="BX65" sqref="BX65"/>
    </sheetView>
  </sheetViews>
  <sheetFormatPr defaultRowHeight="15" x14ac:dyDescent="0.25"/>
  <sheetData>
    <row r="1" spans="1:7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10</v>
      </c>
      <c r="N1" t="s">
        <v>11</v>
      </c>
      <c r="O1" t="s">
        <v>73</v>
      </c>
      <c r="P1" t="s">
        <v>13</v>
      </c>
      <c r="Q1" t="s">
        <v>14</v>
      </c>
      <c r="R1" t="s">
        <v>74</v>
      </c>
      <c r="S1" t="s">
        <v>75</v>
      </c>
      <c r="T1" t="s">
        <v>76</v>
      </c>
      <c r="U1" t="s">
        <v>77</v>
      </c>
      <c r="V1" t="s">
        <v>17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21</v>
      </c>
      <c r="AD1" t="s">
        <v>22</v>
      </c>
      <c r="AE1" t="s">
        <v>23</v>
      </c>
      <c r="AF1" t="s">
        <v>84</v>
      </c>
      <c r="AG1" t="s">
        <v>85</v>
      </c>
      <c r="AH1" t="s">
        <v>86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87</v>
      </c>
      <c r="BA1" t="s">
        <v>88</v>
      </c>
      <c r="BB1" t="s">
        <v>42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</row>
    <row r="2" spans="1:76" x14ac:dyDescent="0.25">
      <c r="A2">
        <v>1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2</v>
      </c>
      <c r="B3" t="s">
        <v>102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>
        <v>3</v>
      </c>
      <c r="B4" t="s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>
        <v>4</v>
      </c>
      <c r="B5" t="s">
        <v>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>
        <v>5</v>
      </c>
      <c r="B6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>
        <v>6</v>
      </c>
      <c r="B7" t="s">
        <v>0</v>
      </c>
      <c r="C7">
        <v>5.5111950000000004E-4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5.5111950000000004E-4</v>
      </c>
    </row>
    <row r="8" spans="1:76" x14ac:dyDescent="0.25">
      <c r="A8">
        <v>7</v>
      </c>
      <c r="B8" t="s">
        <v>1</v>
      </c>
      <c r="C8">
        <v>0</v>
      </c>
      <c r="D8">
        <v>2.4395309999999999E-4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2.4395309999999999E-4</v>
      </c>
    </row>
    <row r="9" spans="1:76" x14ac:dyDescent="0.25">
      <c r="A9">
        <v>8</v>
      </c>
      <c r="B9" t="s">
        <v>2</v>
      </c>
      <c r="C9">
        <v>0</v>
      </c>
      <c r="D9">
        <v>0</v>
      </c>
      <c r="E9">
        <v>1.3787019999999999E-4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1.3787019999999999E-4</v>
      </c>
    </row>
    <row r="10" spans="1:76" x14ac:dyDescent="0.25">
      <c r="A10">
        <v>9</v>
      </c>
      <c r="B10" t="s">
        <v>3</v>
      </c>
      <c r="C10">
        <v>0</v>
      </c>
      <c r="D10">
        <v>0</v>
      </c>
      <c r="E10">
        <v>0</v>
      </c>
      <c r="F10">
        <v>5.5797110000000002E-4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5.5797110000000002E-4</v>
      </c>
    </row>
    <row r="11" spans="1:76" x14ac:dyDescent="0.25">
      <c r="A11">
        <v>10</v>
      </c>
      <c r="B11" t="s">
        <v>4</v>
      </c>
      <c r="C11">
        <v>0</v>
      </c>
      <c r="D11">
        <v>0</v>
      </c>
      <c r="E11">
        <v>0</v>
      </c>
      <c r="F11">
        <v>0</v>
      </c>
      <c r="G11" s="1">
        <v>1.7544329999999999E-6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s="1">
        <v>1.7544329999999999E-6</v>
      </c>
    </row>
    <row r="12" spans="1:76" x14ac:dyDescent="0.25">
      <c r="A12">
        <v>11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6.6543579999999998E-4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6.6543579999999998E-4</v>
      </c>
    </row>
    <row r="13" spans="1:76" x14ac:dyDescent="0.25">
      <c r="A13">
        <v>12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9.0902099999999998E-5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s="1">
        <v>9.0902099999999998E-5</v>
      </c>
    </row>
    <row r="14" spans="1:76" x14ac:dyDescent="0.25">
      <c r="A14">
        <v>13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2.2007060000000002E-3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2.2007060000000002E-3</v>
      </c>
    </row>
    <row r="15" spans="1:76" x14ac:dyDescent="0.25">
      <c r="A15">
        <v>14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3.1583259999999997E-5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s="1">
        <v>3.1583259999999997E-5</v>
      </c>
    </row>
    <row r="16" spans="1:76" x14ac:dyDescent="0.25">
      <c r="A16">
        <v>15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3.3465349999999999E-3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3.3465349999999999E-3</v>
      </c>
    </row>
    <row r="17" spans="1:76" x14ac:dyDescent="0.25">
      <c r="A17">
        <v>16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1.4393240000000001E-3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1.4393240000000001E-3</v>
      </c>
    </row>
    <row r="18" spans="1:76" x14ac:dyDescent="0.25">
      <c r="A18">
        <v>17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5.4838700000000001E-3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5.4838700000000001E-3</v>
      </c>
    </row>
    <row r="19" spans="1:76" x14ac:dyDescent="0.25">
      <c r="A19">
        <v>18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1.549385E-2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1.549385E-2</v>
      </c>
    </row>
    <row r="20" spans="1:76" x14ac:dyDescent="0.25">
      <c r="A20">
        <v>19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6.0890429999999997E-3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6.0890429999999997E-3</v>
      </c>
    </row>
    <row r="21" spans="1:76" x14ac:dyDescent="0.25">
      <c r="A21">
        <v>20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1.720907E-3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1.720907E-3</v>
      </c>
    </row>
    <row r="22" spans="1:76" x14ac:dyDescent="0.25">
      <c r="B22" t="s">
        <v>15</v>
      </c>
      <c r="BX22">
        <f>BX23+BX24</f>
        <v>9.3405280000000007E-3</v>
      </c>
    </row>
    <row r="23" spans="1:76" x14ac:dyDescent="0.25">
      <c r="A23">
        <v>21</v>
      </c>
      <c r="B23" t="s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>
        <v>22</v>
      </c>
      <c r="B24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9.3405280000000007E-3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9.3405280000000007E-3</v>
      </c>
    </row>
    <row r="25" spans="1:76" x14ac:dyDescent="0.25">
      <c r="B25" t="s">
        <v>16</v>
      </c>
      <c r="BX25">
        <f>BX26+BX27</f>
        <v>6.1821719999999997E-3</v>
      </c>
    </row>
    <row r="26" spans="1:76" x14ac:dyDescent="0.25">
      <c r="A26">
        <v>23</v>
      </c>
      <c r="B26" t="s">
        <v>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1.3281799999999999E-4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1.3281799999999999E-4</v>
      </c>
    </row>
    <row r="27" spans="1:76" x14ac:dyDescent="0.25">
      <c r="A27">
        <v>24</v>
      </c>
      <c r="B27" t="s">
        <v>109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6.0493539999999998E-3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6.0493539999999998E-3</v>
      </c>
    </row>
    <row r="28" spans="1:76" x14ac:dyDescent="0.25">
      <c r="A28">
        <v>25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4.224392E-4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4.224392E-4</v>
      </c>
    </row>
    <row r="29" spans="1:76" x14ac:dyDescent="0.25">
      <c r="B29" t="s">
        <v>18</v>
      </c>
      <c r="BX29">
        <f>BX30+BX31</f>
        <v>5.0373619999999992E-3</v>
      </c>
    </row>
    <row r="30" spans="1:76" x14ac:dyDescent="0.25">
      <c r="A30">
        <v>26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6.0394699999999997E-4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6.0394699999999997E-4</v>
      </c>
    </row>
    <row r="31" spans="1:76" x14ac:dyDescent="0.25">
      <c r="A31">
        <v>27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4.4334149999999996E-3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4.4334149999999996E-3</v>
      </c>
    </row>
    <row r="32" spans="1:76" x14ac:dyDescent="0.25">
      <c r="B32" t="s">
        <v>19</v>
      </c>
      <c r="BX32">
        <f>BX33+BX34</f>
        <v>6.9357669999999998E-3</v>
      </c>
    </row>
    <row r="33" spans="1:76" x14ac:dyDescent="0.25">
      <c r="A33">
        <v>28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>
        <v>29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6.9357669999999998E-3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6.9357669999999998E-3</v>
      </c>
    </row>
    <row r="35" spans="1:76" x14ac:dyDescent="0.25">
      <c r="B35" t="s">
        <v>20</v>
      </c>
      <c r="BX35" s="1">
        <f>BX36+BX37</f>
        <v>1.27584066626E-3</v>
      </c>
    </row>
    <row r="36" spans="1:76" x14ac:dyDescent="0.25">
      <c r="A36">
        <v>30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1.566626E-8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s="1">
        <v>1.566626E-8</v>
      </c>
    </row>
    <row r="37" spans="1:76" x14ac:dyDescent="0.25">
      <c r="A37">
        <v>31</v>
      </c>
      <c r="B37" t="s">
        <v>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1.275825E-3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1.275825E-3</v>
      </c>
    </row>
    <row r="38" spans="1:76" x14ac:dyDescent="0.25">
      <c r="A38">
        <v>32</v>
      </c>
      <c r="B38" t="s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2.9630010000000003E-4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2.9630010000000003E-4</v>
      </c>
    </row>
    <row r="39" spans="1:76" x14ac:dyDescent="0.25">
      <c r="A39">
        <v>33</v>
      </c>
      <c r="B39" t="s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9.1546650000000004E-4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9.1546650000000004E-4</v>
      </c>
    </row>
    <row r="40" spans="1:76" x14ac:dyDescent="0.25">
      <c r="A40">
        <v>34</v>
      </c>
      <c r="B40" t="s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4.1108359999999997E-3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4.1108359999999997E-3</v>
      </c>
    </row>
    <row r="41" spans="1:76" x14ac:dyDescent="0.25">
      <c r="B41" t="s">
        <v>24</v>
      </c>
      <c r="BX41" s="1">
        <f>BX42+BX43+BX44</f>
        <v>1.2695997326592001E-2</v>
      </c>
    </row>
    <row r="42" spans="1:76" x14ac:dyDescent="0.25">
      <c r="A42">
        <v>35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5.3265920000000001E-9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s="1">
        <v>5.3265920000000001E-9</v>
      </c>
    </row>
    <row r="43" spans="1:76" x14ac:dyDescent="0.25">
      <c r="A43">
        <v>36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2.0748720000000002E-3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2.0748720000000002E-3</v>
      </c>
    </row>
    <row r="44" spans="1:76" x14ac:dyDescent="0.25">
      <c r="A44">
        <v>37</v>
      </c>
      <c r="B44" t="s">
        <v>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1.062112E-2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1.062112E-2</v>
      </c>
    </row>
    <row r="45" spans="1:76" x14ac:dyDescent="0.25">
      <c r="A45">
        <v>38</v>
      </c>
      <c r="B45" t="s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6.3292470000000001E-4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6.3292470000000001E-4</v>
      </c>
    </row>
    <row r="46" spans="1:76" x14ac:dyDescent="0.25">
      <c r="A46">
        <v>39</v>
      </c>
      <c r="B46" t="s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8.9721780000000001E-4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8.9721780000000001E-4</v>
      </c>
    </row>
    <row r="47" spans="1:76" x14ac:dyDescent="0.25">
      <c r="A47">
        <v>40</v>
      </c>
      <c r="B47" t="s">
        <v>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2.2070570000000001E-3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2.2070570000000001E-3</v>
      </c>
    </row>
    <row r="48" spans="1:76" x14ac:dyDescent="0.25">
      <c r="A48">
        <v>41</v>
      </c>
      <c r="B48" t="s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1.8930840000000001E-2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1.8930840000000001E-2</v>
      </c>
    </row>
    <row r="49" spans="1:76" x14ac:dyDescent="0.25">
      <c r="A49">
        <v>42</v>
      </c>
      <c r="B49" t="s">
        <v>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4.5122870000000002E-2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4.5122870000000002E-2</v>
      </c>
    </row>
    <row r="50" spans="1:76" x14ac:dyDescent="0.25">
      <c r="A50">
        <v>43</v>
      </c>
      <c r="B50" t="s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3.6973270000000003E-4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3.6973270000000003E-4</v>
      </c>
    </row>
    <row r="51" spans="1:76" x14ac:dyDescent="0.25">
      <c r="A51">
        <v>44</v>
      </c>
      <c r="B51" t="s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2.0457000000000001E-3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2.0457000000000001E-3</v>
      </c>
    </row>
    <row r="52" spans="1:76" x14ac:dyDescent="0.25">
      <c r="A52">
        <v>45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4.9756310000000003E-3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4.9756310000000003E-3</v>
      </c>
    </row>
    <row r="53" spans="1:76" x14ac:dyDescent="0.25">
      <c r="A53">
        <v>46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1.284506E-2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1.284506E-2</v>
      </c>
    </row>
    <row r="54" spans="1:76" x14ac:dyDescent="0.25">
      <c r="A54">
        <v>47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5.6622739999999998E-2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5.6622739999999998E-2</v>
      </c>
    </row>
    <row r="55" spans="1:76" x14ac:dyDescent="0.25">
      <c r="A55">
        <v>48</v>
      </c>
      <c r="B55" t="s">
        <v>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1.2457970000000001E-2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1.2457970000000001E-2</v>
      </c>
    </row>
    <row r="56" spans="1:76" x14ac:dyDescent="0.25">
      <c r="A56">
        <v>49</v>
      </c>
      <c r="B56" t="s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3.1874699999999998E-4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3.1874699999999998E-4</v>
      </c>
    </row>
    <row r="57" spans="1:76" x14ac:dyDescent="0.25">
      <c r="A57">
        <v>50</v>
      </c>
      <c r="B57" t="s">
        <v>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2.9702020000000001E-4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2.9702020000000001E-4</v>
      </c>
    </row>
    <row r="58" spans="1:76" x14ac:dyDescent="0.25">
      <c r="A58">
        <v>51</v>
      </c>
      <c r="B58" t="s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1.680342E-3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1.680342E-3</v>
      </c>
    </row>
    <row r="59" spans="1:76" x14ac:dyDescent="0.25">
      <c r="A59">
        <v>52</v>
      </c>
      <c r="B59" t="s">
        <v>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2.6902319999999999E-3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2.6902319999999999E-3</v>
      </c>
    </row>
    <row r="60" spans="1:76" x14ac:dyDescent="0.25">
      <c r="A60">
        <v>53</v>
      </c>
      <c r="B60" t="s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1">
        <v>7.3531929999999995E-5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1">
        <v>7.3531929999999995E-5</v>
      </c>
    </row>
    <row r="61" spans="1:76" x14ac:dyDescent="0.25">
      <c r="A61">
        <v>54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3.2577330000000001E-4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3.2577330000000001E-4</v>
      </c>
    </row>
    <row r="62" spans="1:76" x14ac:dyDescent="0.25">
      <c r="A62">
        <v>55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>
        <v>56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>
        <v>57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7.6436550000000001E-3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7.6436550000000001E-3</v>
      </c>
    </row>
    <row r="65" spans="1:76" x14ac:dyDescent="0.25">
      <c r="B65" t="s">
        <v>43</v>
      </c>
      <c r="BX65">
        <f>BX66+BX67+BX68+BX69+BX70</f>
        <v>2.265252753</v>
      </c>
    </row>
    <row r="66" spans="1:76" x14ac:dyDescent="0.25">
      <c r="A66">
        <v>58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2.3884330000000001E-3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2.3884330000000001E-3</v>
      </c>
    </row>
    <row r="67" spans="1:76" x14ac:dyDescent="0.25">
      <c r="A67">
        <v>59</v>
      </c>
      <c r="B67" t="s">
        <v>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0.75946910000000001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0.75946910000000001</v>
      </c>
    </row>
    <row r="68" spans="1:76" x14ac:dyDescent="0.25">
      <c r="A68">
        <v>60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1.255768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1.255768</v>
      </c>
    </row>
    <row r="69" spans="1:76" x14ac:dyDescent="0.25">
      <c r="A69">
        <v>61</v>
      </c>
      <c r="B69" t="s">
        <v>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0.21590100000000001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0.21590100000000001</v>
      </c>
    </row>
    <row r="70" spans="1:76" x14ac:dyDescent="0.25">
      <c r="A70">
        <v>62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3.1726219999999999E-2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3.1726219999999999E-2</v>
      </c>
    </row>
    <row r="71" spans="1:76" x14ac:dyDescent="0.25">
      <c r="A71">
        <v>63</v>
      </c>
      <c r="B71" t="s">
        <v>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s="1">
        <v>9.6830300000000007E-6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1">
        <v>9.6830300000000007E-6</v>
      </c>
    </row>
    <row r="72" spans="1:76" x14ac:dyDescent="0.25">
      <c r="A72">
        <v>64</v>
      </c>
      <c r="B72" t="s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4.4906660000000001E-2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4.4906660000000001E-2</v>
      </c>
    </row>
    <row r="73" spans="1:76" x14ac:dyDescent="0.25">
      <c r="A73">
        <v>65</v>
      </c>
      <c r="B73" t="s">
        <v>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1.178386E-3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1.178386E-3</v>
      </c>
    </row>
    <row r="74" spans="1:76" x14ac:dyDescent="0.25">
      <c r="A74">
        <v>66</v>
      </c>
      <c r="B74" t="s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1.56E-4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1.56E-4</v>
      </c>
    </row>
    <row r="75" spans="1:76" x14ac:dyDescent="0.25">
      <c r="A75">
        <v>67</v>
      </c>
      <c r="B75" t="s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2.6898890000000002E-2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2.6898890000000002E-2</v>
      </c>
    </row>
    <row r="76" spans="1:76" x14ac:dyDescent="0.25">
      <c r="A76">
        <v>68</v>
      </c>
      <c r="B76" t="s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0.13059709999999999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0.13059709999999999</v>
      </c>
    </row>
    <row r="77" spans="1:76" x14ac:dyDescent="0.25">
      <c r="A77">
        <v>69</v>
      </c>
      <c r="B77" t="s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6.52277E-2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6.52277E-2</v>
      </c>
    </row>
    <row r="78" spans="1:76" x14ac:dyDescent="0.25">
      <c r="A78">
        <v>70</v>
      </c>
      <c r="B78" t="s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6.3992220000000002E-2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6.3992220000000002E-2</v>
      </c>
    </row>
    <row r="79" spans="1:76" x14ac:dyDescent="0.25">
      <c r="A79">
        <v>71</v>
      </c>
      <c r="B79" t="s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2.7699999999999999E-2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2.7699999999999999E-2</v>
      </c>
    </row>
    <row r="80" spans="1:76" x14ac:dyDescent="0.25">
      <c r="A80">
        <v>72</v>
      </c>
      <c r="B80" t="s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3.39E-2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3.39E-2</v>
      </c>
    </row>
    <row r="81" spans="1:76" x14ac:dyDescent="0.25">
      <c r="A81">
        <v>73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>
        <v>74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>
        <v>75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>
        <v>76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>
        <v>77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>
        <v>78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>
        <v>86</v>
      </c>
      <c r="B87" t="s">
        <v>110</v>
      </c>
      <c r="C87">
        <v>5.5111950000000004E-4</v>
      </c>
      <c r="D87">
        <v>2.4395309999999999E-4</v>
      </c>
      <c r="E87">
        <v>1.3787019999999999E-4</v>
      </c>
      <c r="F87">
        <v>5.5797110000000002E-4</v>
      </c>
      <c r="G87" s="1">
        <v>1.7544329999999999E-6</v>
      </c>
      <c r="H87">
        <v>6.6543579999999998E-4</v>
      </c>
      <c r="I87" s="1">
        <v>9.0902099999999998E-5</v>
      </c>
      <c r="J87">
        <v>2.2007060000000002E-3</v>
      </c>
      <c r="K87" s="1">
        <v>3.1583259999999997E-5</v>
      </c>
      <c r="L87">
        <v>3.3465349999999999E-3</v>
      </c>
      <c r="M87">
        <v>1.4393240000000001E-3</v>
      </c>
      <c r="N87">
        <v>5.4838700000000001E-3</v>
      </c>
      <c r="O87">
        <v>1.549385E-2</v>
      </c>
      <c r="P87">
        <v>6.0890429999999997E-3</v>
      </c>
      <c r="Q87">
        <v>1.720907E-3</v>
      </c>
      <c r="R87">
        <v>0</v>
      </c>
      <c r="S87">
        <v>9.3405280000000007E-3</v>
      </c>
      <c r="T87">
        <v>1.3281799999999999E-4</v>
      </c>
      <c r="U87">
        <v>6.0493539999999998E-3</v>
      </c>
      <c r="V87">
        <v>4.224392E-4</v>
      </c>
      <c r="W87">
        <v>6.0394699999999997E-4</v>
      </c>
      <c r="X87">
        <v>4.4334149999999996E-3</v>
      </c>
      <c r="Y87">
        <v>0</v>
      </c>
      <c r="Z87">
        <v>6.9357669999999998E-3</v>
      </c>
      <c r="AA87" s="1">
        <v>1.566626E-8</v>
      </c>
      <c r="AB87">
        <v>1.275825E-3</v>
      </c>
      <c r="AC87">
        <v>2.9630010000000003E-4</v>
      </c>
      <c r="AD87">
        <v>9.1546650000000004E-4</v>
      </c>
      <c r="AE87">
        <v>4.1108359999999997E-3</v>
      </c>
      <c r="AF87" s="1">
        <v>5.3265920000000001E-9</v>
      </c>
      <c r="AG87">
        <v>2.0748720000000002E-3</v>
      </c>
      <c r="AH87">
        <v>1.062112E-2</v>
      </c>
      <c r="AI87">
        <v>6.3292470000000001E-4</v>
      </c>
      <c r="AJ87">
        <v>8.9721780000000001E-4</v>
      </c>
      <c r="AK87">
        <v>2.2070570000000001E-3</v>
      </c>
      <c r="AL87">
        <v>1.8930840000000001E-2</v>
      </c>
      <c r="AM87">
        <v>4.5122870000000002E-2</v>
      </c>
      <c r="AN87">
        <v>3.6973270000000003E-4</v>
      </c>
      <c r="AO87">
        <v>2.0457000000000001E-3</v>
      </c>
      <c r="AP87">
        <v>4.9756310000000003E-3</v>
      </c>
      <c r="AQ87">
        <v>1.284506E-2</v>
      </c>
      <c r="AR87">
        <v>5.6622739999999998E-2</v>
      </c>
      <c r="AS87">
        <v>1.2457970000000001E-2</v>
      </c>
      <c r="AT87">
        <v>3.1874699999999998E-4</v>
      </c>
      <c r="AU87">
        <v>2.9702020000000001E-4</v>
      </c>
      <c r="AV87">
        <v>1.680342E-3</v>
      </c>
      <c r="AW87">
        <v>2.6902319999999999E-3</v>
      </c>
      <c r="AX87" s="1">
        <v>7.3531929999999995E-5</v>
      </c>
      <c r="AY87">
        <v>3.2577330000000001E-4</v>
      </c>
      <c r="AZ87">
        <v>0</v>
      </c>
      <c r="BA87">
        <v>0</v>
      </c>
      <c r="BB87">
        <v>7.6436550000000001E-3</v>
      </c>
      <c r="BC87">
        <v>2.3884330000000001E-3</v>
      </c>
      <c r="BD87">
        <v>0.75946910000000001</v>
      </c>
      <c r="BE87">
        <v>1.255768</v>
      </c>
      <c r="BF87">
        <v>0.21590100000000001</v>
      </c>
      <c r="BG87">
        <v>3.1726219999999999E-2</v>
      </c>
      <c r="BH87" s="1">
        <v>9.6830300000000007E-6</v>
      </c>
      <c r="BI87">
        <v>4.4906660000000001E-2</v>
      </c>
      <c r="BJ87">
        <v>1.178386E-3</v>
      </c>
      <c r="BK87">
        <v>1.56E-4</v>
      </c>
      <c r="BL87">
        <v>2.6898890000000002E-2</v>
      </c>
      <c r="BM87">
        <v>0.13059709999999999</v>
      </c>
      <c r="BN87">
        <v>6.52277E-2</v>
      </c>
      <c r="BO87">
        <v>6.3992220000000002E-2</v>
      </c>
      <c r="BP87">
        <v>2.7699999999999999E-2</v>
      </c>
      <c r="BQ87">
        <v>3.39E-2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2.9152239999999998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6AE2-21A9-4DEA-B2C0-8206444ED221}">
  <dimension ref="A1:BX87"/>
  <sheetViews>
    <sheetView topLeftCell="A7" workbookViewId="0">
      <selection activeCell="A23" sqref="A23:XFD23"/>
    </sheetView>
  </sheetViews>
  <sheetFormatPr defaultRowHeight="15" x14ac:dyDescent="0.25"/>
  <sheetData>
    <row r="1" spans="1:7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10</v>
      </c>
      <c r="N1" t="s">
        <v>11</v>
      </c>
      <c r="O1" t="s">
        <v>73</v>
      </c>
      <c r="P1" t="s">
        <v>13</v>
      </c>
      <c r="Q1" t="s">
        <v>14</v>
      </c>
      <c r="R1" t="s">
        <v>74</v>
      </c>
      <c r="S1" t="s">
        <v>75</v>
      </c>
      <c r="T1" t="s">
        <v>76</v>
      </c>
      <c r="U1" t="s">
        <v>77</v>
      </c>
      <c r="V1" t="s">
        <v>17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21</v>
      </c>
      <c r="AD1" t="s">
        <v>22</v>
      </c>
      <c r="AE1" t="s">
        <v>23</v>
      </c>
      <c r="AF1" t="s">
        <v>84</v>
      </c>
      <c r="AG1" t="s">
        <v>85</v>
      </c>
      <c r="AH1" t="s">
        <v>86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87</v>
      </c>
      <c r="BA1" t="s">
        <v>88</v>
      </c>
      <c r="BB1" t="s">
        <v>42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</row>
    <row r="2" spans="1:76" x14ac:dyDescent="0.25">
      <c r="A2">
        <v>1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2</v>
      </c>
      <c r="B3" t="s">
        <v>102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>
        <v>3</v>
      </c>
      <c r="B4" t="s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>
        <v>4</v>
      </c>
      <c r="B5" t="s">
        <v>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>
        <v>5</v>
      </c>
      <c r="B6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>
        <v>6</v>
      </c>
      <c r="B7" t="s">
        <v>0</v>
      </c>
      <c r="C7">
        <v>3.5368219999999998E-4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3.5368219999999998E-4</v>
      </c>
    </row>
    <row r="8" spans="1:76" x14ac:dyDescent="0.25">
      <c r="A8">
        <v>7</v>
      </c>
      <c r="B8" t="s">
        <v>1</v>
      </c>
      <c r="C8">
        <v>0</v>
      </c>
      <c r="D8" s="1">
        <v>5.1651599999999999E-6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s="1">
        <v>5.1651599999999999E-6</v>
      </c>
    </row>
    <row r="9" spans="1:76" x14ac:dyDescent="0.25">
      <c r="A9">
        <v>8</v>
      </c>
      <c r="B9" t="s">
        <v>2</v>
      </c>
      <c r="C9">
        <v>0</v>
      </c>
      <c r="D9">
        <v>0</v>
      </c>
      <c r="E9">
        <v>1.078855E-4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1.078855E-4</v>
      </c>
    </row>
    <row r="10" spans="1:76" x14ac:dyDescent="0.25">
      <c r="A10">
        <v>9</v>
      </c>
      <c r="B10" t="s">
        <v>3</v>
      </c>
      <c r="C10">
        <v>0</v>
      </c>
      <c r="D10">
        <v>0</v>
      </c>
      <c r="E10">
        <v>0</v>
      </c>
      <c r="F10">
        <v>5.7970199999999997E-4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5.7970199999999997E-4</v>
      </c>
    </row>
    <row r="11" spans="1:76" x14ac:dyDescent="0.25">
      <c r="A11">
        <v>10</v>
      </c>
      <c r="B11" t="s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>
        <v>11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6.6833040000000002E-3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6.6833040000000002E-3</v>
      </c>
    </row>
    <row r="13" spans="1:76" x14ac:dyDescent="0.25">
      <c r="A13">
        <v>12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1.7379550000000001E-4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1.7379550000000001E-4</v>
      </c>
    </row>
    <row r="14" spans="1:76" x14ac:dyDescent="0.25">
      <c r="A14">
        <v>13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3.0395329999999999E-5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s="1">
        <v>3.0395329999999999E-5</v>
      </c>
    </row>
    <row r="15" spans="1:76" x14ac:dyDescent="0.25">
      <c r="A15">
        <v>14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2.3282299999999999E-5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s="1">
        <v>2.3282299999999999E-5</v>
      </c>
    </row>
    <row r="16" spans="1:76" x14ac:dyDescent="0.25">
      <c r="A16">
        <v>15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2.42947E-5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s="1">
        <v>2.42947E-5</v>
      </c>
    </row>
    <row r="17" spans="1:76" x14ac:dyDescent="0.25">
      <c r="A17">
        <v>16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7.440747E-5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1">
        <v>7.440747E-5</v>
      </c>
    </row>
    <row r="18" spans="1:76" x14ac:dyDescent="0.25">
      <c r="A18">
        <v>17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2.2847799999999998E-5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s="1">
        <v>2.2847799999999998E-5</v>
      </c>
    </row>
    <row r="19" spans="1:76" x14ac:dyDescent="0.25">
      <c r="A19">
        <v>18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1.0494E-3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1.0494E-3</v>
      </c>
    </row>
    <row r="20" spans="1:76" x14ac:dyDescent="0.25">
      <c r="A20">
        <v>19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1.4220230000000001E-4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1.4220230000000001E-4</v>
      </c>
    </row>
    <row r="21" spans="1:76" x14ac:dyDescent="0.25">
      <c r="A21">
        <v>20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5.8010319999999996E-4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5.8010319999999996E-4</v>
      </c>
    </row>
    <row r="22" spans="1:76" x14ac:dyDescent="0.25">
      <c r="B22" t="s">
        <v>15</v>
      </c>
      <c r="BX22">
        <f>BX23+BX24</f>
        <v>9.5320000000000002E-5</v>
      </c>
    </row>
    <row r="23" spans="1:76" x14ac:dyDescent="0.25">
      <c r="A23">
        <v>21</v>
      </c>
      <c r="B23" t="s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7.3499999999999998E-5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s="1">
        <v>7.3499999999999998E-5</v>
      </c>
    </row>
    <row r="24" spans="1:76" x14ac:dyDescent="0.25">
      <c r="A24">
        <v>22</v>
      </c>
      <c r="B24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2.1820000000000001E-5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1">
        <v>2.1820000000000001E-5</v>
      </c>
    </row>
    <row r="25" spans="1:76" x14ac:dyDescent="0.25">
      <c r="B25" t="s">
        <v>16</v>
      </c>
      <c r="BX25">
        <f>BX26+BX27</f>
        <v>7.6037120000000003E-3</v>
      </c>
    </row>
    <row r="26" spans="1:76" x14ac:dyDescent="0.25">
      <c r="A26">
        <v>23</v>
      </c>
      <c r="B26" t="s">
        <v>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1.469805E-3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1.469805E-3</v>
      </c>
    </row>
    <row r="27" spans="1:76" x14ac:dyDescent="0.25">
      <c r="A27">
        <v>24</v>
      </c>
      <c r="B27" t="s">
        <v>109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6.1339070000000001E-3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6.1339070000000001E-3</v>
      </c>
    </row>
    <row r="28" spans="1:76" x14ac:dyDescent="0.25">
      <c r="A28">
        <v>25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1.089732E-4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1.089732E-4</v>
      </c>
    </row>
    <row r="29" spans="1:76" x14ac:dyDescent="0.25">
      <c r="B29" t="s">
        <v>18</v>
      </c>
      <c r="BX29">
        <f>BX30+BX31</f>
        <v>5.7179699999999997E-5</v>
      </c>
    </row>
    <row r="30" spans="1:76" x14ac:dyDescent="0.25">
      <c r="A30">
        <v>26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5.12907E-5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s="1">
        <v>5.12907E-5</v>
      </c>
    </row>
    <row r="31" spans="1:76" x14ac:dyDescent="0.25">
      <c r="A31">
        <v>27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>
        <v>5.8889999999999999E-6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s="1">
        <v>5.8889999999999999E-6</v>
      </c>
    </row>
    <row r="32" spans="1:76" x14ac:dyDescent="0.25">
      <c r="B32" t="s">
        <v>19</v>
      </c>
      <c r="BX32" s="1">
        <f>BX33+BX34</f>
        <v>4.8333225999999999E-4</v>
      </c>
    </row>
    <row r="33" spans="1:76" x14ac:dyDescent="0.25">
      <c r="A33">
        <v>28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1">
        <v>2.3502659999999998E-5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s="1">
        <v>2.3502659999999998E-5</v>
      </c>
    </row>
    <row r="34" spans="1:76" x14ac:dyDescent="0.25">
      <c r="A34">
        <v>29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4.5982960000000002E-4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4.5982960000000002E-4</v>
      </c>
    </row>
    <row r="35" spans="1:76" x14ac:dyDescent="0.25">
      <c r="B35" t="s">
        <v>20</v>
      </c>
      <c r="BX35" s="1">
        <f>BX36+BX37</f>
        <v>0</v>
      </c>
    </row>
    <row r="36" spans="1:76" x14ac:dyDescent="0.25">
      <c r="A36">
        <v>30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>
        <v>31</v>
      </c>
      <c r="B37" t="s">
        <v>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>
        <v>32</v>
      </c>
      <c r="B38" t="s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2.3787099999999999E-9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s="1">
        <v>2.3787099999999999E-9</v>
      </c>
    </row>
    <row r="39" spans="1:76" x14ac:dyDescent="0.25">
      <c r="A39">
        <v>33</v>
      </c>
      <c r="B39" t="s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>
        <v>34</v>
      </c>
      <c r="B40" t="s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3.9653410000000002E-4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3.9653410000000002E-4</v>
      </c>
    </row>
    <row r="41" spans="1:76" x14ac:dyDescent="0.25">
      <c r="B41" t="s">
        <v>24</v>
      </c>
      <c r="BX41" s="1">
        <f>BX42+BX43+BX44</f>
        <v>1.0905864999999999E-3</v>
      </c>
    </row>
    <row r="42" spans="1:76" x14ac:dyDescent="0.25">
      <c r="A42">
        <v>35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9.1141819999999995E-4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9.1141819999999995E-4</v>
      </c>
    </row>
    <row r="43" spans="1:76" x14ac:dyDescent="0.25">
      <c r="A43">
        <v>36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1.791683E-4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1.791683E-4</v>
      </c>
    </row>
    <row r="44" spans="1:76" x14ac:dyDescent="0.25">
      <c r="A44">
        <v>37</v>
      </c>
      <c r="B44" t="s">
        <v>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>
        <v>38</v>
      </c>
      <c r="B45" t="s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2.2474090000000001E-3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2.2474090000000001E-3</v>
      </c>
    </row>
    <row r="46" spans="1:76" x14ac:dyDescent="0.25">
      <c r="A46">
        <v>39</v>
      </c>
      <c r="B46" t="s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1">
        <v>7.5065400000000003E-6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1">
        <v>7.5065400000000003E-6</v>
      </c>
    </row>
    <row r="47" spans="1:76" x14ac:dyDescent="0.25">
      <c r="A47">
        <v>40</v>
      </c>
      <c r="B47" t="s">
        <v>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1">
        <v>8.0025789999999995E-5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s="1">
        <v>8.0025789999999995E-5</v>
      </c>
    </row>
    <row r="48" spans="1:76" x14ac:dyDescent="0.25">
      <c r="A48">
        <v>41</v>
      </c>
      <c r="B48" t="s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3.7675719999999998E-4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3.7675719999999998E-4</v>
      </c>
    </row>
    <row r="49" spans="1:76" x14ac:dyDescent="0.25">
      <c r="A49">
        <v>42</v>
      </c>
      <c r="B49" t="s">
        <v>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4.9155320000000002E-3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4.9155320000000002E-3</v>
      </c>
    </row>
    <row r="50" spans="1:76" x14ac:dyDescent="0.25">
      <c r="A50">
        <v>43</v>
      </c>
      <c r="B50" t="s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1">
        <v>8.8917500000000002E-8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s="1">
        <v>8.8917500000000002E-8</v>
      </c>
    </row>
    <row r="51" spans="1:76" x14ac:dyDescent="0.25">
      <c r="A51">
        <v>44</v>
      </c>
      <c r="B51" t="s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2.7891990000000001E-4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2.7891990000000001E-4</v>
      </c>
    </row>
    <row r="52" spans="1:76" x14ac:dyDescent="0.25">
      <c r="A52">
        <v>45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1">
        <v>7.8488460000000003E-5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s="1">
        <v>7.8488460000000003E-5</v>
      </c>
    </row>
    <row r="53" spans="1:76" x14ac:dyDescent="0.25">
      <c r="A53">
        <v>46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1.4995430000000001E-3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1.4995430000000001E-3</v>
      </c>
    </row>
    <row r="54" spans="1:76" x14ac:dyDescent="0.25">
      <c r="A54">
        <v>47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1.8307859999999999E-2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1.8307859999999999E-2</v>
      </c>
    </row>
    <row r="55" spans="1:76" x14ac:dyDescent="0.25">
      <c r="A55">
        <v>48</v>
      </c>
      <c r="B55" t="s">
        <v>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2.6376649999999998E-4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2.6376649999999998E-4</v>
      </c>
    </row>
    <row r="56" spans="1:76" x14ac:dyDescent="0.25">
      <c r="A56">
        <v>49</v>
      </c>
      <c r="B56" t="s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2.408027E-4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2.408027E-4</v>
      </c>
    </row>
    <row r="57" spans="1:76" x14ac:dyDescent="0.25">
      <c r="A57">
        <v>50</v>
      </c>
      <c r="B57" t="s">
        <v>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s="1">
        <v>1.3647300000000001E-5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s="1">
        <v>1.3647300000000001E-5</v>
      </c>
    </row>
    <row r="58" spans="1:76" x14ac:dyDescent="0.25">
      <c r="A58">
        <v>51</v>
      </c>
      <c r="B58" t="s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6.2107600000000001E-3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6.2107600000000001E-3</v>
      </c>
    </row>
    <row r="59" spans="1:76" x14ac:dyDescent="0.25">
      <c r="A59">
        <v>52</v>
      </c>
      <c r="B59" t="s">
        <v>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2.2232799999999999E-4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2.2232799999999999E-4</v>
      </c>
    </row>
    <row r="60" spans="1:76" x14ac:dyDescent="0.25">
      <c r="A60">
        <v>53</v>
      </c>
      <c r="B60" t="s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1">
        <v>6.2383400000000003E-6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1">
        <v>6.2383400000000003E-6</v>
      </c>
    </row>
    <row r="61" spans="1:76" x14ac:dyDescent="0.25">
      <c r="A61">
        <v>54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>
        <v>55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>
        <v>56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>
        <v>57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s="1">
        <v>8.5463380000000004E-6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s="1">
        <v>8.5463380000000004E-6</v>
      </c>
    </row>
    <row r="65" spans="1:76" x14ac:dyDescent="0.25">
      <c r="B65" t="s">
        <v>43</v>
      </c>
      <c r="BX65">
        <f>BX66+BX67+BX68+BX69+BX70</f>
        <v>2.7313359999999999E-4</v>
      </c>
    </row>
    <row r="66" spans="1:76" x14ac:dyDescent="0.25">
      <c r="A66">
        <v>58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>
        <v>59</v>
      </c>
      <c r="B67" t="s">
        <v>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>
        <v>60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>
        <v>61</v>
      </c>
      <c r="B69" t="s">
        <v>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>
        <v>62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2.7313359999999999E-4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2.7313359999999999E-4</v>
      </c>
    </row>
    <row r="71" spans="1:76" x14ac:dyDescent="0.25">
      <c r="A71">
        <v>63</v>
      </c>
      <c r="B71" t="s">
        <v>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>
        <v>64</v>
      </c>
      <c r="B72" t="s">
        <v>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s="1">
        <v>1.490707E-5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1">
        <v>1.490707E-5</v>
      </c>
    </row>
    <row r="73" spans="1:76" x14ac:dyDescent="0.25">
      <c r="A73">
        <v>65</v>
      </c>
      <c r="B73" t="s">
        <v>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5.3372650000000005E-4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5.3372650000000005E-4</v>
      </c>
    </row>
    <row r="74" spans="1:76" x14ac:dyDescent="0.25">
      <c r="A74">
        <v>66</v>
      </c>
      <c r="B74" t="s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5">
      <c r="A75">
        <v>67</v>
      </c>
      <c r="B75" t="s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5">
      <c r="A76">
        <v>68</v>
      </c>
      <c r="B76" t="s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>
        <v>69</v>
      </c>
      <c r="B77" t="s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5">
      <c r="A78">
        <v>70</v>
      </c>
      <c r="B78" t="s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>
        <v>71</v>
      </c>
      <c r="B79" t="s">
        <v>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>
        <v>72</v>
      </c>
      <c r="B80" t="s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>
        <v>73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1.9631969999999999E-3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1.9631969999999999E-3</v>
      </c>
    </row>
    <row r="82" spans="1:76" x14ac:dyDescent="0.25">
      <c r="A82">
        <v>74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>
        <v>75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>
        <v>76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>
        <v>77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>
        <v>78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>
        <v>86</v>
      </c>
      <c r="B87" t="s">
        <v>110</v>
      </c>
      <c r="C87">
        <v>3.5368219999999998E-4</v>
      </c>
      <c r="D87" s="1">
        <v>5.1651599999999999E-6</v>
      </c>
      <c r="E87">
        <v>1.078855E-4</v>
      </c>
      <c r="F87">
        <v>5.7970199999999997E-4</v>
      </c>
      <c r="G87">
        <v>0</v>
      </c>
      <c r="H87">
        <v>6.6833040000000002E-3</v>
      </c>
      <c r="I87">
        <v>1.7379550000000001E-4</v>
      </c>
      <c r="J87" s="1">
        <v>3.0395329999999999E-5</v>
      </c>
      <c r="K87" s="1">
        <v>2.3282299999999999E-5</v>
      </c>
      <c r="L87" s="1">
        <v>2.42947E-5</v>
      </c>
      <c r="M87" s="1">
        <v>7.440747E-5</v>
      </c>
      <c r="N87" s="1">
        <v>2.2847799999999998E-5</v>
      </c>
      <c r="O87">
        <v>1.0494E-3</v>
      </c>
      <c r="P87">
        <v>1.4220230000000001E-4</v>
      </c>
      <c r="Q87">
        <v>5.8010319999999996E-4</v>
      </c>
      <c r="R87" s="1">
        <v>7.3499999999999998E-5</v>
      </c>
      <c r="S87" s="1">
        <v>2.1820000000000001E-5</v>
      </c>
      <c r="T87">
        <v>1.469805E-3</v>
      </c>
      <c r="U87">
        <v>6.1339070000000001E-3</v>
      </c>
      <c r="V87">
        <v>1.089732E-4</v>
      </c>
      <c r="W87" s="1">
        <v>5.12907E-5</v>
      </c>
      <c r="X87" s="1">
        <v>5.8889999999999999E-6</v>
      </c>
      <c r="Y87" s="1">
        <v>2.3502659999999998E-5</v>
      </c>
      <c r="Z87">
        <v>4.5982960000000002E-4</v>
      </c>
      <c r="AA87">
        <v>0</v>
      </c>
      <c r="AB87">
        <v>0</v>
      </c>
      <c r="AC87" s="1">
        <v>2.3787099999999999E-9</v>
      </c>
      <c r="AD87">
        <v>0</v>
      </c>
      <c r="AE87">
        <v>3.9653410000000002E-4</v>
      </c>
      <c r="AF87">
        <v>9.1141819999999995E-4</v>
      </c>
      <c r="AG87">
        <v>1.791683E-4</v>
      </c>
      <c r="AH87">
        <v>0</v>
      </c>
      <c r="AI87">
        <v>2.2474090000000001E-3</v>
      </c>
      <c r="AJ87" s="1">
        <v>7.5065400000000003E-6</v>
      </c>
      <c r="AK87" s="1">
        <v>8.0025789999999995E-5</v>
      </c>
      <c r="AL87">
        <v>3.7675719999999998E-4</v>
      </c>
      <c r="AM87">
        <v>4.9155320000000002E-3</v>
      </c>
      <c r="AN87" s="1">
        <v>8.8917500000000002E-8</v>
      </c>
      <c r="AO87">
        <v>2.7891990000000001E-4</v>
      </c>
      <c r="AP87" s="1">
        <v>7.8488460000000003E-5</v>
      </c>
      <c r="AQ87">
        <v>1.4995430000000001E-3</v>
      </c>
      <c r="AR87">
        <v>1.8307859999999999E-2</v>
      </c>
      <c r="AS87">
        <v>2.6376649999999998E-4</v>
      </c>
      <c r="AT87">
        <v>2.408027E-4</v>
      </c>
      <c r="AU87" s="1">
        <v>1.3647300000000001E-5</v>
      </c>
      <c r="AV87">
        <v>6.2107600000000001E-3</v>
      </c>
      <c r="AW87">
        <v>2.2232799999999999E-4</v>
      </c>
      <c r="AX87" s="1">
        <v>6.2383400000000003E-6</v>
      </c>
      <c r="AY87">
        <v>0</v>
      </c>
      <c r="AZ87">
        <v>0</v>
      </c>
      <c r="BA87">
        <v>0</v>
      </c>
      <c r="BB87" s="1">
        <v>8.5463380000000004E-6</v>
      </c>
      <c r="BC87">
        <v>0</v>
      </c>
      <c r="BD87">
        <v>0</v>
      </c>
      <c r="BE87">
        <v>0</v>
      </c>
      <c r="BF87">
        <v>0</v>
      </c>
      <c r="BG87">
        <v>2.7313359999999999E-4</v>
      </c>
      <c r="BH87">
        <v>0</v>
      </c>
      <c r="BI87" s="1">
        <v>1.490707E-5</v>
      </c>
      <c r="BJ87">
        <v>5.3372650000000005E-4</v>
      </c>
      <c r="BK87">
        <v>1.56E-4</v>
      </c>
      <c r="BL87">
        <v>0</v>
      </c>
      <c r="BM87">
        <v>0</v>
      </c>
      <c r="BN87">
        <v>0</v>
      </c>
      <c r="BO87">
        <v>0</v>
      </c>
      <c r="BP87">
        <v>2.7699999999999999E-2</v>
      </c>
      <c r="BQ87">
        <v>3.39E-2</v>
      </c>
      <c r="BR87">
        <v>1.9631969999999999E-3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0.1189853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7B9C-1E12-4056-A472-8E43BF1869D7}">
  <dimension ref="A1:B86"/>
  <sheetViews>
    <sheetView topLeftCell="A61" workbookViewId="0">
      <selection activeCell="A81" sqref="A81"/>
    </sheetView>
  </sheetViews>
  <sheetFormatPr defaultRowHeight="15" x14ac:dyDescent="0.25"/>
  <sheetData>
    <row r="1" spans="1:2" x14ac:dyDescent="0.25">
      <c r="A1" t="s">
        <v>62</v>
      </c>
      <c r="B1" t="s">
        <v>56</v>
      </c>
    </row>
    <row r="2" spans="1:2" x14ac:dyDescent="0.25">
      <c r="A2" t="s">
        <v>101</v>
      </c>
      <c r="B2" t="e">
        <f>Landings!BX2/(Landings!BX2+Discards!BX2)</f>
        <v>#DIV/0!</v>
      </c>
    </row>
    <row r="3" spans="1:2" x14ac:dyDescent="0.25">
      <c r="A3" t="s">
        <v>102</v>
      </c>
      <c r="B3" t="e">
        <f>Landings!BX3/(Landings!BX3+Discards!BX3)</f>
        <v>#DIV/0!</v>
      </c>
    </row>
    <row r="4" spans="1:2" x14ac:dyDescent="0.25">
      <c r="A4" t="s">
        <v>103</v>
      </c>
      <c r="B4" t="e">
        <f>Landings!BX4/(Landings!BX4+Discards!BX4)</f>
        <v>#DIV/0!</v>
      </c>
    </row>
    <row r="5" spans="1:2" x14ac:dyDescent="0.25">
      <c r="A5" t="s">
        <v>104</v>
      </c>
      <c r="B5" t="e">
        <f>Landings!BX5/(Landings!BX5+Discards!BX5)</f>
        <v>#DIV/0!</v>
      </c>
    </row>
    <row r="6" spans="1:2" x14ac:dyDescent="0.25">
      <c r="A6" t="s">
        <v>105</v>
      </c>
      <c r="B6" t="e">
        <f>Landings!BX6/(Landings!BX6+Discards!BX6)</f>
        <v>#DIV/0!</v>
      </c>
    </row>
    <row r="7" spans="1:2" x14ac:dyDescent="0.25">
      <c r="A7" t="s">
        <v>0</v>
      </c>
      <c r="B7">
        <f>Landings!BX7/(Landings!BX7+Discards!BX7)</f>
        <v>0.60910528793215135</v>
      </c>
    </row>
    <row r="8" spans="1:2" x14ac:dyDescent="0.25">
      <c r="A8" t="s">
        <v>1</v>
      </c>
      <c r="B8">
        <f>Landings!BX8/(Landings!BX8+Discards!BX8)</f>
        <v>0.9792662328325511</v>
      </c>
    </row>
    <row r="9" spans="1:2" x14ac:dyDescent="0.25">
      <c r="A9" t="s">
        <v>2</v>
      </c>
      <c r="B9">
        <f>Landings!BX9/(Landings!BX9+Discards!BX9)</f>
        <v>0.56100509571090318</v>
      </c>
    </row>
    <row r="10" spans="1:2" x14ac:dyDescent="0.25">
      <c r="A10" t="s">
        <v>3</v>
      </c>
      <c r="B10">
        <f>Landings!BX10/(Landings!BX10+Discards!BX10)</f>
        <v>0.49044940941294995</v>
      </c>
    </row>
    <row r="11" spans="1:2" x14ac:dyDescent="0.25">
      <c r="A11" t="s">
        <v>4</v>
      </c>
      <c r="B11">
        <f>Landings!BX11/(Landings!BX11+Discards!BX11)</f>
        <v>1</v>
      </c>
    </row>
    <row r="12" spans="1:2" x14ac:dyDescent="0.25">
      <c r="A12" t="s">
        <v>5</v>
      </c>
      <c r="B12">
        <f>Landings!BX12/(Landings!BX12+Discards!BX12)</f>
        <v>9.0551008487196674E-2</v>
      </c>
    </row>
    <row r="13" spans="1:2" x14ac:dyDescent="0.25">
      <c r="A13" t="s">
        <v>6</v>
      </c>
      <c r="B13">
        <f>Landings!BX13/(Landings!BX13+Discards!BX13)</f>
        <v>0.34341867852220792</v>
      </c>
    </row>
    <row r="14" spans="1:2" x14ac:dyDescent="0.25">
      <c r="A14" t="s">
        <v>7</v>
      </c>
      <c r="B14">
        <f>Landings!BX14/(Landings!BX14+Discards!BX14)</f>
        <v>0.98637653539474157</v>
      </c>
    </row>
    <row r="15" spans="1:2" x14ac:dyDescent="0.25">
      <c r="A15" t="s">
        <v>8</v>
      </c>
      <c r="B15">
        <f>Landings!BX15/(Landings!BX15+Discards!BX15)</f>
        <v>0.57564818439837306</v>
      </c>
    </row>
    <row r="16" spans="1:2" x14ac:dyDescent="0.25">
      <c r="A16" t="s">
        <v>9</v>
      </c>
      <c r="B16">
        <f>Landings!BX16/(Landings!BX16+Discards!BX16)</f>
        <v>0.99279266466650629</v>
      </c>
    </row>
    <row r="17" spans="1:2" x14ac:dyDescent="0.25">
      <c r="A17" t="s">
        <v>10</v>
      </c>
      <c r="B17">
        <f>Landings!BX17/(Landings!BX17+Discards!BX17)</f>
        <v>0.95084500026943353</v>
      </c>
    </row>
    <row r="18" spans="1:2" x14ac:dyDescent="0.25">
      <c r="A18" t="s">
        <v>11</v>
      </c>
      <c r="B18">
        <f>Landings!BX18/(Landings!BX18+Discards!BX18)</f>
        <v>0.99585092230438976</v>
      </c>
    </row>
    <row r="19" spans="1:2" x14ac:dyDescent="0.25">
      <c r="A19" t="s">
        <v>12</v>
      </c>
      <c r="B19">
        <f>Landings!BX19/(Landings!BX19+Discards!BX19)</f>
        <v>0.93656627325344177</v>
      </c>
    </row>
    <row r="20" spans="1:2" x14ac:dyDescent="0.25">
      <c r="A20" t="s">
        <v>13</v>
      </c>
      <c r="B20">
        <f>Landings!BX20/(Landings!BX20+Discards!BX20)</f>
        <v>0.97717915229560937</v>
      </c>
    </row>
    <row r="21" spans="1:2" x14ac:dyDescent="0.25">
      <c r="A21" t="s">
        <v>14</v>
      </c>
      <c r="B21">
        <f>Landings!BX21/(Landings!BX21+Discards!BX21)</f>
        <v>0.74789194763239208</v>
      </c>
    </row>
    <row r="22" spans="1:2" x14ac:dyDescent="0.25">
      <c r="A22" t="s">
        <v>15</v>
      </c>
      <c r="B22">
        <f>Landings!BX22/(Landings!BX22+Discards!BX22)</f>
        <v>0.9898980992487374</v>
      </c>
    </row>
    <row r="23" spans="1:2" x14ac:dyDescent="0.25">
      <c r="A23" t="s">
        <v>106</v>
      </c>
      <c r="B23">
        <f>Landings!BX23/(Landings!BX23+Discards!BX23)</f>
        <v>0</v>
      </c>
    </row>
    <row r="24" spans="1:2" x14ac:dyDescent="0.25">
      <c r="A24" t="s">
        <v>107</v>
      </c>
      <c r="B24">
        <f>Landings!BX24/(Landings!BX24+Discards!BX24)</f>
        <v>0.99766938806376348</v>
      </c>
    </row>
    <row r="25" spans="1:2" x14ac:dyDescent="0.25">
      <c r="A25" t="s">
        <v>16</v>
      </c>
      <c r="B25">
        <f>Landings!BX25/(Landings!BX25+Discards!BX25)</f>
        <v>0.44844218912621053</v>
      </c>
    </row>
    <row r="26" spans="1:2" x14ac:dyDescent="0.25">
      <c r="A26" t="s">
        <v>108</v>
      </c>
      <c r="B26">
        <f>Landings!BX26/(Landings!BX26+Discards!BX26)</f>
        <v>8.2875386163807699E-2</v>
      </c>
    </row>
    <row r="27" spans="1:2" x14ac:dyDescent="0.25">
      <c r="A27" t="s">
        <v>109</v>
      </c>
      <c r="B27">
        <f>Landings!BX27/(Landings!BX27+Discards!BX27)</f>
        <v>0.49652995203829248</v>
      </c>
    </row>
    <row r="28" spans="1:2" x14ac:dyDescent="0.25">
      <c r="A28" t="s">
        <v>17</v>
      </c>
      <c r="B28">
        <f>Landings!BX28/(Landings!BX28+Discards!BX28)</f>
        <v>0.79493666312641553</v>
      </c>
    </row>
    <row r="29" spans="1:2" x14ac:dyDescent="0.25">
      <c r="A29" t="s">
        <v>18</v>
      </c>
      <c r="B29">
        <f>Landings!BX29/(Landings!BX29+Discards!BX29)</f>
        <v>0.98877628187830913</v>
      </c>
    </row>
    <row r="30" spans="1:2" x14ac:dyDescent="0.25">
      <c r="A30" t="s">
        <v>78</v>
      </c>
      <c r="B30">
        <f>Landings!BX30/(Landings!BX30+Discards!BX30)</f>
        <v>0.92172199493405216</v>
      </c>
    </row>
    <row r="31" spans="1:2" x14ac:dyDescent="0.25">
      <c r="A31" t="s">
        <v>79</v>
      </c>
      <c r="B31">
        <f>Landings!BX31/(Landings!BX31+Discards!BX31)</f>
        <v>0.99867344070151531</v>
      </c>
    </row>
    <row r="32" spans="1:2" x14ac:dyDescent="0.25">
      <c r="A32" t="s">
        <v>19</v>
      </c>
      <c r="B32">
        <f>Landings!BX32/(Landings!BX32+Discards!BX32)</f>
        <v>0.93485297297397252</v>
      </c>
    </row>
    <row r="33" spans="1:2" x14ac:dyDescent="0.25">
      <c r="A33" t="s">
        <v>80</v>
      </c>
      <c r="B33">
        <f>Landings!BX33/(Landings!BX33+Discards!BX33)</f>
        <v>0</v>
      </c>
    </row>
    <row r="34" spans="1:2" x14ac:dyDescent="0.25">
      <c r="A34" t="s">
        <v>81</v>
      </c>
      <c r="B34">
        <f>Landings!BX34/(Landings!BX34+Discards!BX34)</f>
        <v>0.93782386670468199</v>
      </c>
    </row>
    <row r="35" spans="1:2" x14ac:dyDescent="0.25">
      <c r="A35" t="s">
        <v>20</v>
      </c>
      <c r="B35">
        <f>Landings!BX35/(Landings!BX35+Discards!BX35)</f>
        <v>1</v>
      </c>
    </row>
    <row r="36" spans="1:2" x14ac:dyDescent="0.25">
      <c r="A36" t="s">
        <v>82</v>
      </c>
      <c r="B36">
        <f>Landings!BX36/(Landings!BX36+Discards!BX36)</f>
        <v>1</v>
      </c>
    </row>
    <row r="37" spans="1:2" x14ac:dyDescent="0.25">
      <c r="A37" t="s">
        <v>83</v>
      </c>
      <c r="B37">
        <f>Landings!BX37/(Landings!BX37+Discards!BX37)</f>
        <v>1</v>
      </c>
    </row>
    <row r="38" spans="1:2" x14ac:dyDescent="0.25">
      <c r="A38" t="s">
        <v>21</v>
      </c>
      <c r="B38">
        <f>Landings!BX38/(Landings!BX38+Discards!BX38)</f>
        <v>0.99999197202125889</v>
      </c>
    </row>
    <row r="39" spans="1:2" x14ac:dyDescent="0.25">
      <c r="A39" t="s">
        <v>22</v>
      </c>
      <c r="B39">
        <f>Landings!BX39/(Landings!BX39+Discards!BX39)</f>
        <v>1</v>
      </c>
    </row>
    <row r="40" spans="1:2" x14ac:dyDescent="0.25">
      <c r="A40" t="s">
        <v>23</v>
      </c>
      <c r="B40">
        <f>Landings!BX40/(Landings!BX40+Discards!BX40)</f>
        <v>0.91202539591767717</v>
      </c>
    </row>
    <row r="41" spans="1:2" x14ac:dyDescent="0.25">
      <c r="A41" t="s">
        <v>24</v>
      </c>
      <c r="B41">
        <f>Landings!BX41/(Landings!BX41+Discards!BX41)</f>
        <v>0.92089508802779385</v>
      </c>
    </row>
    <row r="42" spans="1:2" x14ac:dyDescent="0.25">
      <c r="A42" t="s">
        <v>84</v>
      </c>
      <c r="B42">
        <f>Landings!BX42/(Landings!BX42+Discards!BX42)</f>
        <v>5.8442555459559217E-6</v>
      </c>
    </row>
    <row r="43" spans="1:2" x14ac:dyDescent="0.25">
      <c r="A43" t="s">
        <v>85</v>
      </c>
      <c r="B43">
        <f>Landings!BX43/(Landings!BX43+Discards!BX43)</f>
        <v>0.92051237948141384</v>
      </c>
    </row>
    <row r="44" spans="1:2" x14ac:dyDescent="0.25">
      <c r="A44" t="s">
        <v>86</v>
      </c>
      <c r="B44">
        <f>Landings!BX44/(Landings!BX44+Discards!BX44)</f>
        <v>1</v>
      </c>
    </row>
    <row r="45" spans="1:2" x14ac:dyDescent="0.25">
      <c r="A45" t="s">
        <v>25</v>
      </c>
      <c r="B45">
        <f>Landings!BX45/(Landings!BX45+Discards!BX45)</f>
        <v>0.2197400599798558</v>
      </c>
    </row>
    <row r="46" spans="1:2" x14ac:dyDescent="0.25">
      <c r="A46" t="s">
        <v>26</v>
      </c>
      <c r="B46">
        <f>Landings!BX46/(Landings!BX46+Discards!BX46)</f>
        <v>0.99170295341009618</v>
      </c>
    </row>
    <row r="47" spans="1:2" x14ac:dyDescent="0.25">
      <c r="A47" t="s">
        <v>27</v>
      </c>
      <c r="B47">
        <f>Landings!BX47/(Landings!BX47+Discards!BX47)</f>
        <v>0.96500966630945617</v>
      </c>
    </row>
    <row r="48" spans="1:2" x14ac:dyDescent="0.25">
      <c r="A48" t="s">
        <v>28</v>
      </c>
      <c r="B48">
        <f>Landings!BX48/(Landings!BX48+Discards!BX48)</f>
        <v>0.98048658276339007</v>
      </c>
    </row>
    <row r="49" spans="1:2" x14ac:dyDescent="0.25">
      <c r="A49" t="s">
        <v>29</v>
      </c>
      <c r="B49">
        <f>Landings!BX49/(Landings!BX49+Discards!BX49)</f>
        <v>0.90176480855643637</v>
      </c>
    </row>
    <row r="50" spans="1:2" x14ac:dyDescent="0.25">
      <c r="A50" t="s">
        <v>30</v>
      </c>
      <c r="B50">
        <f>Landings!BX50/(Landings!BX50+Discards!BX50)</f>
        <v>0.99975956651587572</v>
      </c>
    </row>
    <row r="51" spans="1:2" x14ac:dyDescent="0.25">
      <c r="A51" t="s">
        <v>31</v>
      </c>
      <c r="B51">
        <f>Landings!BX51/(Landings!BX51+Discards!BX51)</f>
        <v>0.88001483597382946</v>
      </c>
    </row>
    <row r="52" spans="1:2" x14ac:dyDescent="0.25">
      <c r="A52" t="s">
        <v>32</v>
      </c>
      <c r="B52">
        <f>Landings!BX52/(Landings!BX52+Discards!BX52)</f>
        <v>0.98447039872698228</v>
      </c>
    </row>
    <row r="53" spans="1:2" x14ac:dyDescent="0.25">
      <c r="A53" t="s">
        <v>33</v>
      </c>
      <c r="B53">
        <f>Landings!BX53/(Landings!BX53+Discards!BX53)</f>
        <v>0.89546291382201371</v>
      </c>
    </row>
    <row r="54" spans="1:2" x14ac:dyDescent="0.25">
      <c r="A54" t="s">
        <v>34</v>
      </c>
      <c r="B54">
        <f>Landings!BX54/(Landings!BX54+Discards!BX54)</f>
        <v>0.75566911248541979</v>
      </c>
    </row>
    <row r="55" spans="1:2" x14ac:dyDescent="0.25">
      <c r="A55" t="s">
        <v>35</v>
      </c>
      <c r="B55">
        <f>Landings!BX55/(Landings!BX55+Discards!BX55)</f>
        <v>0.97926647042249304</v>
      </c>
    </row>
    <row r="56" spans="1:2" x14ac:dyDescent="0.25">
      <c r="A56" t="s">
        <v>36</v>
      </c>
      <c r="B56">
        <f>Landings!BX56/(Landings!BX56+Discards!BX56)</f>
        <v>0.56964913036321885</v>
      </c>
    </row>
    <row r="57" spans="1:2" x14ac:dyDescent="0.25">
      <c r="A57" t="s">
        <v>37</v>
      </c>
      <c r="B57">
        <f>Landings!BX57/(Landings!BX57+Discards!BX57)</f>
        <v>0.95607104058197279</v>
      </c>
    </row>
    <row r="58" spans="1:2" x14ac:dyDescent="0.25">
      <c r="A58" t="s">
        <v>38</v>
      </c>
      <c r="B58">
        <f>Landings!BX58/(Landings!BX58+Discards!BX58)</f>
        <v>0.2129413610418418</v>
      </c>
    </row>
    <row r="59" spans="1:2" x14ac:dyDescent="0.25">
      <c r="A59" t="s">
        <v>39</v>
      </c>
      <c r="B59">
        <f>Landings!BX59/(Landings!BX59+Discards!BX59)</f>
        <v>0.92366577855906828</v>
      </c>
    </row>
    <row r="60" spans="1:2" x14ac:dyDescent="0.25">
      <c r="A60" t="s">
        <v>40</v>
      </c>
      <c r="B60">
        <f>Landings!BX60/(Landings!BX60+Discards!BX60)</f>
        <v>0.92179617794950419</v>
      </c>
    </row>
    <row r="61" spans="1:2" x14ac:dyDescent="0.25">
      <c r="A61" t="s">
        <v>41</v>
      </c>
      <c r="B61">
        <f>Landings!BX61/(Landings!BX61+Discards!BX61)</f>
        <v>1</v>
      </c>
    </row>
    <row r="62" spans="1:2" x14ac:dyDescent="0.25">
      <c r="A62" t="s">
        <v>87</v>
      </c>
      <c r="B62" t="e">
        <f>Landings!BX62/(Landings!BX62+Discards!BX62)</f>
        <v>#DIV/0!</v>
      </c>
    </row>
    <row r="63" spans="1:2" x14ac:dyDescent="0.25">
      <c r="A63" t="s">
        <v>88</v>
      </c>
      <c r="B63" t="e">
        <f>Landings!BX63/(Landings!BX63+Discards!BX63)</f>
        <v>#DIV/0!</v>
      </c>
    </row>
    <row r="64" spans="1:2" x14ac:dyDescent="0.25">
      <c r="A64" t="s">
        <v>42</v>
      </c>
      <c r="B64">
        <f>Landings!BX64/(Landings!BX64+Discards!BX64)</f>
        <v>0.99888315301407971</v>
      </c>
    </row>
    <row r="65" spans="1:2" x14ac:dyDescent="0.25">
      <c r="A65" t="s">
        <v>43</v>
      </c>
      <c r="B65">
        <f>Landings!BX65/(Landings!BX65+Discards!BX65)</f>
        <v>0.99987943920587474</v>
      </c>
    </row>
    <row r="66" spans="1:2" x14ac:dyDescent="0.25">
      <c r="A66" t="s">
        <v>89</v>
      </c>
      <c r="B66">
        <f>Landings!BX66/(Landings!BX66+Discards!BX66)</f>
        <v>1</v>
      </c>
    </row>
    <row r="67" spans="1:2" x14ac:dyDescent="0.25">
      <c r="A67" t="s">
        <v>90</v>
      </c>
      <c r="B67">
        <f>Landings!BX67/(Landings!BX67+Discards!BX67)</f>
        <v>1</v>
      </c>
    </row>
    <row r="68" spans="1:2" x14ac:dyDescent="0.25">
      <c r="A68" t="s">
        <v>91</v>
      </c>
      <c r="B68">
        <f>Landings!BX68/(Landings!BX68+Discards!BX68)</f>
        <v>1</v>
      </c>
    </row>
    <row r="69" spans="1:2" x14ac:dyDescent="0.25">
      <c r="A69" t="s">
        <v>92</v>
      </c>
      <c r="B69">
        <f>Landings!BX69/(Landings!BX69+Discards!BX69)</f>
        <v>1</v>
      </c>
    </row>
    <row r="70" spans="1:2" x14ac:dyDescent="0.25">
      <c r="A70" t="s">
        <v>93</v>
      </c>
      <c r="B70">
        <f>Landings!BX70/(Landings!BX70+Discards!BX70)</f>
        <v>0.99146440258093205</v>
      </c>
    </row>
    <row r="71" spans="1:2" x14ac:dyDescent="0.25">
      <c r="A71" t="s">
        <v>44</v>
      </c>
      <c r="B71">
        <f>Landings!BX71/(Landings!BX71+Discards!BX71)</f>
        <v>1</v>
      </c>
    </row>
    <row r="72" spans="1:2" x14ac:dyDescent="0.25">
      <c r="A72" t="s">
        <v>45</v>
      </c>
      <c r="B72">
        <f>Landings!BX72/(Landings!BX72+Discards!BX72)</f>
        <v>0.99966815338439174</v>
      </c>
    </row>
    <row r="73" spans="1:2" x14ac:dyDescent="0.25">
      <c r="A73" t="s">
        <v>46</v>
      </c>
      <c r="B73">
        <f>Landings!BX73/(Landings!BX73+Discards!BX73)</f>
        <v>0.68826435178763068</v>
      </c>
    </row>
    <row r="74" spans="1:2" x14ac:dyDescent="0.25">
      <c r="A74" t="s">
        <v>47</v>
      </c>
      <c r="B74">
        <f>Landings!BX74/(Landings!BX74+Discards!BX74)</f>
        <v>1</v>
      </c>
    </row>
    <row r="75" spans="1:2" x14ac:dyDescent="0.25">
      <c r="A75" t="s">
        <v>48</v>
      </c>
      <c r="B75">
        <f>Landings!BX75/(Landings!BX75+Discards!BX75)</f>
        <v>1</v>
      </c>
    </row>
    <row r="76" spans="1:2" x14ac:dyDescent="0.25">
      <c r="A76" t="s">
        <v>49</v>
      </c>
      <c r="B76">
        <f>Landings!BX76/(Landings!BX76+Discards!BX76)</f>
        <v>1</v>
      </c>
    </row>
    <row r="77" spans="1:2" x14ac:dyDescent="0.25">
      <c r="A77" t="s">
        <v>50</v>
      </c>
      <c r="B77">
        <f>Landings!BX77/(Landings!BX77+Discards!BX77)</f>
        <v>1</v>
      </c>
    </row>
    <row r="78" spans="1:2" x14ac:dyDescent="0.25">
      <c r="A78" t="s">
        <v>51</v>
      </c>
      <c r="B78">
        <f>Landings!BX78/(Landings!BX78+Discards!BX78)</f>
        <v>1</v>
      </c>
    </row>
    <row r="79" spans="1:2" x14ac:dyDescent="0.25">
      <c r="A79" t="s">
        <v>52</v>
      </c>
      <c r="B79">
        <f>Landings!BX79/(Landings!BX79+Discards!BX79)</f>
        <v>1</v>
      </c>
    </row>
    <row r="80" spans="1:2" x14ac:dyDescent="0.25">
      <c r="A80" t="s">
        <v>53</v>
      </c>
      <c r="B80">
        <f>Landings!BX80/(Landings!BX80+Discards!BX80)</f>
        <v>1</v>
      </c>
    </row>
    <row r="81" spans="1:2" x14ac:dyDescent="0.25">
      <c r="A81" t="s">
        <v>94</v>
      </c>
      <c r="B81">
        <f>Landings!BX81/(Landings!BX81+Discards!BX81)</f>
        <v>0</v>
      </c>
    </row>
    <row r="82" spans="1:2" x14ac:dyDescent="0.25">
      <c r="A82" t="s">
        <v>95</v>
      </c>
      <c r="B82" t="e">
        <f>Landings!BX82/(Landings!BX82+Discards!BX82)</f>
        <v>#DIV/0!</v>
      </c>
    </row>
    <row r="83" spans="1:2" x14ac:dyDescent="0.25">
      <c r="A83" t="s">
        <v>96</v>
      </c>
      <c r="B83" t="e">
        <f>Landings!BX83/(Landings!BX83+Discards!BX83)</f>
        <v>#DIV/0!</v>
      </c>
    </row>
    <row r="84" spans="1:2" x14ac:dyDescent="0.25">
      <c r="A84" t="s">
        <v>97</v>
      </c>
      <c r="B84" t="e">
        <f>Landings!BX84/(Landings!BX84+Discards!BX84)</f>
        <v>#DIV/0!</v>
      </c>
    </row>
    <row r="85" spans="1:2" x14ac:dyDescent="0.25">
      <c r="A85" t="s">
        <v>98</v>
      </c>
      <c r="B85" t="e">
        <f>Landings!BX85/(Landings!BX85+Discards!BX85)</f>
        <v>#DIV/0!</v>
      </c>
    </row>
    <row r="86" spans="1:2" x14ac:dyDescent="0.25">
      <c r="A86" t="s">
        <v>99</v>
      </c>
      <c r="B86" t="e">
        <f>Landings!BX86/(Landings!BX86+Discards!BX86)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Groups</vt:lpstr>
      <vt:lpstr>Landings</vt:lpstr>
      <vt:lpstr>Discards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Woodstock</cp:lastModifiedBy>
  <dcterms:created xsi:type="dcterms:W3CDTF">2025-06-13T02:25:17Z</dcterms:created>
  <dcterms:modified xsi:type="dcterms:W3CDTF">2025-06-13T21:44:42Z</dcterms:modified>
</cp:coreProperties>
</file>