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mezza_studenti_unisa_it/Documents/GUARDIAN FLOW/2023_Progetto_C15/Documenti di Management/12. Earned Value Model Analisys/"/>
    </mc:Choice>
  </mc:AlternateContent>
  <xr:revisionPtr revIDLastSave="228" documentId="13_ncr:1_{517EBFA5-BE75-7E4F-8379-9E7839360215}" xr6:coauthVersionLast="47" xr6:coauthVersionMax="47" xr10:uidLastSave="{0ABB8581-AEFA-4D93-BE44-DF9E079D4076}"/>
  <bookViews>
    <workbookView xWindow="-108" yWindow="-108" windowWidth="23256" windowHeight="12456" tabRatio="515" xr2:uid="{00000000-000D-0000-FFFF-FFFF00000000}"/>
  </bookViews>
  <sheets>
    <sheet name="tabella" sheetId="1" r:id="rId1"/>
    <sheet name="grafic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C5" i="1"/>
  <c r="C14" i="1" s="1"/>
  <c r="D5" i="1"/>
  <c r="D12" i="1" s="1"/>
  <c r="E5" i="1"/>
  <c r="E12" i="1" s="1"/>
  <c r="F11" i="1"/>
  <c r="F14" i="1" s="1"/>
  <c r="G5" i="1"/>
  <c r="H5" i="1"/>
  <c r="B5" i="1"/>
  <c r="B9" i="1" s="1"/>
  <c r="H12" i="1"/>
  <c r="H16" i="1" s="1"/>
  <c r="H17" i="1" s="1"/>
  <c r="H10" i="1"/>
  <c r="G10" i="1"/>
  <c r="G12" i="1"/>
  <c r="C9" i="1"/>
  <c r="C11" i="1"/>
  <c r="B16" i="1"/>
  <c r="B17" i="1"/>
  <c r="C12" i="1"/>
  <c r="C16" i="1"/>
  <c r="C17" i="1" s="1"/>
  <c r="G9" i="1"/>
  <c r="G11" i="1"/>
  <c r="G14" i="1" s="1"/>
  <c r="G16" i="1"/>
  <c r="G17" i="1"/>
  <c r="H9" i="1"/>
  <c r="H11" i="1"/>
  <c r="H14" i="1"/>
  <c r="H15" i="1"/>
  <c r="H13" i="1"/>
  <c r="E16" i="1" l="1"/>
  <c r="E17" i="1" s="1"/>
  <c r="D16" i="1"/>
  <c r="D17" i="1" s="1"/>
  <c r="C15" i="1"/>
  <c r="C13" i="1"/>
  <c r="G15" i="1"/>
  <c r="G13" i="1"/>
  <c r="E9" i="1"/>
  <c r="E11" i="1"/>
  <c r="E14" i="1" s="1"/>
  <c r="D10" i="1"/>
  <c r="D9" i="1"/>
  <c r="E10" i="1"/>
  <c r="D14" i="1"/>
  <c r="D15" i="1" s="1"/>
  <c r="C10" i="1"/>
  <c r="D11" i="1"/>
  <c r="B10" i="1"/>
  <c r="B15" i="1"/>
  <c r="B14" i="1"/>
  <c r="B13" i="1" s="1"/>
  <c r="F10" i="1"/>
  <c r="F9" i="1"/>
  <c r="F12" i="1"/>
  <c r="F16" i="1" s="1"/>
  <c r="F17" i="1" s="1"/>
  <c r="F13" i="1"/>
  <c r="F15" i="1"/>
  <c r="E13" i="1" l="1"/>
  <c r="E15" i="1"/>
  <c r="D13" i="1"/>
</calcChain>
</file>

<file path=xl/sharedStrings.xml><?xml version="1.0" encoding="utf-8"?>
<sst xmlns="http://schemas.openxmlformats.org/spreadsheetml/2006/main" count="33" uniqueCount="33">
  <si>
    <t>RAD</t>
  </si>
  <si>
    <t>SDD</t>
  </si>
  <si>
    <t>TP e TCS / Consegna intermedia</t>
  </si>
  <si>
    <t>ODD</t>
  </si>
  <si>
    <t>TIR e TSR</t>
  </si>
  <si>
    <t>Consegna finale</t>
  </si>
  <si>
    <t>Metric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</si>
  <si>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</si>
  <si>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</si>
  <si>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</si>
  <si>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</si>
  <si>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</si>
  <si>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</si>
  <si>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</si>
  <si>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</si>
  <si>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</si>
  <si>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</si>
  <si>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</si>
  <si>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</si>
  <si>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</si>
  <si>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</si>
  <si>
    <t>Nota</t>
  </si>
  <si>
    <t>Progetto Guardian Flow</t>
  </si>
  <si>
    <t>Project Manager: Raffaele Mezza, Martina Mingione</t>
  </si>
  <si>
    <t>Applicativo e Documentazione</t>
  </si>
  <si>
    <t>05/12/2023</t>
  </si>
  <si>
    <t>15/01/2024</t>
  </si>
  <si>
    <t>13/12/2023</t>
  </si>
  <si>
    <t>16/01/2024</t>
  </si>
  <si>
    <t>24/11/2023</t>
  </si>
  <si>
    <t>18/12/2023</t>
  </si>
  <si>
    <t>02/01/2024</t>
  </si>
  <si>
    <t>ETC &gt; 0 poiché l'applicativo ancora non è stato terminato, ma essendo in linea con con lo scheduling, la percentuale di completamento è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</si>
</sst>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/>
      <bottom/>
      <diagonal/>
    </border>
    <border>
      <left/>
      <right/>
      <top style="thin">
        <color theme="8" tint="0.59999389629810485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14" fontId="5" fillId="0" borderId="0" xfId="1" applyNumberFormat="1" applyFont="1" applyFill="1" applyBorder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8" fillId="0" borderId="0" xfId="1" applyNumberFormat="1" applyFont="1" applyFill="1" applyBorder="1" applyAlignment="1" applyProtection="1">
      <alignment horizontal="right"/>
      <protection locked="0"/>
    </xf>
    <xf numFmtId="164" fontId="8" fillId="0" borderId="0" xfId="2" applyNumberFormat="1" applyFont="1" applyFill="1" applyBorder="1" applyAlignment="1" applyProtection="1">
      <alignment horizontal="right"/>
    </xf>
    <xf numFmtId="10" fontId="8" fillId="0" borderId="0" xfId="2" applyNumberFormat="1" applyFont="1" applyFill="1" applyBorder="1" applyAlignment="1" applyProtection="1">
      <alignment horizontal="right"/>
    </xf>
    <xf numFmtId="165" fontId="1" fillId="0" borderId="0" xfId="1" applyNumberFormat="1" applyFont="1" applyFill="1" applyBorder="1" applyAlignment="1" applyProtection="1">
      <alignment horizontal="left" wrapText="1"/>
      <protection locked="0"/>
    </xf>
    <xf numFmtId="0" fontId="1" fillId="0" borderId="0" xfId="1" applyFont="1" applyFill="1" applyBorder="1" applyAlignment="1" applyProtection="1">
      <alignment horizontal="left" wrapText="1"/>
      <protection locked="0"/>
    </xf>
    <xf numFmtId="2" fontId="1" fillId="0" borderId="0" xfId="1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horizontal="right"/>
    </xf>
    <xf numFmtId="165" fontId="8" fillId="0" borderId="0" xfId="1" applyNumberFormat="1" applyFont="1" applyFill="1" applyBorder="1" applyAlignment="1" applyProtection="1">
      <alignment horizontal="left" vertical="center" wrapText="1"/>
      <protection locked="0"/>
    </xf>
    <xf numFmtId="9" fontId="8" fillId="0" borderId="4" xfId="2" applyNumberFormat="1" applyFont="1" applyFill="1" applyBorder="1" applyAlignment="1" applyProtection="1">
      <alignment horizontal="right"/>
      <protection locked="0"/>
    </xf>
    <xf numFmtId="164" fontId="8" fillId="0" borderId="4" xfId="1" applyNumberFormat="1" applyFont="1" applyFill="1" applyBorder="1" applyAlignment="1" applyProtection="1">
      <alignment horizontal="right"/>
      <protection locked="0"/>
    </xf>
    <xf numFmtId="164" fontId="8" fillId="0" borderId="4" xfId="2" applyNumberFormat="1" applyFont="1" applyFill="1" applyBorder="1" applyAlignment="1" applyProtection="1">
      <alignment horizontal="right"/>
    </xf>
    <xf numFmtId="10" fontId="8" fillId="0" borderId="4" xfId="2" applyNumberFormat="1" applyFont="1" applyFill="1" applyBorder="1" applyAlignment="1" applyProtection="1">
      <alignment horizontal="right"/>
    </xf>
    <xf numFmtId="2" fontId="8" fillId="0" borderId="4" xfId="1" applyNumberFormat="1" applyFont="1" applyFill="1" applyBorder="1" applyAlignment="1" applyProtection="1">
      <alignment horizontal="right"/>
    </xf>
    <xf numFmtId="164" fontId="8" fillId="0" borderId="5" xfId="1" applyNumberFormat="1" applyFont="1" applyFill="1" applyBorder="1" applyAlignment="1" applyProtection="1">
      <alignment horizontal="right"/>
      <protection locked="0"/>
    </xf>
    <xf numFmtId="9" fontId="8" fillId="0" borderId="5" xfId="2" applyNumberFormat="1" applyFont="1" applyFill="1" applyBorder="1" applyAlignment="1" applyProtection="1">
      <alignment horizontal="right"/>
      <protection locked="0"/>
    </xf>
    <xf numFmtId="164" fontId="8" fillId="0" borderId="5" xfId="2" applyNumberFormat="1" applyFont="1" applyFill="1" applyBorder="1" applyAlignment="1" applyProtection="1">
      <alignment horizontal="right"/>
    </xf>
    <xf numFmtId="2" fontId="8" fillId="0" borderId="5" xfId="1" applyNumberFormat="1" applyFont="1" applyFill="1" applyBorder="1" applyAlignment="1" applyProtection="1">
      <alignment horizontal="right"/>
    </xf>
    <xf numFmtId="10" fontId="8" fillId="0" borderId="5" xfId="2" applyNumberFormat="1" applyFont="1" applyFill="1" applyBorder="1" applyAlignment="1" applyProtection="1">
      <alignment horizontal="right"/>
    </xf>
    <xf numFmtId="164" fontId="8" fillId="0" borderId="4" xfId="1" applyNumberFormat="1" applyFont="1" applyFill="1" applyBorder="1" applyAlignment="1">
      <alignment horizontal="right"/>
    </xf>
    <xf numFmtId="14" fontId="5" fillId="0" borderId="6" xfId="1" applyNumberFormat="1" applyFont="1" applyFill="1" applyBorder="1" applyAlignment="1" applyProtection="1">
      <alignment horizontal="center"/>
      <protection locked="0"/>
    </xf>
    <xf numFmtId="14" fontId="5" fillId="0" borderId="7" xfId="1" applyNumberFormat="1" applyFont="1" applyFill="1" applyBorder="1" applyAlignment="1" applyProtection="1">
      <alignment horizontal="center"/>
      <protection locked="0"/>
    </xf>
    <xf numFmtId="14" fontId="5" fillId="0" borderId="8" xfId="1" applyNumberFormat="1" applyFont="1" applyFill="1" applyBorder="1" applyAlignment="1" applyProtection="1">
      <alignment horizontal="center"/>
      <protection locked="0"/>
    </xf>
    <xf numFmtId="14" fontId="5" fillId="0" borderId="9" xfId="1" applyNumberFormat="1" applyFont="1" applyFill="1" applyBorder="1" applyAlignment="1" applyProtection="1">
      <alignment horizont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6" fillId="0" borderId="10" xfId="1" applyFont="1" applyFill="1" applyBorder="1" applyAlignment="1" applyProtection="1">
      <alignment horizontal="center" wrapText="1"/>
      <protection locked="0"/>
    </xf>
    <xf numFmtId="0" fontId="0" fillId="3" borderId="9" xfId="0" applyFill="1" applyBorder="1"/>
    <xf numFmtId="0" fontId="0" fillId="3" borderId="7" xfId="0" applyFill="1" applyBorder="1"/>
    <xf numFmtId="0" fontId="13" fillId="0" borderId="0" xfId="0" applyFont="1" applyAlignment="1">
      <alignment horizontal="center" vertical="center" wrapText="1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1" fillId="0" borderId="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Normale" xfId="0" builtinId="0"/>
    <cellStyle name="Output" xfId="2" builtinId="21"/>
    <cellStyle name="Titolo 4" xfId="1" builtinId="19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8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_);[Red]\(0\)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€&quot;\ #,##0.0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_);[Red]\(0\)"/>
      <fill>
        <patternFill patternType="none">
          <fgColor indexed="64"/>
          <bgColor auto="1"/>
        </patternFill>
      </fill>
      <alignment horizontal="left" vertical="bottom" textRotation="0" wrapText="1" relativeIndent="0" justifyLastLine="0" shrinkToFit="0" readingOrder="0"/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tabella!$B$11:$H$11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tabella!$B$12:$H$12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tabella!$B$13:$H$13</c:f>
              <c:numCache>
                <c:formatCode>"€"\ 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tabella!$B$14:$H$14</c:f>
              <c:numCache>
                <c:formatCode>"€"\ #,##0.00</c:formatCode>
                <c:ptCount val="7"/>
                <c:pt idx="0">
                  <c:v>2350</c:v>
                </c:pt>
                <c:pt idx="1">
                  <c:v>4200</c:v>
                </c:pt>
                <c:pt idx="2">
                  <c:v>6200</c:v>
                </c:pt>
                <c:pt idx="3">
                  <c:v>7500</c:v>
                </c:pt>
                <c:pt idx="4">
                  <c:v>13750</c:v>
                </c:pt>
                <c:pt idx="5">
                  <c:v>15000</c:v>
                </c:pt>
                <c:pt idx="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tabella!$B$15:$H$15</c:f>
              <c:numCache>
                <c:formatCode>"€"\ 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tabella!$B$4:$H$4</c:f>
              <c:numCache>
                <c:formatCode>"€"\ #,##0.00</c:formatCode>
                <c:ptCount val="7"/>
                <c:pt idx="0">
                  <c:v>2350</c:v>
                </c:pt>
                <c:pt idx="1">
                  <c:v>4200</c:v>
                </c:pt>
                <c:pt idx="2">
                  <c:v>6200</c:v>
                </c:pt>
                <c:pt idx="3">
                  <c:v>7500</c:v>
                </c:pt>
                <c:pt idx="4">
                  <c:v>13750</c:v>
                </c:pt>
                <c:pt idx="5">
                  <c:v>15000</c:v>
                </c:pt>
                <c:pt idx="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tabella!$B$5:$H$5</c:f>
              <c:numCache>
                <c:formatCode>"€"\ #,##0.00</c:formatCode>
                <c:ptCount val="7"/>
                <c:pt idx="0">
                  <c:v>2350</c:v>
                </c:pt>
                <c:pt idx="1">
                  <c:v>4200</c:v>
                </c:pt>
                <c:pt idx="2">
                  <c:v>6200</c:v>
                </c:pt>
                <c:pt idx="3">
                  <c:v>7500</c:v>
                </c:pt>
                <c:pt idx="4">
                  <c:v>12800</c:v>
                </c:pt>
                <c:pt idx="5">
                  <c:v>15000</c:v>
                </c:pt>
                <c:pt idx="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tabella!$B$6:$H$6</c:f>
              <c:numCache>
                <c:formatCode>"€"\ #,##0.00</c:formatCode>
                <c:ptCount val="7"/>
                <c:pt idx="0">
                  <c:v>2350</c:v>
                </c:pt>
                <c:pt idx="1">
                  <c:v>4200</c:v>
                </c:pt>
                <c:pt idx="2">
                  <c:v>6200</c:v>
                </c:pt>
                <c:pt idx="3">
                  <c:v>7500</c:v>
                </c:pt>
                <c:pt idx="4">
                  <c:v>12800</c:v>
                </c:pt>
                <c:pt idx="5">
                  <c:v>15000</c:v>
                </c:pt>
                <c:pt idx="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24/11/2023</c:v>
                </c:pt>
                <c:pt idx="1">
                  <c:v>05/12/2023</c:v>
                </c:pt>
                <c:pt idx="2">
                  <c:v>13/12/2023</c:v>
                </c:pt>
                <c:pt idx="3">
                  <c:v>18/12/2023</c:v>
                </c:pt>
                <c:pt idx="4">
                  <c:v>02/01/2024</c:v>
                </c:pt>
                <c:pt idx="5">
                  <c:v>15/01/2024</c:v>
                </c:pt>
                <c:pt idx="6">
                  <c:v>16/01/2024</c:v>
                </c:pt>
              </c:strCache>
            </c:strRef>
          </c:cat>
          <c:val>
            <c:numRef>
              <c:f>tabella!$B$7:$H$7</c:f>
              <c:numCache>
                <c:formatCode>"€"\ #,##0.00</c:formatCode>
                <c:ptCount val="7"/>
                <c:pt idx="0">
                  <c:v>2350</c:v>
                </c:pt>
                <c:pt idx="1">
                  <c:v>4200</c:v>
                </c:pt>
                <c:pt idx="2">
                  <c:v>6200</c:v>
                </c:pt>
                <c:pt idx="3">
                  <c:v>7500</c:v>
                </c:pt>
                <c:pt idx="4">
                  <c:v>12800</c:v>
                </c:pt>
                <c:pt idx="5">
                  <c:v>15000</c:v>
                </c:pt>
                <c:pt idx="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H17" totalsRowShown="0" headerRowDxfId="35" dataDxfId="34" tableBorderDxfId="33" totalsRowBorderDxfId="32" headerRowCellStyle="Titolo 4" dataCellStyle="Titolo 4">
  <autoFilter ref="A3:H17" xr:uid="{88FA255E-6AEF-4B13-B2F6-AC8CB51750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9B326F-4B8C-4C09-895F-6F3D12F6FC49}" name="Metric" dataDxfId="31" dataCellStyle="Titolo 4"/>
    <tableColumn id="2" xr3:uid="{231F7BAB-4381-4BC5-BB5C-CDC9ADED510C}" name="24/11/2023" dataDxfId="30" dataCellStyle="Titolo 4"/>
    <tableColumn id="3" xr3:uid="{0174E2D3-011A-4812-80CE-9A5C54E765BD}" name="05/12/2023" dataDxfId="29" dataCellStyle="Titolo 4"/>
    <tableColumn id="4" xr3:uid="{CFE92BBC-C966-4C7D-9389-82CBD79E3248}" name="13/12/2023" dataDxfId="28" dataCellStyle="Titolo 4"/>
    <tableColumn id="5" xr3:uid="{9F5A5F14-9EF0-4E16-9477-39840D93A0F1}" name="18/12/2023" dataDxfId="27" dataCellStyle="Titolo 4"/>
    <tableColumn id="6" xr3:uid="{7119332E-E8E4-4494-A42E-FAA3E296F102}" name="02/01/2024" dataDxfId="26" dataCellStyle="Titolo 4"/>
    <tableColumn id="7" xr3:uid="{63E9A8A4-EBEA-4D58-965D-C1AE7DBDF272}" name="15/01/2024" dataDxfId="25" dataCellStyle="Titolo 4"/>
    <tableColumn id="8" xr3:uid="{5747428C-5B64-434B-A004-681BB34BD7E9}" name="16/01/2024" dataDxfId="24" dataCellStyle="Titolo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D23D8C-8105-BF43-8FC4-9CD59D4445B5}" name="Tabella35" displayName="Tabella35" ref="A18:H18" headerRowCount="0" totalsRowShown="0" headerRowDxfId="23" dataDxfId="22">
  <tableColumns count="8">
    <tableColumn id="1" xr3:uid="{88B11402-8B34-2F45-9B0C-14E2A744710B}" name="Colonna1" headerRowDxfId="21" dataDxfId="20"/>
    <tableColumn id="2" xr3:uid="{576177D0-CF46-5E49-B16D-B5FD119D7C7F}" name="Colonna2" headerRowDxfId="19" dataDxfId="18"/>
    <tableColumn id="3" xr3:uid="{F83AE396-56C4-104A-87E7-9255342B27D1}" name="Colonna3" headerRowDxfId="17" dataDxfId="16"/>
    <tableColumn id="4" xr3:uid="{EA3A0DCC-4CC0-624C-8809-7514FD5DB1DF}" name="Colonna4" headerRowDxfId="15" dataDxfId="14"/>
    <tableColumn id="5" xr3:uid="{E0A63FB8-BDE7-C54C-9777-6DD0EC17870C}" name="Colonna5" headerRowDxfId="13" dataDxfId="2"/>
    <tableColumn id="6" xr3:uid="{308E9E8E-013C-6B40-BC71-02915A5DEB6C}" name="Colonna6" headerRowDxfId="12" dataDxfId="0"/>
    <tableColumn id="7" xr3:uid="{D710492D-FB0F-784E-B514-3F0ACFD045D2}" name="Colonna7" headerRowDxfId="11" dataDxfId="1"/>
    <tableColumn id="8" xr3:uid="{573F18E3-07C3-5649-8146-DBB3C37FC057}" name="Colonna8" headerRowDxfId="10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5" zoomScale="80" zoomScaleNormal="100" workbookViewId="0">
      <pane xSplit="1" topLeftCell="B1" activePane="topRight" state="frozen"/>
      <selection pane="topRight" activeCell="K18" sqref="K18"/>
    </sheetView>
  </sheetViews>
  <sheetFormatPr defaultColWidth="8.77734375" defaultRowHeight="14.4"/>
  <cols>
    <col min="1" max="1" width="38.77734375" style="41" customWidth="1"/>
    <col min="2" max="2" width="21.77734375" customWidth="1"/>
    <col min="3" max="3" width="23.109375" customWidth="1"/>
    <col min="4" max="4" width="27.77734375" customWidth="1"/>
    <col min="5" max="5" width="24.33203125" customWidth="1"/>
    <col min="6" max="6" width="24" customWidth="1"/>
    <col min="7" max="7" width="23.44140625" customWidth="1"/>
    <col min="8" max="8" width="24.33203125" customWidth="1"/>
  </cols>
  <sheetData>
    <row r="1" spans="1:8" s="1" customFormat="1" ht="46.95" customHeight="1">
      <c r="A1" s="37" t="s">
        <v>22</v>
      </c>
      <c r="B1" s="42" t="s">
        <v>23</v>
      </c>
      <c r="C1" s="43"/>
      <c r="D1" s="43"/>
      <c r="E1" s="43"/>
      <c r="F1" s="43"/>
      <c r="G1" s="43"/>
      <c r="H1" s="43"/>
    </row>
    <row r="2" spans="1:8" s="1" customFormat="1" ht="30" customHeight="1">
      <c r="A2" s="38"/>
      <c r="B2" s="7" t="s">
        <v>0</v>
      </c>
      <c r="C2" s="7" t="s">
        <v>1</v>
      </c>
      <c r="D2" s="7" t="s">
        <v>2</v>
      </c>
      <c r="E2" s="7" t="s">
        <v>3</v>
      </c>
      <c r="F2" s="7" t="s">
        <v>24</v>
      </c>
      <c r="G2" s="31" t="s">
        <v>4</v>
      </c>
      <c r="H2" s="31" t="s">
        <v>5</v>
      </c>
    </row>
    <row r="3" spans="1:8" s="4" customFormat="1" ht="18">
      <c r="A3" s="32" t="s">
        <v>6</v>
      </c>
      <c r="B3" s="3" t="s">
        <v>29</v>
      </c>
      <c r="C3" s="28" t="s">
        <v>25</v>
      </c>
      <c r="D3" s="28" t="s">
        <v>27</v>
      </c>
      <c r="E3" s="29" t="s">
        <v>30</v>
      </c>
      <c r="F3" s="27" t="s">
        <v>31</v>
      </c>
      <c r="G3" s="30" t="s">
        <v>26</v>
      </c>
      <c r="H3" s="28" t="s">
        <v>28</v>
      </c>
    </row>
    <row r="4" spans="1:8" ht="24" customHeight="1">
      <c r="A4" s="11" t="s">
        <v>7</v>
      </c>
      <c r="B4" s="17">
        <v>2350</v>
      </c>
      <c r="C4" s="21">
        <v>4200</v>
      </c>
      <c r="D4" s="21">
        <v>6200</v>
      </c>
      <c r="E4" s="21">
        <v>7500</v>
      </c>
      <c r="F4" s="26">
        <v>13750</v>
      </c>
      <c r="G4" s="17">
        <v>15000</v>
      </c>
      <c r="H4" s="8">
        <v>15000</v>
      </c>
    </row>
    <row r="5" spans="1:8" ht="24" customHeight="1">
      <c r="A5" s="12" t="s">
        <v>8</v>
      </c>
      <c r="B5" s="8">
        <f>B8*B7</f>
        <v>2350</v>
      </c>
      <c r="C5" s="8">
        <f t="shared" ref="C5:H5" si="0">C8*C7</f>
        <v>4200</v>
      </c>
      <c r="D5" s="8">
        <f t="shared" si="0"/>
        <v>6200</v>
      </c>
      <c r="E5" s="8">
        <f t="shared" si="0"/>
        <v>7500</v>
      </c>
      <c r="F5" s="8">
        <f>F8*F7</f>
        <v>12800</v>
      </c>
      <c r="G5" s="8">
        <f t="shared" si="0"/>
        <v>15000</v>
      </c>
      <c r="H5" s="8">
        <f t="shared" si="0"/>
        <v>15000</v>
      </c>
    </row>
    <row r="6" spans="1:8" ht="24" customHeight="1">
      <c r="A6" s="12" t="s">
        <v>9</v>
      </c>
      <c r="B6" s="17">
        <v>2350</v>
      </c>
      <c r="C6" s="21">
        <v>4200</v>
      </c>
      <c r="D6" s="21">
        <v>6200</v>
      </c>
      <c r="E6" s="21">
        <v>7500</v>
      </c>
      <c r="F6" s="17">
        <v>12800</v>
      </c>
      <c r="G6" s="17">
        <v>15000</v>
      </c>
      <c r="H6" s="17">
        <v>15000</v>
      </c>
    </row>
    <row r="7" spans="1:8" ht="24" customHeight="1">
      <c r="A7" s="12" t="s">
        <v>10</v>
      </c>
      <c r="B7" s="8">
        <v>2350</v>
      </c>
      <c r="C7" s="8">
        <v>4200</v>
      </c>
      <c r="D7" s="8">
        <v>6200</v>
      </c>
      <c r="E7" s="8">
        <v>7500</v>
      </c>
      <c r="F7" s="8">
        <v>12800</v>
      </c>
      <c r="G7" s="8">
        <v>15000</v>
      </c>
      <c r="H7" s="17">
        <v>15000</v>
      </c>
    </row>
    <row r="8" spans="1:8" ht="24" customHeight="1">
      <c r="A8" s="12" t="s">
        <v>11</v>
      </c>
      <c r="B8" s="16">
        <v>1</v>
      </c>
      <c r="C8" s="22">
        <v>1</v>
      </c>
      <c r="D8" s="22">
        <v>1</v>
      </c>
      <c r="E8" s="22">
        <v>1</v>
      </c>
      <c r="F8" s="16">
        <v>1</v>
      </c>
      <c r="G8" s="22">
        <v>1</v>
      </c>
      <c r="H8" s="16">
        <v>1</v>
      </c>
    </row>
    <row r="9" spans="1:8" ht="24" customHeight="1">
      <c r="A9" s="11" t="s">
        <v>12</v>
      </c>
      <c r="B9" s="9">
        <f t="shared" ref="B9:H9" si="1">B5-B6</f>
        <v>0</v>
      </c>
      <c r="C9" s="9">
        <f t="shared" si="1"/>
        <v>0</v>
      </c>
      <c r="D9" s="9">
        <f t="shared" si="1"/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18">
        <f t="shared" si="1"/>
        <v>0</v>
      </c>
    </row>
    <row r="10" spans="1:8" ht="24" customHeight="1">
      <c r="A10" s="11" t="s">
        <v>13</v>
      </c>
      <c r="B10" s="18">
        <f t="shared" ref="B10:H10" si="2">B5-B7</f>
        <v>0</v>
      </c>
      <c r="C10" s="23">
        <f t="shared" si="2"/>
        <v>0</v>
      </c>
      <c r="D10" s="23">
        <f t="shared" si="2"/>
        <v>0</v>
      </c>
      <c r="E10" s="23">
        <f t="shared" si="2"/>
        <v>0</v>
      </c>
      <c r="F10" s="23">
        <f t="shared" si="2"/>
        <v>0</v>
      </c>
      <c r="G10" s="23">
        <f t="shared" si="2"/>
        <v>0</v>
      </c>
      <c r="H10" s="18">
        <f t="shared" si="2"/>
        <v>0</v>
      </c>
    </row>
    <row r="11" spans="1:8" ht="24" customHeight="1">
      <c r="A11" s="13" t="s">
        <v>14</v>
      </c>
      <c r="B11" s="10">
        <v>1</v>
      </c>
      <c r="C11" s="10">
        <f t="shared" ref="C11:H11" si="3">IF(C6,C5/C6,"")</f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0">
        <f t="shared" si="3"/>
        <v>1</v>
      </c>
      <c r="H11" s="19">
        <f t="shared" si="3"/>
        <v>1</v>
      </c>
    </row>
    <row r="12" spans="1:8" ht="24" customHeight="1">
      <c r="A12" s="13" t="s">
        <v>15</v>
      </c>
      <c r="B12" s="10">
        <v>1</v>
      </c>
      <c r="C12" s="19">
        <f t="shared" ref="C12:H12" si="4">IF(C7,C5/C7,"")</f>
        <v>1</v>
      </c>
      <c r="D12" s="25">
        <f t="shared" si="4"/>
        <v>1</v>
      </c>
      <c r="E12" s="25">
        <f t="shared" si="4"/>
        <v>1</v>
      </c>
      <c r="F12" s="25">
        <f t="shared" si="4"/>
        <v>1</v>
      </c>
      <c r="G12" s="25">
        <f t="shared" si="4"/>
        <v>1</v>
      </c>
      <c r="H12" s="19">
        <f t="shared" si="4"/>
        <v>1</v>
      </c>
    </row>
    <row r="13" spans="1:8" ht="24" customHeight="1">
      <c r="A13" s="11" t="s">
        <v>16</v>
      </c>
      <c r="B13" s="9">
        <f t="shared" ref="B13:H13" si="5">IF(B5,IF(B6,B14-B6,""),"")</f>
        <v>0</v>
      </c>
      <c r="C13" s="9">
        <f t="shared" si="5"/>
        <v>0</v>
      </c>
      <c r="D13" s="9">
        <f t="shared" si="5"/>
        <v>0</v>
      </c>
      <c r="E13" s="9">
        <f t="shared" si="5"/>
        <v>0</v>
      </c>
      <c r="F13" s="9">
        <f t="shared" si="5"/>
        <v>950</v>
      </c>
      <c r="G13" s="9">
        <f t="shared" si="5"/>
        <v>0</v>
      </c>
      <c r="H13" s="18">
        <f t="shared" si="5"/>
        <v>0</v>
      </c>
    </row>
    <row r="14" spans="1:8" ht="24" customHeight="1">
      <c r="A14" s="11" t="s">
        <v>17</v>
      </c>
      <c r="B14" s="18">
        <f t="shared" ref="B14:H14" si="6">IF(B5,IF(B6,B4/B11,""),"")</f>
        <v>2350</v>
      </c>
      <c r="C14" s="23">
        <f t="shared" si="6"/>
        <v>4200</v>
      </c>
      <c r="D14" s="23">
        <f t="shared" si="6"/>
        <v>6200</v>
      </c>
      <c r="E14" s="23">
        <f t="shared" si="6"/>
        <v>7500</v>
      </c>
      <c r="F14" s="9">
        <f t="shared" si="6"/>
        <v>13750</v>
      </c>
      <c r="G14" s="18">
        <f t="shared" si="6"/>
        <v>15000</v>
      </c>
      <c r="H14" s="18">
        <f t="shared" si="6"/>
        <v>15000</v>
      </c>
    </row>
    <row r="15" spans="1:8" ht="24" customHeight="1">
      <c r="A15" s="11" t="s">
        <v>18</v>
      </c>
      <c r="B15" s="9">
        <f t="shared" ref="B15:H15" si="7">IF(B5,IF(B6,B4-B14,""),"")</f>
        <v>0</v>
      </c>
      <c r="C15" s="9">
        <f t="shared" si="7"/>
        <v>0</v>
      </c>
      <c r="D15" s="9">
        <f t="shared" si="7"/>
        <v>0</v>
      </c>
      <c r="E15" s="9">
        <f t="shared" si="7"/>
        <v>0</v>
      </c>
      <c r="F15" s="9">
        <f t="shared" si="7"/>
        <v>0</v>
      </c>
      <c r="G15" s="9">
        <f t="shared" si="7"/>
        <v>0</v>
      </c>
      <c r="H15" s="18">
        <f t="shared" si="7"/>
        <v>0</v>
      </c>
    </row>
    <row r="16" spans="1:8" s="14" customFormat="1" ht="24" customHeight="1">
      <c r="A16" s="13" t="s">
        <v>19</v>
      </c>
      <c r="B16" s="20">
        <f t="shared" ref="B16:H16" si="8">(B12+B11)/2</f>
        <v>1</v>
      </c>
      <c r="C16" s="24">
        <f t="shared" si="8"/>
        <v>1</v>
      </c>
      <c r="D16" s="24">
        <f t="shared" si="8"/>
        <v>1</v>
      </c>
      <c r="E16" s="24">
        <f t="shared" si="8"/>
        <v>1</v>
      </c>
      <c r="F16" s="24">
        <f t="shared" si="8"/>
        <v>1</v>
      </c>
      <c r="G16" s="24">
        <f t="shared" si="8"/>
        <v>1</v>
      </c>
      <c r="H16" s="24">
        <f t="shared" si="8"/>
        <v>1</v>
      </c>
    </row>
    <row r="17" spans="1:8" s="4" customFormat="1" ht="24" customHeight="1">
      <c r="A17" s="15" t="s">
        <v>20</v>
      </c>
      <c r="B17" s="36" t="str">
        <f t="shared" ref="B17:H17" si="9">IF(B7,IF(B6,IF(B16&lt;0.65,"BLACK",IF(B16&lt;0.85,"RED",IF(B16&lt;1,"YELLOW","GREEN"))),""),"")</f>
        <v>GREEN</v>
      </c>
      <c r="C17" s="36" t="str">
        <f t="shared" si="9"/>
        <v>GREEN</v>
      </c>
      <c r="D17" s="36" t="str">
        <f t="shared" si="9"/>
        <v>GREEN</v>
      </c>
      <c r="E17" s="36" t="str">
        <f t="shared" si="9"/>
        <v>GREEN</v>
      </c>
      <c r="F17" s="36" t="str">
        <f t="shared" si="9"/>
        <v>GREEN</v>
      </c>
      <c r="G17" s="36" t="str">
        <f t="shared" si="9"/>
        <v>GREEN</v>
      </c>
      <c r="H17" s="36" t="str">
        <f t="shared" si="9"/>
        <v>GREEN</v>
      </c>
    </row>
    <row r="18" spans="1:8" ht="122.4" customHeight="1">
      <c r="A18" s="39" t="s">
        <v>21</v>
      </c>
      <c r="B18" s="33"/>
      <c r="C18" s="34"/>
      <c r="D18" s="34"/>
      <c r="E18" s="35"/>
      <c r="F18" s="44" t="s">
        <v>32</v>
      </c>
      <c r="G18" s="7"/>
      <c r="H18" s="7"/>
    </row>
    <row r="19" spans="1:8">
      <c r="A19" s="40"/>
      <c r="B19" s="4"/>
      <c r="C19" s="4"/>
      <c r="D19" s="4"/>
      <c r="E19" s="5"/>
      <c r="F19" s="6"/>
      <c r="G19" s="5"/>
      <c r="H19" s="5"/>
    </row>
  </sheetData>
  <mergeCells count="1">
    <mergeCell ref="B1:H1"/>
  </mergeCells>
  <phoneticPr fontId="4" type="noConversion"/>
  <conditionalFormatting sqref="A17">
    <cfRule type="cellIs" dxfId="8" priority="1" stopIfTrue="1" operator="equal">
      <formula>"GREEN"</formula>
    </cfRule>
    <cfRule type="cellIs" dxfId="7" priority="2" stopIfTrue="1" operator="equal">
      <formula>"YELLOW"</formula>
    </cfRule>
    <cfRule type="cellIs" dxfId="6" priority="3" stopIfTrue="1" operator="equal">
      <formula>"RED"</formula>
    </cfRule>
  </conditionalFormatting>
  <conditionalFormatting sqref="B17:H17 J17:P17 R17">
    <cfRule type="cellIs" dxfId="5" priority="4" stopIfTrue="1" operator="equal">
      <formula>"GREEN"</formula>
    </cfRule>
    <cfRule type="cellIs" dxfId="4" priority="5" stopIfTrue="1" operator="equal">
      <formula>"YELLOW"</formula>
    </cfRule>
    <cfRule type="cellIs" dxfId="3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F23 B4:H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topLeftCell="B1" zoomScaleNormal="100" workbookViewId="0">
      <selection activeCell="X11" sqref="X11"/>
    </sheetView>
  </sheetViews>
  <sheetFormatPr defaultColWidth="8.77734375" defaultRowHeight="14.4"/>
  <sheetData>
    <row r="25" spans="22:22">
      <c r="V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MARTINA MINGIONE</cp:lastModifiedBy>
  <cp:revision/>
  <dcterms:created xsi:type="dcterms:W3CDTF">2015-06-05T18:17:20Z</dcterms:created>
  <dcterms:modified xsi:type="dcterms:W3CDTF">2024-01-23T10:46:52Z</dcterms:modified>
  <cp:category/>
  <cp:contentStatus/>
</cp:coreProperties>
</file>