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Zenack\Dropbox\"/>
    </mc:Choice>
  </mc:AlternateContent>
  <bookViews>
    <workbookView xWindow="0" yWindow="0" windowWidth="23040" windowHeight="9192" activeTab="2"/>
  </bookViews>
  <sheets>
    <sheet name="Teams and Records" sheetId="1" r:id="rId1"/>
    <sheet name="Games" sheetId="2" r:id="rId2"/>
    <sheet name="Output" sheetId="3" r:id="rId3"/>
  </sheets>
  <calcPr calcId="162913"/>
</workbook>
</file>

<file path=xl/calcChain.xml><?xml version="1.0" encoding="utf-8"?>
<calcChain xmlns="http://schemas.openxmlformats.org/spreadsheetml/2006/main">
  <c r="G61" i="3" l="1"/>
  <c r="C61" i="3"/>
  <c r="G60" i="3"/>
  <c r="C60" i="3"/>
  <c r="G59" i="3"/>
  <c r="C59" i="3"/>
  <c r="G58" i="3"/>
  <c r="C58" i="3"/>
  <c r="G57" i="3"/>
  <c r="C57" i="3"/>
  <c r="G56" i="3"/>
  <c r="C56" i="3"/>
  <c r="G55" i="3"/>
  <c r="C55" i="3"/>
  <c r="G54" i="3"/>
  <c r="C54" i="3"/>
  <c r="G53" i="3"/>
  <c r="C53" i="3"/>
  <c r="G52" i="3"/>
  <c r="C52" i="3"/>
  <c r="G51" i="3"/>
  <c r="C51" i="3"/>
  <c r="G50" i="3"/>
  <c r="C50" i="3"/>
  <c r="G49" i="3"/>
  <c r="C49" i="3"/>
  <c r="G48" i="3"/>
  <c r="C48" i="3"/>
  <c r="G47" i="3"/>
  <c r="C47" i="3"/>
  <c r="G46" i="3"/>
  <c r="C46" i="3"/>
  <c r="G45" i="3"/>
  <c r="C45" i="3"/>
  <c r="G44" i="3"/>
  <c r="C44" i="3"/>
  <c r="G43" i="3"/>
  <c r="C43" i="3"/>
  <c r="G42" i="3"/>
  <c r="C42" i="3"/>
  <c r="G41" i="3"/>
  <c r="C41" i="3"/>
  <c r="G40" i="3"/>
  <c r="C40" i="3"/>
  <c r="G39" i="3"/>
  <c r="C39" i="3"/>
  <c r="G38" i="3"/>
  <c r="C38" i="3"/>
  <c r="G37" i="3"/>
  <c r="C37" i="3"/>
  <c r="G36" i="3"/>
  <c r="C36" i="3"/>
  <c r="G35" i="3"/>
  <c r="D35" i="3"/>
  <c r="C35" i="3"/>
  <c r="G34" i="3"/>
  <c r="C34" i="3"/>
  <c r="G33" i="3"/>
  <c r="C33" i="3"/>
  <c r="G32" i="3"/>
  <c r="C32" i="3"/>
  <c r="G31" i="3"/>
  <c r="C31" i="3"/>
  <c r="G30" i="3"/>
  <c r="C30" i="3"/>
  <c r="G29" i="3"/>
  <c r="C29" i="3"/>
  <c r="G28" i="3"/>
  <c r="C28" i="3"/>
  <c r="G27" i="3"/>
  <c r="C27" i="3"/>
  <c r="G26" i="3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D3" i="3"/>
  <c r="C3" i="3"/>
  <c r="G2" i="3"/>
  <c r="C2" i="3"/>
  <c r="G61" i="1"/>
  <c r="J61" i="1" s="1"/>
  <c r="F61" i="1"/>
  <c r="I61" i="1" s="1"/>
  <c r="E61" i="1"/>
  <c r="H61" i="1" s="1"/>
  <c r="D61" i="1"/>
  <c r="C61" i="1"/>
  <c r="D23" i="3" s="1"/>
  <c r="B61" i="1"/>
  <c r="F60" i="1"/>
  <c r="I60" i="1" s="1"/>
  <c r="E60" i="1"/>
  <c r="G60" i="1" s="1"/>
  <c r="J60" i="1" s="1"/>
  <c r="D60" i="1"/>
  <c r="H60" i="1" s="1"/>
  <c r="C60" i="1"/>
  <c r="B60" i="1"/>
  <c r="D37" i="3" s="1"/>
  <c r="I59" i="1"/>
  <c r="F59" i="1"/>
  <c r="E59" i="1"/>
  <c r="H59" i="1" s="1"/>
  <c r="D59" i="1"/>
  <c r="C59" i="1"/>
  <c r="B59" i="1"/>
  <c r="D33" i="3" s="1"/>
  <c r="F58" i="1"/>
  <c r="I58" i="1" s="1"/>
  <c r="E58" i="1"/>
  <c r="H58" i="1" s="1"/>
  <c r="D58" i="1"/>
  <c r="C58" i="1"/>
  <c r="B58" i="1"/>
  <c r="D47" i="3" s="1"/>
  <c r="G57" i="1"/>
  <c r="J57" i="1" s="1"/>
  <c r="F57" i="1"/>
  <c r="I57" i="1" s="1"/>
  <c r="E57" i="1"/>
  <c r="H57" i="1" s="1"/>
  <c r="D57" i="1"/>
  <c r="C57" i="1"/>
  <c r="B57" i="1"/>
  <c r="D17" i="3" s="1"/>
  <c r="F56" i="1"/>
  <c r="I56" i="1" s="1"/>
  <c r="E56" i="1"/>
  <c r="G56" i="1" s="1"/>
  <c r="J56" i="1" s="1"/>
  <c r="D56" i="1"/>
  <c r="H56" i="1" s="1"/>
  <c r="C56" i="1"/>
  <c r="B56" i="1"/>
  <c r="D60" i="3" s="1"/>
  <c r="I55" i="1"/>
  <c r="F55" i="1"/>
  <c r="E55" i="1"/>
  <c r="H55" i="1" s="1"/>
  <c r="D55" i="1"/>
  <c r="C55" i="1"/>
  <c r="B55" i="1"/>
  <c r="D2" i="3" s="1"/>
  <c r="F54" i="1"/>
  <c r="I54" i="1" s="1"/>
  <c r="E54" i="1"/>
  <c r="H54" i="1" s="1"/>
  <c r="D54" i="1"/>
  <c r="C54" i="1"/>
  <c r="B54" i="1"/>
  <c r="D42" i="3" s="1"/>
  <c r="G53" i="1"/>
  <c r="J53" i="1" s="1"/>
  <c r="F53" i="1"/>
  <c r="I53" i="1" s="1"/>
  <c r="E53" i="1"/>
  <c r="H53" i="1" s="1"/>
  <c r="D53" i="1"/>
  <c r="C53" i="1"/>
  <c r="B53" i="1"/>
  <c r="D29" i="3" s="1"/>
  <c r="F52" i="1"/>
  <c r="I52" i="1" s="1"/>
  <c r="E52" i="1"/>
  <c r="G52" i="1" s="1"/>
  <c r="J52" i="1" s="1"/>
  <c r="D52" i="1"/>
  <c r="D39" i="3" s="1"/>
  <c r="C52" i="1"/>
  <c r="B52" i="1"/>
  <c r="I51" i="1"/>
  <c r="F51" i="1"/>
  <c r="E51" i="1"/>
  <c r="H51" i="1" s="1"/>
  <c r="D51" i="1"/>
  <c r="C51" i="1"/>
  <c r="B51" i="1"/>
  <c r="D38" i="3" s="1"/>
  <c r="F50" i="1"/>
  <c r="I50" i="1" s="1"/>
  <c r="E50" i="1"/>
  <c r="H50" i="1" s="1"/>
  <c r="D50" i="1"/>
  <c r="C50" i="1"/>
  <c r="B50" i="1"/>
  <c r="D6" i="3" s="1"/>
  <c r="G49" i="1"/>
  <c r="J49" i="1" s="1"/>
  <c r="F49" i="1"/>
  <c r="I49" i="1" s="1"/>
  <c r="E49" i="1"/>
  <c r="H49" i="1" s="1"/>
  <c r="D49" i="1"/>
  <c r="C49" i="1"/>
  <c r="B49" i="1"/>
  <c r="D13" i="3" s="1"/>
  <c r="F48" i="1"/>
  <c r="I48" i="1" s="1"/>
  <c r="E48" i="1"/>
  <c r="G48" i="1" s="1"/>
  <c r="J48" i="1" s="1"/>
  <c r="D48" i="1"/>
  <c r="H48" i="1" s="1"/>
  <c r="C48" i="1"/>
  <c r="B48" i="1"/>
  <c r="D16" i="3" s="1"/>
  <c r="I47" i="1"/>
  <c r="F47" i="1"/>
  <c r="E47" i="1"/>
  <c r="H47" i="1" s="1"/>
  <c r="D47" i="1"/>
  <c r="C47" i="1"/>
  <c r="B47" i="1"/>
  <c r="F46" i="1"/>
  <c r="I46" i="1" s="1"/>
  <c r="E46" i="1"/>
  <c r="H46" i="1" s="1"/>
  <c r="D46" i="1"/>
  <c r="C46" i="1"/>
  <c r="B46" i="1"/>
  <c r="D58" i="3" s="1"/>
  <c r="G45" i="1"/>
  <c r="J45" i="1" s="1"/>
  <c r="F45" i="1"/>
  <c r="I45" i="1" s="1"/>
  <c r="E45" i="1"/>
  <c r="H45" i="1" s="1"/>
  <c r="D45" i="1"/>
  <c r="C45" i="1"/>
  <c r="B45" i="1"/>
  <c r="D14" i="3" s="1"/>
  <c r="F44" i="1"/>
  <c r="I44" i="1" s="1"/>
  <c r="E44" i="1"/>
  <c r="G44" i="1" s="1"/>
  <c r="J44" i="1" s="1"/>
  <c r="D44" i="1"/>
  <c r="H44" i="1" s="1"/>
  <c r="C44" i="1"/>
  <c r="B44" i="1"/>
  <c r="D28" i="3" s="1"/>
  <c r="I43" i="1"/>
  <c r="F43" i="1"/>
  <c r="E43" i="1"/>
  <c r="H43" i="1" s="1"/>
  <c r="D43" i="1"/>
  <c r="C43" i="1"/>
  <c r="B43" i="1"/>
  <c r="F42" i="1"/>
  <c r="I42" i="1" s="1"/>
  <c r="E42" i="1"/>
  <c r="H42" i="1" s="1"/>
  <c r="D42" i="1"/>
  <c r="C42" i="1"/>
  <c r="B42" i="1"/>
  <c r="D18" i="3" s="1"/>
  <c r="G41" i="1"/>
  <c r="J41" i="1" s="1"/>
  <c r="F41" i="1"/>
  <c r="I41" i="1" s="1"/>
  <c r="E41" i="1"/>
  <c r="H41" i="1" s="1"/>
  <c r="D41" i="1"/>
  <c r="C41" i="1"/>
  <c r="D11" i="3" s="1"/>
  <c r="B41" i="1"/>
  <c r="F40" i="1"/>
  <c r="I40" i="1" s="1"/>
  <c r="E40" i="1"/>
  <c r="G40" i="1" s="1"/>
  <c r="J40" i="1" s="1"/>
  <c r="D40" i="1"/>
  <c r="H40" i="1" s="1"/>
  <c r="C40" i="1"/>
  <c r="B40" i="1"/>
  <c r="D36" i="3" s="1"/>
  <c r="I39" i="1"/>
  <c r="F39" i="1"/>
  <c r="E39" i="1"/>
  <c r="H39" i="1" s="1"/>
  <c r="D39" i="1"/>
  <c r="C39" i="1"/>
  <c r="B39" i="1"/>
  <c r="D54" i="3" s="1"/>
  <c r="F38" i="1"/>
  <c r="I38" i="1" s="1"/>
  <c r="E38" i="1"/>
  <c r="H38" i="1" s="1"/>
  <c r="D38" i="1"/>
  <c r="C38" i="1"/>
  <c r="B38" i="1"/>
  <c r="D5" i="3" s="1"/>
  <c r="G37" i="1"/>
  <c r="J37" i="1" s="1"/>
  <c r="F37" i="1"/>
  <c r="I37" i="1" s="1"/>
  <c r="E37" i="1"/>
  <c r="H37" i="1" s="1"/>
  <c r="D37" i="1"/>
  <c r="C37" i="1"/>
  <c r="D7" i="3" s="1"/>
  <c r="B37" i="1"/>
  <c r="F36" i="1"/>
  <c r="I36" i="1" s="1"/>
  <c r="E36" i="1"/>
  <c r="G36" i="1" s="1"/>
  <c r="J36" i="1" s="1"/>
  <c r="D36" i="1"/>
  <c r="H36" i="1" s="1"/>
  <c r="C36" i="1"/>
  <c r="B36" i="1"/>
  <c r="D26" i="3" s="1"/>
  <c r="I35" i="1"/>
  <c r="F35" i="1"/>
  <c r="E35" i="1"/>
  <c r="H35" i="1" s="1"/>
  <c r="D35" i="1"/>
  <c r="C35" i="1"/>
  <c r="B35" i="1"/>
  <c r="D25" i="3" s="1"/>
  <c r="F34" i="1"/>
  <c r="I34" i="1" s="1"/>
  <c r="E34" i="1"/>
  <c r="H34" i="1" s="1"/>
  <c r="D34" i="1"/>
  <c r="C34" i="1"/>
  <c r="B34" i="1"/>
  <c r="D24" i="3" s="1"/>
  <c r="G33" i="1"/>
  <c r="J33" i="1" s="1"/>
  <c r="F33" i="1"/>
  <c r="I33" i="1" s="1"/>
  <c r="E33" i="1"/>
  <c r="H33" i="1" s="1"/>
  <c r="D33" i="1"/>
  <c r="C33" i="1"/>
  <c r="B33" i="1"/>
  <c r="D19" i="3" s="1"/>
  <c r="F32" i="1"/>
  <c r="E32" i="1"/>
  <c r="G32" i="1" s="1"/>
  <c r="J32" i="1" s="1"/>
  <c r="D32" i="1"/>
  <c r="H32" i="1" s="1"/>
  <c r="C32" i="1"/>
  <c r="B32" i="1"/>
  <c r="D22" i="3" s="1"/>
  <c r="I31" i="1"/>
  <c r="F31" i="1"/>
  <c r="E31" i="1"/>
  <c r="H31" i="1" s="1"/>
  <c r="D31" i="1"/>
  <c r="C31" i="1"/>
  <c r="B31" i="1"/>
  <c r="D49" i="3" s="1"/>
  <c r="F30" i="1"/>
  <c r="I30" i="1" s="1"/>
  <c r="E30" i="1"/>
  <c r="H30" i="1" s="1"/>
  <c r="D30" i="1"/>
  <c r="C30" i="1"/>
  <c r="B30" i="1"/>
  <c r="D48" i="3" s="1"/>
  <c r="G29" i="1"/>
  <c r="J29" i="1" s="1"/>
  <c r="F29" i="1"/>
  <c r="I29" i="1" s="1"/>
  <c r="E29" i="1"/>
  <c r="H29" i="1" s="1"/>
  <c r="D29" i="1"/>
  <c r="C29" i="1"/>
  <c r="B29" i="1"/>
  <c r="D32" i="3" s="1"/>
  <c r="F28" i="1"/>
  <c r="E28" i="1"/>
  <c r="G28" i="1" s="1"/>
  <c r="J28" i="1" s="1"/>
  <c r="D28" i="1"/>
  <c r="H28" i="1" s="1"/>
  <c r="C28" i="1"/>
  <c r="B28" i="1"/>
  <c r="D4" i="3" s="1"/>
  <c r="I27" i="1"/>
  <c r="F27" i="1"/>
  <c r="E27" i="1"/>
  <c r="H27" i="1" s="1"/>
  <c r="D27" i="1"/>
  <c r="C27" i="1"/>
  <c r="B27" i="1"/>
  <c r="D40" i="3" s="1"/>
  <c r="F26" i="1"/>
  <c r="I26" i="1" s="1"/>
  <c r="E26" i="1"/>
  <c r="H26" i="1" s="1"/>
  <c r="D26" i="1"/>
  <c r="C26" i="1"/>
  <c r="B26" i="1"/>
  <c r="D10" i="3" s="1"/>
  <c r="G25" i="1"/>
  <c r="J25" i="1" s="1"/>
  <c r="F25" i="1"/>
  <c r="I25" i="1" s="1"/>
  <c r="E25" i="1"/>
  <c r="H25" i="1" s="1"/>
  <c r="D25" i="1"/>
  <c r="C25" i="1"/>
  <c r="B25" i="1"/>
  <c r="D59" i="3" s="1"/>
  <c r="F24" i="1"/>
  <c r="E24" i="1"/>
  <c r="G24" i="1" s="1"/>
  <c r="J24" i="1" s="1"/>
  <c r="D24" i="1"/>
  <c r="H24" i="1" s="1"/>
  <c r="C24" i="1"/>
  <c r="B24" i="1"/>
  <c r="D50" i="3" s="1"/>
  <c r="I23" i="1"/>
  <c r="F23" i="1"/>
  <c r="E23" i="1"/>
  <c r="H23" i="1" s="1"/>
  <c r="D23" i="1"/>
  <c r="C23" i="1"/>
  <c r="B23" i="1"/>
  <c r="D43" i="3" s="1"/>
  <c r="F22" i="1"/>
  <c r="I22" i="1" s="1"/>
  <c r="E22" i="1"/>
  <c r="H22" i="1" s="1"/>
  <c r="D22" i="1"/>
  <c r="C22" i="1"/>
  <c r="B22" i="1"/>
  <c r="D8" i="3" s="1"/>
  <c r="G21" i="1"/>
  <c r="J21" i="1" s="1"/>
  <c r="F21" i="1"/>
  <c r="I21" i="1" s="1"/>
  <c r="E21" i="1"/>
  <c r="H21" i="1" s="1"/>
  <c r="D21" i="1"/>
  <c r="C21" i="1"/>
  <c r="B21" i="1"/>
  <c r="D31" i="3" s="1"/>
  <c r="F20" i="1"/>
  <c r="E20" i="1"/>
  <c r="G20" i="1" s="1"/>
  <c r="J20" i="1" s="1"/>
  <c r="D20" i="1"/>
  <c r="H20" i="1" s="1"/>
  <c r="C20" i="1"/>
  <c r="B20" i="1"/>
  <c r="D21" i="3" s="1"/>
  <c r="I19" i="1"/>
  <c r="F19" i="1"/>
  <c r="E19" i="1"/>
  <c r="H19" i="1" s="1"/>
  <c r="D19" i="1"/>
  <c r="C19" i="1"/>
  <c r="B19" i="1"/>
  <c r="D30" i="3" s="1"/>
  <c r="F18" i="1"/>
  <c r="I18" i="1" s="1"/>
  <c r="E18" i="1"/>
  <c r="H18" i="1" s="1"/>
  <c r="D18" i="1"/>
  <c r="C18" i="1"/>
  <c r="B18" i="1"/>
  <c r="D34" i="3" s="1"/>
  <c r="G17" i="1"/>
  <c r="J17" i="1" s="1"/>
  <c r="F17" i="1"/>
  <c r="I17" i="1" s="1"/>
  <c r="E17" i="1"/>
  <c r="H17" i="1" s="1"/>
  <c r="D17" i="1"/>
  <c r="C17" i="1"/>
  <c r="B17" i="1"/>
  <c r="D52" i="3" s="1"/>
  <c r="F16" i="1"/>
  <c r="E16" i="1"/>
  <c r="G16" i="1" s="1"/>
  <c r="J16" i="1" s="1"/>
  <c r="D16" i="1"/>
  <c r="H16" i="1" s="1"/>
  <c r="C16" i="1"/>
  <c r="B16" i="1"/>
  <c r="D20" i="3" s="1"/>
  <c r="I15" i="1"/>
  <c r="F15" i="1"/>
  <c r="E15" i="1"/>
  <c r="H15" i="1" s="1"/>
  <c r="D15" i="1"/>
  <c r="C15" i="1"/>
  <c r="B15" i="1"/>
  <c r="D45" i="3" s="1"/>
  <c r="F14" i="1"/>
  <c r="I14" i="1" s="1"/>
  <c r="E14" i="1"/>
  <c r="H14" i="1" s="1"/>
  <c r="D14" i="1"/>
  <c r="C14" i="1"/>
  <c r="B14" i="1"/>
  <c r="D53" i="3" s="1"/>
  <c r="G13" i="1"/>
  <c r="J13" i="1" s="1"/>
  <c r="F13" i="1"/>
  <c r="I13" i="1" s="1"/>
  <c r="E13" i="1"/>
  <c r="H13" i="1" s="1"/>
  <c r="D13" i="1"/>
  <c r="C13" i="1"/>
  <c r="B13" i="1"/>
  <c r="D15" i="3" s="1"/>
  <c r="F12" i="1"/>
  <c r="E12" i="1"/>
  <c r="G12" i="1" s="1"/>
  <c r="J12" i="1" s="1"/>
  <c r="D12" i="1"/>
  <c r="H12" i="1" s="1"/>
  <c r="C12" i="1"/>
  <c r="B12" i="1"/>
  <c r="I12" i="1" s="1"/>
  <c r="I11" i="1"/>
  <c r="F11" i="1"/>
  <c r="E11" i="1"/>
  <c r="H11" i="1" s="1"/>
  <c r="D11" i="1"/>
  <c r="C11" i="1"/>
  <c r="B11" i="1"/>
  <c r="D44" i="3" s="1"/>
  <c r="F10" i="1"/>
  <c r="I10" i="1" s="1"/>
  <c r="E10" i="1"/>
  <c r="H10" i="1" s="1"/>
  <c r="D10" i="1"/>
  <c r="C10" i="1"/>
  <c r="B10" i="1"/>
  <c r="D55" i="3" s="1"/>
  <c r="G9" i="1"/>
  <c r="J9" i="1" s="1"/>
  <c r="F9" i="1"/>
  <c r="I9" i="1" s="1"/>
  <c r="E9" i="1"/>
  <c r="H9" i="1" s="1"/>
  <c r="D9" i="1"/>
  <c r="C9" i="1"/>
  <c r="B9" i="1"/>
  <c r="D9" i="3" s="1"/>
  <c r="F8" i="1"/>
  <c r="E8" i="1"/>
  <c r="G8" i="1" s="1"/>
  <c r="J8" i="1" s="1"/>
  <c r="D8" i="1"/>
  <c r="H8" i="1" s="1"/>
  <c r="C8" i="1"/>
  <c r="B8" i="1"/>
  <c r="D41" i="3" s="1"/>
  <c r="I7" i="1"/>
  <c r="F7" i="1"/>
  <c r="E7" i="1"/>
  <c r="H7" i="1" s="1"/>
  <c r="D7" i="1"/>
  <c r="C7" i="1"/>
  <c r="B7" i="1"/>
  <c r="D12" i="3" s="1"/>
  <c r="F6" i="1"/>
  <c r="I6" i="1" s="1"/>
  <c r="E6" i="1"/>
  <c r="H6" i="1" s="1"/>
  <c r="D6" i="1"/>
  <c r="C6" i="1"/>
  <c r="B6" i="1"/>
  <c r="D46" i="3" s="1"/>
  <c r="G5" i="1"/>
  <c r="J5" i="1" s="1"/>
  <c r="F5" i="1"/>
  <c r="I5" i="1" s="1"/>
  <c r="E5" i="1"/>
  <c r="H5" i="1" s="1"/>
  <c r="D5" i="1"/>
  <c r="C5" i="1"/>
  <c r="B5" i="1"/>
  <c r="D56" i="3" s="1"/>
  <c r="F4" i="1"/>
  <c r="E4" i="1"/>
  <c r="G4" i="1" s="1"/>
  <c r="J4" i="1" s="1"/>
  <c r="D4" i="1"/>
  <c r="H4" i="1" s="1"/>
  <c r="C4" i="1"/>
  <c r="B4" i="1"/>
  <c r="D57" i="3" s="1"/>
  <c r="I3" i="1"/>
  <c r="F3" i="1"/>
  <c r="E3" i="1"/>
  <c r="H3" i="1" s="1"/>
  <c r="D3" i="1"/>
  <c r="C3" i="1"/>
  <c r="B3" i="1"/>
  <c r="D61" i="3" s="1"/>
  <c r="F2" i="1"/>
  <c r="I2" i="1" s="1"/>
  <c r="E2" i="1"/>
  <c r="H2" i="1" s="1"/>
  <c r="D2" i="1"/>
  <c r="C2" i="1"/>
  <c r="B2" i="1"/>
  <c r="D27" i="3" s="1"/>
  <c r="H52" i="1" l="1"/>
  <c r="D51" i="3"/>
  <c r="G2" i="1"/>
  <c r="J2" i="1" s="1"/>
  <c r="I4" i="1"/>
  <c r="G6" i="1"/>
  <c r="J6" i="1" s="1"/>
  <c r="I8" i="1"/>
  <c r="G10" i="1"/>
  <c r="J10" i="1" s="1"/>
  <c r="G14" i="1"/>
  <c r="J14" i="1" s="1"/>
  <c r="I16" i="1"/>
  <c r="G18" i="1"/>
  <c r="J18" i="1" s="1"/>
  <c r="I20" i="1"/>
  <c r="G22" i="1"/>
  <c r="J22" i="1" s="1"/>
  <c r="I24" i="1"/>
  <c r="G26" i="1"/>
  <c r="J26" i="1" s="1"/>
  <c r="I28" i="1"/>
  <c r="G30" i="1"/>
  <c r="J30" i="1" s="1"/>
  <c r="I32" i="1"/>
  <c r="G34" i="1"/>
  <c r="J34" i="1" s="1"/>
  <c r="G38" i="1"/>
  <c r="J38" i="1" s="1"/>
  <c r="G42" i="1"/>
  <c r="J42" i="1" s="1"/>
  <c r="G46" i="1"/>
  <c r="J46" i="1" s="1"/>
  <c r="G50" i="1"/>
  <c r="J50" i="1" s="1"/>
  <c r="G54" i="1"/>
  <c r="J54" i="1" s="1"/>
  <c r="G58" i="1"/>
  <c r="J58" i="1" s="1"/>
  <c r="G3" i="1"/>
  <c r="J3" i="1" s="1"/>
  <c r="G7" i="1"/>
  <c r="J7" i="1" s="1"/>
  <c r="G11" i="1"/>
  <c r="J11" i="1" s="1"/>
  <c r="G15" i="1"/>
  <c r="J15" i="1" s="1"/>
  <c r="G19" i="1"/>
  <c r="J19" i="1" s="1"/>
  <c r="G23" i="1"/>
  <c r="J23" i="1" s="1"/>
  <c r="G27" i="1"/>
  <c r="J27" i="1" s="1"/>
  <c r="G31" i="1"/>
  <c r="J31" i="1" s="1"/>
  <c r="G35" i="1"/>
  <c r="J35" i="1" s="1"/>
  <c r="G39" i="1"/>
  <c r="J39" i="1" s="1"/>
  <c r="G43" i="1"/>
  <c r="J43" i="1" s="1"/>
  <c r="G47" i="1"/>
  <c r="J47" i="1" s="1"/>
  <c r="G51" i="1"/>
  <c r="J51" i="1" s="1"/>
  <c r="G55" i="1"/>
  <c r="J55" i="1" s="1"/>
  <c r="G59" i="1"/>
  <c r="J59" i="1" s="1"/>
</calcChain>
</file>

<file path=xl/sharedStrings.xml><?xml version="1.0" encoding="utf-8"?>
<sst xmlns="http://schemas.openxmlformats.org/spreadsheetml/2006/main" count="640" uniqueCount="83">
  <si>
    <t>Team</t>
  </si>
  <si>
    <t>Wins</t>
  </si>
  <si>
    <t>Losses</t>
  </si>
  <si>
    <t>Ties</t>
  </si>
  <si>
    <t>Goals For</t>
  </si>
  <si>
    <t>Goals Against</t>
  </si>
  <si>
    <t>Differential</t>
  </si>
  <si>
    <t>Avg Goals For</t>
  </si>
  <si>
    <t>Avg Goals Against</t>
  </si>
  <si>
    <t>Avg Differential</t>
  </si>
  <si>
    <t>Air Force</t>
  </si>
  <si>
    <t>Alabama-Huntsville</t>
  </si>
  <si>
    <t>Alaska</t>
  </si>
  <si>
    <t>Alaska-Anchorage</t>
  </si>
  <si>
    <t>American International</t>
  </si>
  <si>
    <t>Arizona State</t>
  </si>
  <si>
    <t>Army</t>
  </si>
  <si>
    <t>Bemidji State</t>
  </si>
  <si>
    <t>Bentley</t>
  </si>
  <si>
    <t>Boston College</t>
  </si>
  <si>
    <t>Boston University</t>
  </si>
  <si>
    <t>Bowling Green</t>
  </si>
  <si>
    <t>Brown</t>
  </si>
  <si>
    <t>Canisius</t>
  </si>
  <si>
    <t>Clarkson</t>
  </si>
  <si>
    <t>Colgate</t>
  </si>
  <si>
    <t>Colorado College</t>
  </si>
  <si>
    <t>Connecticut</t>
  </si>
  <si>
    <t>Cornell</t>
  </si>
  <si>
    <t>Dartmouth</t>
  </si>
  <si>
    <t>Denver</t>
  </si>
  <si>
    <t>Ferris State</t>
  </si>
  <si>
    <t>Harvard</t>
  </si>
  <si>
    <t>Holy Cross</t>
  </si>
  <si>
    <t>Lake Superior</t>
  </si>
  <si>
    <t>Maine</t>
  </si>
  <si>
    <t>Massachusetts</t>
  </si>
  <si>
    <t>UMass Lowell</t>
  </si>
  <si>
    <t>Mercyhurst</t>
  </si>
  <si>
    <t>Merrimack</t>
  </si>
  <si>
    <t>Miami</t>
  </si>
  <si>
    <t>Michigan</t>
  </si>
  <si>
    <t>Michigan State</t>
  </si>
  <si>
    <t>Michigan Tech</t>
  </si>
  <si>
    <t>Minnesota</t>
  </si>
  <si>
    <t>Minnesota-Duluth</t>
  </si>
  <si>
    <t>Minnesota State</t>
  </si>
  <si>
    <t>New Hampshire</t>
  </si>
  <si>
    <t>Niagara</t>
  </si>
  <si>
    <t>North Dakota</t>
  </si>
  <si>
    <t>Northeastern</t>
  </si>
  <si>
    <t>Northern Michigan</t>
  </si>
  <si>
    <t>Notre Dame</t>
  </si>
  <si>
    <t>Ohio State</t>
  </si>
  <si>
    <t>Omaha</t>
  </si>
  <si>
    <t>Penn State</t>
  </si>
  <si>
    <t>Princeton</t>
  </si>
  <si>
    <t>Providence</t>
  </si>
  <si>
    <t>Quinnipiac</t>
  </si>
  <si>
    <t>RPI</t>
  </si>
  <si>
    <t>Robert Morris</t>
  </si>
  <si>
    <t>RIT</t>
  </si>
  <si>
    <t>Sacred Heart</t>
  </si>
  <si>
    <t>St. Cloud State</t>
  </si>
  <si>
    <t>St. Lawrence</t>
  </si>
  <si>
    <t>Union</t>
  </si>
  <si>
    <t>Vermont</t>
  </si>
  <si>
    <t>Western Michigan</t>
  </si>
  <si>
    <t>Wisconsin</t>
  </si>
  <si>
    <t>Yale</t>
  </si>
  <si>
    <t>Winning Team</t>
  </si>
  <si>
    <t>Winning Score</t>
  </si>
  <si>
    <t>Losing Team</t>
  </si>
  <si>
    <t>Losing Score</t>
  </si>
  <si>
    <t>Tie?</t>
  </si>
  <si>
    <t>Yes</t>
  </si>
  <si>
    <t>Rating</t>
  </si>
  <si>
    <t>Win % Rank</t>
  </si>
  <si>
    <t>Record</t>
  </si>
  <si>
    <t>Win %</t>
  </si>
  <si>
    <t>Win Ratio</t>
  </si>
  <si>
    <t>SOS Rank</t>
  </si>
  <si>
    <t>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</si>
</sst>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1" topLeftCell="A25" activePane="bottomLeft" state="frozen"/>
      <selection pane="bottomLeft" activeCell="C61" sqref="C61"/>
    </sheetView>
  </sheetViews>
  <sheetFormatPr defaultRowHeight="14.4" x14ac:dyDescent="0.3"/>
  <cols>
    <col min="1" max="1" width="19.88671875" bestFit="1" customWidth="1"/>
    <col min="5" max="5" width="8.6640625" bestFit="1" customWidth="1"/>
    <col min="6" max="6" width="11.88671875" bestFit="1" customWidth="1"/>
    <col min="7" max="7" width="10.21875" bestFit="1" customWidth="1"/>
    <col min="8" max="8" width="12" bestFit="1" customWidth="1"/>
    <col min="9" max="9" width="15.33203125" bestFit="1" customWidth="1"/>
    <col min="10" max="10" width="13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f>COUNTIFS(Games!$A$2:$A$2100, A2, Games!$E$2:$E$2100, "")</f>
        <v>5</v>
      </c>
      <c r="C2">
        <f>COUNTIFS(Games!$C$2:$C$2100, A2, Games!$E$2:$E$2100, "")</f>
        <v>4</v>
      </c>
      <c r="D2">
        <f>COUNTIFS(Games!$A$2:$A$2100, A2, Games!$E$2:$E$2100, "Yes") + COUNTIFS(Games!$C$2:$C$2100, A2, Games!$E$2:$E$2100, "Yes")</f>
        <v>0</v>
      </c>
      <c r="E2">
        <f>SUMIF(Games!$A$2:$A$2100, A2, Games!$B$2:$B$2100) + SUMIF(Games!$C$2:$C$2100, A2, Games!$D$2:$D$2100)</f>
        <v>23</v>
      </c>
      <c r="F2">
        <f>SUMIF(Games!$A$2:$A$2100, A2, Games!$D$2:$D$2100) + SUMIF(Games!$C$2:$C$2100, A2, Games!$B$2:$B$2100)</f>
        <v>27</v>
      </c>
      <c r="G2">
        <f t="shared" ref="G2:G33" si="0">E2-F2</f>
        <v>-4</v>
      </c>
      <c r="H2">
        <f t="shared" ref="H2:H33" si="1">E2/SUM(B2:D2)</f>
        <v>2.5555555555555554</v>
      </c>
      <c r="I2">
        <f t="shared" ref="I2:I33" si="2">F2/SUM(B2:D2)</f>
        <v>3</v>
      </c>
      <c r="J2">
        <f t="shared" ref="J2:J33" si="3">G2/SUM(B2:D2)</f>
        <v>-0.44444444444444442</v>
      </c>
    </row>
    <row r="3" spans="1:10" x14ac:dyDescent="0.3">
      <c r="A3" t="s">
        <v>11</v>
      </c>
      <c r="B3">
        <f>COUNTIFS(Games!$A$2:$A$2100, A3, Games!$E$2:$E$2100, "")</f>
        <v>0</v>
      </c>
      <c r="C3">
        <f>COUNTIFS(Games!$C$2:$C$2100, A3, Games!$E$2:$E$2100, "")</f>
        <v>10</v>
      </c>
      <c r="D3">
        <f>COUNTIFS(Games!$A$2:$A$2100, A3, Games!$E$2:$E$2100, "Yes") + COUNTIFS(Games!$C$2:$C$2100, A3, Games!$E$2:$E$2100, "Yes")</f>
        <v>0</v>
      </c>
      <c r="E3">
        <f>SUMIF(Games!$A$2:$A$2100, A3, Games!$B$2:$B$2100) + SUMIF(Games!$C$2:$C$2100, A3, Games!$D$2:$D$2100)</f>
        <v>9</v>
      </c>
      <c r="F3">
        <f>SUMIF(Games!$A$2:$A$2100, A3, Games!$D$2:$D$2100) + SUMIF(Games!$C$2:$C$2100, A3, Games!$B$2:$B$2100)</f>
        <v>35</v>
      </c>
      <c r="G3">
        <f t="shared" si="0"/>
        <v>-26</v>
      </c>
      <c r="H3">
        <f t="shared" si="1"/>
        <v>0.9</v>
      </c>
      <c r="I3">
        <f t="shared" si="2"/>
        <v>3.5</v>
      </c>
      <c r="J3">
        <f t="shared" si="3"/>
        <v>-2.6</v>
      </c>
    </row>
    <row r="4" spans="1:10" x14ac:dyDescent="0.3">
      <c r="A4" t="s">
        <v>12</v>
      </c>
      <c r="B4">
        <f>COUNTIFS(Games!$A$2:$A$2100, A4, Games!$E$2:$E$2100, "")</f>
        <v>0</v>
      </c>
      <c r="C4">
        <f>COUNTIFS(Games!$C$2:$C$2100, A4, Games!$E$2:$E$2100, "")</f>
        <v>7</v>
      </c>
      <c r="D4">
        <f>COUNTIFS(Games!$A$2:$A$2100, A4, Games!$E$2:$E$2100, "Yes") + COUNTIFS(Games!$C$2:$C$2100, A4, Games!$E$2:$E$2100, "Yes")</f>
        <v>2</v>
      </c>
      <c r="E4">
        <f>SUMIF(Games!$A$2:$A$2100, A4, Games!$B$2:$B$2100) + SUMIF(Games!$C$2:$C$2100, A4, Games!$D$2:$D$2100)</f>
        <v>12</v>
      </c>
      <c r="F4">
        <f>SUMIF(Games!$A$2:$A$2100, A4, Games!$D$2:$D$2100) + SUMIF(Games!$C$2:$C$2100, A4, Games!$B$2:$B$2100)</f>
        <v>34</v>
      </c>
      <c r="G4">
        <f t="shared" si="0"/>
        <v>-22</v>
      </c>
      <c r="H4">
        <f t="shared" si="1"/>
        <v>1.3333333333333333</v>
      </c>
      <c r="I4">
        <f t="shared" si="2"/>
        <v>3.7777777777777777</v>
      </c>
      <c r="J4">
        <f t="shared" si="3"/>
        <v>-2.4444444444444446</v>
      </c>
    </row>
    <row r="5" spans="1:10" x14ac:dyDescent="0.3">
      <c r="A5" t="s">
        <v>13</v>
      </c>
      <c r="B5">
        <f>COUNTIFS(Games!$A$2:$A$2100, A5, Games!$E$2:$E$2100, "")</f>
        <v>1</v>
      </c>
      <c r="C5">
        <f>COUNTIFS(Games!$C$2:$C$2100, A5, Games!$E$2:$E$2100, "")</f>
        <v>5</v>
      </c>
      <c r="D5">
        <f>COUNTIFS(Games!$A$2:$A$2100, A5, Games!$E$2:$E$2100, "Yes") + COUNTIFS(Games!$C$2:$C$2100, A5, Games!$E$2:$E$2100, "Yes")</f>
        <v>1</v>
      </c>
      <c r="E5">
        <f>SUMIF(Games!$A$2:$A$2100, A5, Games!$B$2:$B$2100) + SUMIF(Games!$C$2:$C$2100, A5, Games!$D$2:$D$2100)</f>
        <v>9</v>
      </c>
      <c r="F5">
        <f>SUMIF(Games!$A$2:$A$2100, A5, Games!$D$2:$D$2100) + SUMIF(Games!$C$2:$C$2100, A5, Games!$B$2:$B$2100)</f>
        <v>25</v>
      </c>
      <c r="G5">
        <f t="shared" si="0"/>
        <v>-16</v>
      </c>
      <c r="H5">
        <f t="shared" si="1"/>
        <v>1.2857142857142858</v>
      </c>
      <c r="I5">
        <f t="shared" si="2"/>
        <v>3.5714285714285716</v>
      </c>
      <c r="J5">
        <f t="shared" si="3"/>
        <v>-2.2857142857142856</v>
      </c>
    </row>
    <row r="6" spans="1:10" x14ac:dyDescent="0.3">
      <c r="A6" t="s">
        <v>14</v>
      </c>
      <c r="B6">
        <f>COUNTIFS(Games!$A$2:$A$2100, A6, Games!$E$2:$E$2100, "")</f>
        <v>3</v>
      </c>
      <c r="C6">
        <f>COUNTIFS(Games!$C$2:$C$2100, A6, Games!$E$2:$E$2100, "")</f>
        <v>6</v>
      </c>
      <c r="D6">
        <f>COUNTIFS(Games!$A$2:$A$2100, A6, Games!$E$2:$E$2100, "Yes") + COUNTIFS(Games!$C$2:$C$2100, A6, Games!$E$2:$E$2100, "Yes")</f>
        <v>1</v>
      </c>
      <c r="E6">
        <f>SUMIF(Games!$A$2:$A$2100, A6, Games!$B$2:$B$2100) + SUMIF(Games!$C$2:$C$2100, A6, Games!$D$2:$D$2100)</f>
        <v>28</v>
      </c>
      <c r="F6">
        <f>SUMIF(Games!$A$2:$A$2100, A6, Games!$D$2:$D$2100) + SUMIF(Games!$C$2:$C$2100, A6, Games!$B$2:$B$2100)</f>
        <v>36</v>
      </c>
      <c r="G6">
        <f t="shared" si="0"/>
        <v>-8</v>
      </c>
      <c r="H6">
        <f t="shared" si="1"/>
        <v>2.8</v>
      </c>
      <c r="I6">
        <f t="shared" si="2"/>
        <v>3.6</v>
      </c>
      <c r="J6">
        <f t="shared" si="3"/>
        <v>-0.8</v>
      </c>
    </row>
    <row r="7" spans="1:10" x14ac:dyDescent="0.3">
      <c r="A7" t="s">
        <v>15</v>
      </c>
      <c r="B7">
        <f>COUNTIFS(Games!$A$2:$A$2100, A7, Games!$E$2:$E$2100, "")</f>
        <v>8</v>
      </c>
      <c r="C7">
        <f>COUNTIFS(Games!$C$2:$C$2100, A7, Games!$E$2:$E$2100, "")</f>
        <v>3</v>
      </c>
      <c r="D7">
        <f>COUNTIFS(Games!$A$2:$A$2100, A7, Games!$E$2:$E$2100, "Yes") + COUNTIFS(Games!$C$2:$C$2100, A7, Games!$E$2:$E$2100, "Yes")</f>
        <v>0</v>
      </c>
      <c r="E7">
        <f>SUMIF(Games!$A$2:$A$2100, A7, Games!$B$2:$B$2100) + SUMIF(Games!$C$2:$C$2100, A7, Games!$D$2:$D$2100)</f>
        <v>44</v>
      </c>
      <c r="F7">
        <f>SUMIF(Games!$A$2:$A$2100, A7, Games!$D$2:$D$2100) + SUMIF(Games!$C$2:$C$2100, A7, Games!$B$2:$B$2100)</f>
        <v>26</v>
      </c>
      <c r="G7">
        <f t="shared" si="0"/>
        <v>18</v>
      </c>
      <c r="H7">
        <f t="shared" si="1"/>
        <v>4</v>
      </c>
      <c r="I7">
        <f t="shared" si="2"/>
        <v>2.3636363636363638</v>
      </c>
      <c r="J7">
        <f t="shared" si="3"/>
        <v>1.6363636363636365</v>
      </c>
    </row>
    <row r="8" spans="1:10" x14ac:dyDescent="0.3">
      <c r="A8" t="s">
        <v>16</v>
      </c>
      <c r="B8">
        <f>COUNTIFS(Games!$A$2:$A$2100, A8, Games!$E$2:$E$2100, "")</f>
        <v>4</v>
      </c>
      <c r="C8">
        <f>COUNTIFS(Games!$C$2:$C$2100, A8, Games!$E$2:$E$2100, "")</f>
        <v>5</v>
      </c>
      <c r="D8">
        <f>COUNTIFS(Games!$A$2:$A$2100, A8, Games!$E$2:$E$2100, "Yes") + COUNTIFS(Games!$C$2:$C$2100, A8, Games!$E$2:$E$2100, "Yes")</f>
        <v>1</v>
      </c>
      <c r="E8">
        <f>SUMIF(Games!$A$2:$A$2100, A8, Games!$B$2:$B$2100) + SUMIF(Games!$C$2:$C$2100, A8, Games!$D$2:$D$2100)</f>
        <v>27</v>
      </c>
      <c r="F8">
        <f>SUMIF(Games!$A$2:$A$2100, A8, Games!$D$2:$D$2100) + SUMIF(Games!$C$2:$C$2100, A8, Games!$B$2:$B$2100)</f>
        <v>30</v>
      </c>
      <c r="G8">
        <f t="shared" si="0"/>
        <v>-3</v>
      </c>
      <c r="H8">
        <f t="shared" si="1"/>
        <v>2.7</v>
      </c>
      <c r="I8">
        <f t="shared" si="2"/>
        <v>3</v>
      </c>
      <c r="J8">
        <f t="shared" si="3"/>
        <v>-0.3</v>
      </c>
    </row>
    <row r="9" spans="1:10" x14ac:dyDescent="0.3">
      <c r="A9" t="s">
        <v>17</v>
      </c>
      <c r="B9">
        <f>COUNTIFS(Games!$A$2:$A$2100, A9, Games!$E$2:$E$2100, "")</f>
        <v>5</v>
      </c>
      <c r="C9">
        <f>COUNTIFS(Games!$C$2:$C$2100, A9, Games!$E$2:$E$2100, "")</f>
        <v>1</v>
      </c>
      <c r="D9">
        <f>COUNTIFS(Games!$A$2:$A$2100, A9, Games!$E$2:$E$2100, "Yes") + COUNTIFS(Games!$C$2:$C$2100, A9, Games!$E$2:$E$2100, "Yes")</f>
        <v>1</v>
      </c>
      <c r="E9">
        <f>SUMIF(Games!$A$2:$A$2100, A9, Games!$B$2:$B$2100) + SUMIF(Games!$C$2:$C$2100, A9, Games!$D$2:$D$2100)</f>
        <v>18</v>
      </c>
      <c r="F9">
        <f>SUMIF(Games!$A$2:$A$2100, A9, Games!$D$2:$D$2100) + SUMIF(Games!$C$2:$C$2100, A9, Games!$B$2:$B$2100)</f>
        <v>10</v>
      </c>
      <c r="G9">
        <f t="shared" si="0"/>
        <v>8</v>
      </c>
      <c r="H9">
        <f t="shared" si="1"/>
        <v>2.5714285714285716</v>
      </c>
      <c r="I9">
        <f t="shared" si="2"/>
        <v>1.4285714285714286</v>
      </c>
      <c r="J9">
        <f t="shared" si="3"/>
        <v>1.1428571428571428</v>
      </c>
    </row>
    <row r="10" spans="1:10" x14ac:dyDescent="0.3">
      <c r="A10" t="s">
        <v>18</v>
      </c>
      <c r="B10">
        <f>COUNTIFS(Games!$A$2:$A$2100, A10, Games!$E$2:$E$2100, "")</f>
        <v>2</v>
      </c>
      <c r="C10">
        <f>COUNTIFS(Games!$C$2:$C$2100, A10, Games!$E$2:$E$2100, "")</f>
        <v>5</v>
      </c>
      <c r="D10">
        <f>COUNTIFS(Games!$A$2:$A$2100, A10, Games!$E$2:$E$2100, "Yes") + COUNTIFS(Games!$C$2:$C$2100, A10, Games!$E$2:$E$2100, "Yes")</f>
        <v>1</v>
      </c>
      <c r="E10">
        <f>SUMIF(Games!$A$2:$A$2100, A10, Games!$B$2:$B$2100) + SUMIF(Games!$C$2:$C$2100, A10, Games!$D$2:$D$2100)</f>
        <v>24</v>
      </c>
      <c r="F10">
        <f>SUMIF(Games!$A$2:$A$2100, A10, Games!$D$2:$D$2100) + SUMIF(Games!$C$2:$C$2100, A10, Games!$B$2:$B$2100)</f>
        <v>27</v>
      </c>
      <c r="G10">
        <f t="shared" si="0"/>
        <v>-3</v>
      </c>
      <c r="H10">
        <f t="shared" si="1"/>
        <v>3</v>
      </c>
      <c r="I10">
        <f t="shared" si="2"/>
        <v>3.375</v>
      </c>
      <c r="J10">
        <f t="shared" si="3"/>
        <v>-0.375</v>
      </c>
    </row>
    <row r="11" spans="1:10" x14ac:dyDescent="0.3">
      <c r="A11" t="s">
        <v>19</v>
      </c>
      <c r="B11">
        <f>COUNTIFS(Games!$A$2:$A$2100, A11, Games!$E$2:$E$2100, "")</f>
        <v>3</v>
      </c>
      <c r="C11">
        <f>COUNTIFS(Games!$C$2:$C$2100, A11, Games!$E$2:$E$2100, "")</f>
        <v>5</v>
      </c>
      <c r="D11">
        <f>COUNTIFS(Games!$A$2:$A$2100, A11, Games!$E$2:$E$2100, "Yes") + COUNTIFS(Games!$C$2:$C$2100, A11, Games!$E$2:$E$2100, "Yes")</f>
        <v>0</v>
      </c>
      <c r="E11">
        <f>SUMIF(Games!$A$2:$A$2100, A11, Games!$B$2:$B$2100) + SUMIF(Games!$C$2:$C$2100, A11, Games!$D$2:$D$2100)</f>
        <v>17</v>
      </c>
      <c r="F11">
        <f>SUMIF(Games!$A$2:$A$2100, A11, Games!$D$2:$D$2100) + SUMIF(Games!$C$2:$C$2100, A11, Games!$B$2:$B$2100)</f>
        <v>24</v>
      </c>
      <c r="G11">
        <f t="shared" si="0"/>
        <v>-7</v>
      </c>
      <c r="H11">
        <f t="shared" si="1"/>
        <v>2.125</v>
      </c>
      <c r="I11">
        <f t="shared" si="2"/>
        <v>3</v>
      </c>
      <c r="J11">
        <f t="shared" si="3"/>
        <v>-0.875</v>
      </c>
    </row>
    <row r="12" spans="1:10" x14ac:dyDescent="0.3">
      <c r="A12" t="s">
        <v>20</v>
      </c>
      <c r="B12">
        <f>COUNTIFS(Games!$A$2:$A$2100, A12, Games!$E$2:$E$2100, "")</f>
        <v>1</v>
      </c>
      <c r="C12">
        <f>COUNTIFS(Games!$C$2:$C$2100, A12, Games!$E$2:$E$2100, "")</f>
        <v>4</v>
      </c>
      <c r="D12">
        <f>COUNTIFS(Games!$A$2:$A$2100, A12, Games!$E$2:$E$2100, "Yes") + COUNTIFS(Games!$C$2:$C$2100, A12, Games!$E$2:$E$2100, "Yes")</f>
        <v>1</v>
      </c>
      <c r="E12">
        <f>SUMIF(Games!$A$2:$A$2100, A12, Games!$B$2:$B$2100) + SUMIF(Games!$C$2:$C$2100, A12, Games!$D$2:$D$2100)</f>
        <v>15</v>
      </c>
      <c r="F12">
        <f>SUMIF(Games!$A$2:$A$2100, A12, Games!$D$2:$D$2100) + SUMIF(Games!$C$2:$C$2100, A12, Games!$B$2:$B$2100)</f>
        <v>24</v>
      </c>
      <c r="G12">
        <f t="shared" si="0"/>
        <v>-9</v>
      </c>
      <c r="H12">
        <f t="shared" si="1"/>
        <v>2.5</v>
      </c>
      <c r="I12">
        <f t="shared" si="2"/>
        <v>4</v>
      </c>
      <c r="J12">
        <f t="shared" si="3"/>
        <v>-1.5</v>
      </c>
    </row>
    <row r="13" spans="1:10" x14ac:dyDescent="0.3">
      <c r="A13" t="s">
        <v>21</v>
      </c>
      <c r="B13">
        <f>COUNTIFS(Games!$A$2:$A$2100, A13, Games!$E$2:$E$2100, "")</f>
        <v>6</v>
      </c>
      <c r="C13">
        <f>COUNTIFS(Games!$C$2:$C$2100, A13, Games!$E$2:$E$2100, "")</f>
        <v>2</v>
      </c>
      <c r="D13">
        <f>COUNTIFS(Games!$A$2:$A$2100, A13, Games!$E$2:$E$2100, "Yes") + COUNTIFS(Games!$C$2:$C$2100, A13, Games!$E$2:$E$2100, "Yes")</f>
        <v>2</v>
      </c>
      <c r="E13">
        <f>SUMIF(Games!$A$2:$A$2100, A13, Games!$B$2:$B$2100) + SUMIF(Games!$C$2:$C$2100, A13, Games!$D$2:$D$2100)</f>
        <v>39</v>
      </c>
      <c r="F13">
        <f>SUMIF(Games!$A$2:$A$2100, A13, Games!$D$2:$D$2100) + SUMIF(Games!$C$2:$C$2100, A13, Games!$B$2:$B$2100)</f>
        <v>15</v>
      </c>
      <c r="G13">
        <f t="shared" si="0"/>
        <v>24</v>
      </c>
      <c r="H13">
        <f t="shared" si="1"/>
        <v>3.9</v>
      </c>
      <c r="I13">
        <f t="shared" si="2"/>
        <v>1.5</v>
      </c>
      <c r="J13">
        <f t="shared" si="3"/>
        <v>2.4</v>
      </c>
    </row>
    <row r="14" spans="1:10" x14ac:dyDescent="0.3">
      <c r="A14" t="s">
        <v>22</v>
      </c>
      <c r="B14">
        <f>COUNTIFS(Games!$A$2:$A$2100, A14, Games!$E$2:$E$2100, "")</f>
        <v>1</v>
      </c>
      <c r="C14">
        <f>COUNTIFS(Games!$C$2:$C$2100, A14, Games!$E$2:$E$2100, "")</f>
        <v>3</v>
      </c>
      <c r="D14">
        <f>COUNTIFS(Games!$A$2:$A$2100, A14, Games!$E$2:$E$2100, "Yes") + COUNTIFS(Games!$C$2:$C$2100, A14, Games!$E$2:$E$2100, "Yes")</f>
        <v>1</v>
      </c>
      <c r="E14">
        <f>SUMIF(Games!$A$2:$A$2100, A14, Games!$B$2:$B$2100) + SUMIF(Games!$C$2:$C$2100, A14, Games!$D$2:$D$2100)</f>
        <v>11</v>
      </c>
      <c r="F14">
        <f>SUMIF(Games!$A$2:$A$2100, A14, Games!$D$2:$D$2100) + SUMIF(Games!$C$2:$C$2100, A14, Games!$B$2:$B$2100)</f>
        <v>12</v>
      </c>
      <c r="G14">
        <f t="shared" si="0"/>
        <v>-1</v>
      </c>
      <c r="H14">
        <f t="shared" si="1"/>
        <v>2.2000000000000002</v>
      </c>
      <c r="I14">
        <f t="shared" si="2"/>
        <v>2.4</v>
      </c>
      <c r="J14">
        <f t="shared" si="3"/>
        <v>-0.2</v>
      </c>
    </row>
    <row r="15" spans="1:10" x14ac:dyDescent="0.3">
      <c r="A15" t="s">
        <v>23</v>
      </c>
      <c r="B15">
        <f>COUNTIFS(Games!$A$2:$A$2100, A15, Games!$E$2:$E$2100, "")</f>
        <v>3</v>
      </c>
      <c r="C15">
        <f>COUNTIFS(Games!$C$2:$C$2100, A15, Games!$E$2:$E$2100, "")</f>
        <v>4</v>
      </c>
      <c r="D15">
        <f>COUNTIFS(Games!$A$2:$A$2100, A15, Games!$E$2:$E$2100, "Yes") + COUNTIFS(Games!$C$2:$C$2100, A15, Games!$E$2:$E$2100, "Yes")</f>
        <v>0</v>
      </c>
      <c r="E15">
        <f>SUMIF(Games!$A$2:$A$2100, A15, Games!$B$2:$B$2100) + SUMIF(Games!$C$2:$C$2100, A15, Games!$D$2:$D$2100)</f>
        <v>20</v>
      </c>
      <c r="F15">
        <f>SUMIF(Games!$A$2:$A$2100, A15, Games!$D$2:$D$2100) + SUMIF(Games!$C$2:$C$2100, A15, Games!$B$2:$B$2100)</f>
        <v>29</v>
      </c>
      <c r="G15">
        <f t="shared" si="0"/>
        <v>-9</v>
      </c>
      <c r="H15">
        <f t="shared" si="1"/>
        <v>2.8571428571428572</v>
      </c>
      <c r="I15">
        <f t="shared" si="2"/>
        <v>4.1428571428571432</v>
      </c>
      <c r="J15">
        <f t="shared" si="3"/>
        <v>-1.2857142857142858</v>
      </c>
    </row>
    <row r="16" spans="1:10" x14ac:dyDescent="0.3">
      <c r="A16" t="s">
        <v>24</v>
      </c>
      <c r="B16">
        <f>COUNTIFS(Games!$A$2:$A$2100, A16, Games!$E$2:$E$2100, "")</f>
        <v>4</v>
      </c>
      <c r="C16">
        <f>COUNTIFS(Games!$C$2:$C$2100, A16, Games!$E$2:$E$2100, "")</f>
        <v>3</v>
      </c>
      <c r="D16">
        <f>COUNTIFS(Games!$A$2:$A$2100, A16, Games!$E$2:$E$2100, "Yes") + COUNTIFS(Games!$C$2:$C$2100, A16, Games!$E$2:$E$2100, "Yes")</f>
        <v>0</v>
      </c>
      <c r="E16">
        <f>SUMIF(Games!$A$2:$A$2100, A16, Games!$B$2:$B$2100) + SUMIF(Games!$C$2:$C$2100, A16, Games!$D$2:$D$2100)</f>
        <v>23</v>
      </c>
      <c r="F16">
        <f>SUMIF(Games!$A$2:$A$2100, A16, Games!$D$2:$D$2100) + SUMIF(Games!$C$2:$C$2100, A16, Games!$B$2:$B$2100)</f>
        <v>16</v>
      </c>
      <c r="G16">
        <f t="shared" si="0"/>
        <v>7</v>
      </c>
      <c r="H16">
        <f t="shared" si="1"/>
        <v>3.2857142857142856</v>
      </c>
      <c r="I16">
        <f t="shared" si="2"/>
        <v>2.2857142857142856</v>
      </c>
      <c r="J16">
        <f t="shared" si="3"/>
        <v>1</v>
      </c>
    </row>
    <row r="17" spans="1:10" x14ac:dyDescent="0.3">
      <c r="A17" t="s">
        <v>25</v>
      </c>
      <c r="B17">
        <f>COUNTIFS(Games!$A$2:$A$2100, A17, Games!$E$2:$E$2100, "")</f>
        <v>2</v>
      </c>
      <c r="C17">
        <f>COUNTIFS(Games!$C$2:$C$2100, A17, Games!$E$2:$E$2100, "")</f>
        <v>5</v>
      </c>
      <c r="D17">
        <f>COUNTIFS(Games!$A$2:$A$2100, A17, Games!$E$2:$E$2100, "Yes") + COUNTIFS(Games!$C$2:$C$2100, A17, Games!$E$2:$E$2100, "Yes")</f>
        <v>1</v>
      </c>
      <c r="E17">
        <f>SUMIF(Games!$A$2:$A$2100, A17, Games!$B$2:$B$2100) + SUMIF(Games!$C$2:$C$2100, A17, Games!$D$2:$D$2100)</f>
        <v>10</v>
      </c>
      <c r="F17">
        <f>SUMIF(Games!$A$2:$A$2100, A17, Games!$D$2:$D$2100) + SUMIF(Games!$C$2:$C$2100, A17, Games!$B$2:$B$2100)</f>
        <v>27</v>
      </c>
      <c r="G17">
        <f t="shared" si="0"/>
        <v>-17</v>
      </c>
      <c r="H17">
        <f t="shared" si="1"/>
        <v>1.25</v>
      </c>
      <c r="I17">
        <f t="shared" si="2"/>
        <v>3.375</v>
      </c>
      <c r="J17">
        <f t="shared" si="3"/>
        <v>-2.125</v>
      </c>
    </row>
    <row r="18" spans="1:10" x14ac:dyDescent="0.3">
      <c r="A18" t="s">
        <v>26</v>
      </c>
      <c r="B18">
        <f>COUNTIFS(Games!$A$2:$A$2100, A18, Games!$E$2:$E$2100, "")</f>
        <v>4</v>
      </c>
      <c r="C18">
        <f>COUNTIFS(Games!$C$2:$C$2100, A18, Games!$E$2:$E$2100, "")</f>
        <v>4</v>
      </c>
      <c r="D18">
        <f>COUNTIFS(Games!$A$2:$A$2100, A18, Games!$E$2:$E$2100, "Yes") + COUNTIFS(Games!$C$2:$C$2100, A18, Games!$E$2:$E$2100, "Yes")</f>
        <v>1</v>
      </c>
      <c r="E18">
        <f>SUMIF(Games!$A$2:$A$2100, A18, Games!$B$2:$B$2100) + SUMIF(Games!$C$2:$C$2100, A18, Games!$D$2:$D$2100)</f>
        <v>31</v>
      </c>
      <c r="F18">
        <f>SUMIF(Games!$A$2:$A$2100, A18, Games!$D$2:$D$2100) + SUMIF(Games!$C$2:$C$2100, A18, Games!$B$2:$B$2100)</f>
        <v>23</v>
      </c>
      <c r="G18">
        <f t="shared" si="0"/>
        <v>8</v>
      </c>
      <c r="H18">
        <f t="shared" si="1"/>
        <v>3.4444444444444446</v>
      </c>
      <c r="I18">
        <f t="shared" si="2"/>
        <v>2.5555555555555554</v>
      </c>
      <c r="J18">
        <f t="shared" si="3"/>
        <v>0.88888888888888884</v>
      </c>
    </row>
    <row r="19" spans="1:10" x14ac:dyDescent="0.3">
      <c r="A19" t="s">
        <v>27</v>
      </c>
      <c r="B19">
        <f>COUNTIFS(Games!$A$2:$A$2100, A19, Games!$E$2:$E$2100, "")</f>
        <v>4</v>
      </c>
      <c r="C19">
        <f>COUNTIFS(Games!$C$2:$C$2100, A19, Games!$E$2:$E$2100, "")</f>
        <v>4</v>
      </c>
      <c r="D19">
        <f>COUNTIFS(Games!$A$2:$A$2100, A19, Games!$E$2:$E$2100, "Yes") + COUNTIFS(Games!$C$2:$C$2100, A19, Games!$E$2:$E$2100, "Yes")</f>
        <v>1</v>
      </c>
      <c r="E19">
        <f>SUMIF(Games!$A$2:$A$2100, A19, Games!$B$2:$B$2100) + SUMIF(Games!$C$2:$C$2100, A19, Games!$D$2:$D$2100)</f>
        <v>23</v>
      </c>
      <c r="F19">
        <f>SUMIF(Games!$A$2:$A$2100, A19, Games!$D$2:$D$2100) + SUMIF(Games!$C$2:$C$2100, A19, Games!$B$2:$B$2100)</f>
        <v>23</v>
      </c>
      <c r="G19">
        <f t="shared" si="0"/>
        <v>0</v>
      </c>
      <c r="H19">
        <f t="shared" si="1"/>
        <v>2.5555555555555554</v>
      </c>
      <c r="I19">
        <f t="shared" si="2"/>
        <v>2.5555555555555554</v>
      </c>
      <c r="J19">
        <f t="shared" si="3"/>
        <v>0</v>
      </c>
    </row>
    <row r="20" spans="1:10" x14ac:dyDescent="0.3">
      <c r="A20" t="s">
        <v>28</v>
      </c>
      <c r="B20">
        <f>COUNTIFS(Games!$A$2:$A$2100, A20, Games!$E$2:$E$2100, "")</f>
        <v>3</v>
      </c>
      <c r="C20">
        <f>COUNTIFS(Games!$C$2:$C$2100, A20, Games!$E$2:$E$2100, "")</f>
        <v>2</v>
      </c>
      <c r="D20">
        <f>COUNTIFS(Games!$A$2:$A$2100, A20, Games!$E$2:$E$2100, "Yes") + COUNTIFS(Games!$C$2:$C$2100, A20, Games!$E$2:$E$2100, "Yes")</f>
        <v>0</v>
      </c>
      <c r="E20">
        <f>SUMIF(Games!$A$2:$A$2100, A20, Games!$B$2:$B$2100) + SUMIF(Games!$C$2:$C$2100, A20, Games!$D$2:$D$2100)</f>
        <v>15</v>
      </c>
      <c r="F20">
        <f>SUMIF(Games!$A$2:$A$2100, A20, Games!$D$2:$D$2100) + SUMIF(Games!$C$2:$C$2100, A20, Games!$B$2:$B$2100)</f>
        <v>14</v>
      </c>
      <c r="G20">
        <f t="shared" si="0"/>
        <v>1</v>
      </c>
      <c r="H20">
        <f t="shared" si="1"/>
        <v>3</v>
      </c>
      <c r="I20">
        <f t="shared" si="2"/>
        <v>2.8</v>
      </c>
      <c r="J20">
        <f t="shared" si="3"/>
        <v>0.2</v>
      </c>
    </row>
    <row r="21" spans="1:10" x14ac:dyDescent="0.3">
      <c r="A21" t="s">
        <v>29</v>
      </c>
      <c r="B21">
        <f>COUNTIFS(Games!$A$2:$A$2100, A21, Games!$E$2:$E$2100, "")</f>
        <v>2</v>
      </c>
      <c r="C21">
        <f>COUNTIFS(Games!$C$2:$C$2100, A21, Games!$E$2:$E$2100, "")</f>
        <v>2</v>
      </c>
      <c r="D21">
        <f>COUNTIFS(Games!$A$2:$A$2100, A21, Games!$E$2:$E$2100, "Yes") + COUNTIFS(Games!$C$2:$C$2100, A21, Games!$E$2:$E$2100, "Yes")</f>
        <v>0</v>
      </c>
      <c r="E21">
        <f>SUMIF(Games!$A$2:$A$2100, A21, Games!$B$2:$B$2100) + SUMIF(Games!$C$2:$C$2100, A21, Games!$D$2:$D$2100)</f>
        <v>15</v>
      </c>
      <c r="F21">
        <f>SUMIF(Games!$A$2:$A$2100, A21, Games!$D$2:$D$2100) + SUMIF(Games!$C$2:$C$2100, A21, Games!$B$2:$B$2100)</f>
        <v>18</v>
      </c>
      <c r="G21">
        <f t="shared" si="0"/>
        <v>-3</v>
      </c>
      <c r="H21">
        <f t="shared" si="1"/>
        <v>3.75</v>
      </c>
      <c r="I21">
        <f t="shared" si="2"/>
        <v>4.5</v>
      </c>
      <c r="J21">
        <f t="shared" si="3"/>
        <v>-0.75</v>
      </c>
    </row>
    <row r="22" spans="1:10" x14ac:dyDescent="0.3">
      <c r="A22" t="s">
        <v>30</v>
      </c>
      <c r="B22">
        <f>COUNTIFS(Games!$A$2:$A$2100, A22, Games!$E$2:$E$2100, "")</f>
        <v>5</v>
      </c>
      <c r="C22">
        <f>COUNTIFS(Games!$C$2:$C$2100, A22, Games!$E$2:$E$2100, "")</f>
        <v>1</v>
      </c>
      <c r="D22">
        <f>COUNTIFS(Games!$A$2:$A$2100, A22, Games!$E$2:$E$2100, "Yes") + COUNTIFS(Games!$C$2:$C$2100, A22, Games!$E$2:$E$2100, "Yes")</f>
        <v>1</v>
      </c>
      <c r="E22">
        <f>SUMIF(Games!$A$2:$A$2100, A22, Games!$B$2:$B$2100) + SUMIF(Games!$C$2:$C$2100, A22, Games!$D$2:$D$2100)</f>
        <v>29</v>
      </c>
      <c r="F22">
        <f>SUMIF(Games!$A$2:$A$2100, A22, Games!$D$2:$D$2100) + SUMIF(Games!$C$2:$C$2100, A22, Games!$B$2:$B$2100)</f>
        <v>14</v>
      </c>
      <c r="G22">
        <f t="shared" si="0"/>
        <v>15</v>
      </c>
      <c r="H22">
        <f t="shared" si="1"/>
        <v>4.1428571428571432</v>
      </c>
      <c r="I22">
        <f t="shared" si="2"/>
        <v>2</v>
      </c>
      <c r="J22">
        <f t="shared" si="3"/>
        <v>2.1428571428571428</v>
      </c>
    </row>
    <row r="23" spans="1:10" x14ac:dyDescent="0.3">
      <c r="A23" t="s">
        <v>31</v>
      </c>
      <c r="B23">
        <f>COUNTIFS(Games!$A$2:$A$2100, A23, Games!$E$2:$E$2100, "")</f>
        <v>4</v>
      </c>
      <c r="C23">
        <f>COUNTIFS(Games!$C$2:$C$2100, A23, Games!$E$2:$E$2100, "")</f>
        <v>5</v>
      </c>
      <c r="D23">
        <f>COUNTIFS(Games!$A$2:$A$2100, A23, Games!$E$2:$E$2100, "Yes") + COUNTIFS(Games!$C$2:$C$2100, A23, Games!$E$2:$E$2100, "Yes")</f>
        <v>0</v>
      </c>
      <c r="E23">
        <f>SUMIF(Games!$A$2:$A$2100, A23, Games!$B$2:$B$2100) + SUMIF(Games!$C$2:$C$2100, A23, Games!$D$2:$D$2100)</f>
        <v>27</v>
      </c>
      <c r="F23">
        <f>SUMIF(Games!$A$2:$A$2100, A23, Games!$D$2:$D$2100) + SUMIF(Games!$C$2:$C$2100, A23, Games!$B$2:$B$2100)</f>
        <v>27</v>
      </c>
      <c r="G23">
        <f t="shared" si="0"/>
        <v>0</v>
      </c>
      <c r="H23">
        <f t="shared" si="1"/>
        <v>3</v>
      </c>
      <c r="I23">
        <f t="shared" si="2"/>
        <v>3</v>
      </c>
      <c r="J23">
        <f t="shared" si="3"/>
        <v>0</v>
      </c>
    </row>
    <row r="24" spans="1:10" x14ac:dyDescent="0.3">
      <c r="A24" t="s">
        <v>32</v>
      </c>
      <c r="B24">
        <f>COUNTIFS(Games!$A$2:$A$2100, A24, Games!$E$2:$E$2100, "")</f>
        <v>0</v>
      </c>
      <c r="C24">
        <f>COUNTIFS(Games!$C$2:$C$2100, A24, Games!$E$2:$E$2100, "")</f>
        <v>2</v>
      </c>
      <c r="D24">
        <f>COUNTIFS(Games!$A$2:$A$2100, A24, Games!$E$2:$E$2100, "Yes") + COUNTIFS(Games!$C$2:$C$2100, A24, Games!$E$2:$E$2100, "Yes")</f>
        <v>2</v>
      </c>
      <c r="E24">
        <f>SUMIF(Games!$A$2:$A$2100, A24, Games!$B$2:$B$2100) + SUMIF(Games!$C$2:$C$2100, A24, Games!$D$2:$D$2100)</f>
        <v>16</v>
      </c>
      <c r="F24">
        <f>SUMIF(Games!$A$2:$A$2100, A24, Games!$D$2:$D$2100) + SUMIF(Games!$C$2:$C$2100, A24, Games!$B$2:$B$2100)</f>
        <v>19</v>
      </c>
      <c r="G24">
        <f t="shared" si="0"/>
        <v>-3</v>
      </c>
      <c r="H24">
        <f t="shared" si="1"/>
        <v>4</v>
      </c>
      <c r="I24">
        <f t="shared" si="2"/>
        <v>4.75</v>
      </c>
      <c r="J24">
        <f t="shared" si="3"/>
        <v>-0.75</v>
      </c>
    </row>
    <row r="25" spans="1:10" x14ac:dyDescent="0.3">
      <c r="A25" t="s">
        <v>33</v>
      </c>
      <c r="B25">
        <f>COUNTIFS(Games!$A$2:$A$2100, A25, Games!$E$2:$E$2100, "")</f>
        <v>1</v>
      </c>
      <c r="C25">
        <f>COUNTIFS(Games!$C$2:$C$2100, A25, Games!$E$2:$E$2100, "")</f>
        <v>6</v>
      </c>
      <c r="D25">
        <f>COUNTIFS(Games!$A$2:$A$2100, A25, Games!$E$2:$E$2100, "Yes") + COUNTIFS(Games!$C$2:$C$2100, A25, Games!$E$2:$E$2100, "Yes")</f>
        <v>0</v>
      </c>
      <c r="E25">
        <f>SUMIF(Games!$A$2:$A$2100, A25, Games!$B$2:$B$2100) + SUMIF(Games!$C$2:$C$2100, A25, Games!$D$2:$D$2100)</f>
        <v>21</v>
      </c>
      <c r="F25">
        <f>SUMIF(Games!$A$2:$A$2100, A25, Games!$D$2:$D$2100) + SUMIF(Games!$C$2:$C$2100, A25, Games!$B$2:$B$2100)</f>
        <v>32</v>
      </c>
      <c r="G25">
        <f t="shared" si="0"/>
        <v>-11</v>
      </c>
      <c r="H25">
        <f t="shared" si="1"/>
        <v>3</v>
      </c>
      <c r="I25">
        <f t="shared" si="2"/>
        <v>4.5714285714285712</v>
      </c>
      <c r="J25">
        <f t="shared" si="3"/>
        <v>-1.5714285714285714</v>
      </c>
    </row>
    <row r="26" spans="1:10" x14ac:dyDescent="0.3">
      <c r="A26" t="s">
        <v>34</v>
      </c>
      <c r="B26">
        <f>COUNTIFS(Games!$A$2:$A$2100, A26, Games!$E$2:$E$2100, "")</f>
        <v>5</v>
      </c>
      <c r="C26">
        <f>COUNTIFS(Games!$C$2:$C$2100, A26, Games!$E$2:$E$2100, "")</f>
        <v>1</v>
      </c>
      <c r="D26">
        <f>COUNTIFS(Games!$A$2:$A$2100, A26, Games!$E$2:$E$2100, "Yes") + COUNTIFS(Games!$C$2:$C$2100, A26, Games!$E$2:$E$2100, "Yes")</f>
        <v>1</v>
      </c>
      <c r="E26">
        <f>SUMIF(Games!$A$2:$A$2100, A26, Games!$B$2:$B$2100) + SUMIF(Games!$C$2:$C$2100, A26, Games!$D$2:$D$2100)</f>
        <v>23</v>
      </c>
      <c r="F26">
        <f>SUMIF(Games!$A$2:$A$2100, A26, Games!$D$2:$D$2100) + SUMIF(Games!$C$2:$C$2100, A26, Games!$B$2:$B$2100)</f>
        <v>18</v>
      </c>
      <c r="G26">
        <f t="shared" si="0"/>
        <v>5</v>
      </c>
      <c r="H26">
        <f t="shared" si="1"/>
        <v>3.2857142857142856</v>
      </c>
      <c r="I26">
        <f t="shared" si="2"/>
        <v>2.5714285714285716</v>
      </c>
      <c r="J26">
        <f t="shared" si="3"/>
        <v>0.7142857142857143</v>
      </c>
    </row>
    <row r="27" spans="1:10" x14ac:dyDescent="0.3">
      <c r="A27" t="s">
        <v>35</v>
      </c>
      <c r="B27">
        <f>COUNTIFS(Games!$A$2:$A$2100, A27, Games!$E$2:$E$2100, "")</f>
        <v>3</v>
      </c>
      <c r="C27">
        <f>COUNTIFS(Games!$C$2:$C$2100, A27, Games!$E$2:$E$2100, "")</f>
        <v>4</v>
      </c>
      <c r="D27">
        <f>COUNTIFS(Games!$A$2:$A$2100, A27, Games!$E$2:$E$2100, "Yes") + COUNTIFS(Games!$C$2:$C$2100, A27, Games!$E$2:$E$2100, "Yes")</f>
        <v>1</v>
      </c>
      <c r="E27">
        <f>SUMIF(Games!$A$2:$A$2100, A27, Games!$B$2:$B$2100) + SUMIF(Games!$C$2:$C$2100, A27, Games!$D$2:$D$2100)</f>
        <v>19</v>
      </c>
      <c r="F27">
        <f>SUMIF(Games!$A$2:$A$2100, A27, Games!$D$2:$D$2100) + SUMIF(Games!$C$2:$C$2100, A27, Games!$B$2:$B$2100)</f>
        <v>24</v>
      </c>
      <c r="G27">
        <f t="shared" si="0"/>
        <v>-5</v>
      </c>
      <c r="H27">
        <f t="shared" si="1"/>
        <v>2.375</v>
      </c>
      <c r="I27">
        <f t="shared" si="2"/>
        <v>3</v>
      </c>
      <c r="J27">
        <f t="shared" si="3"/>
        <v>-0.625</v>
      </c>
    </row>
    <row r="28" spans="1:10" x14ac:dyDescent="0.3">
      <c r="A28" t="s">
        <v>36</v>
      </c>
      <c r="B28">
        <f>COUNTIFS(Games!$A$2:$A$2100, A28, Games!$E$2:$E$2100, "")</f>
        <v>7</v>
      </c>
      <c r="C28">
        <f>COUNTIFS(Games!$C$2:$C$2100, A28, Games!$E$2:$E$2100, "")</f>
        <v>1</v>
      </c>
      <c r="D28">
        <f>COUNTIFS(Games!$A$2:$A$2100, A28, Games!$E$2:$E$2100, "Yes") + COUNTIFS(Games!$C$2:$C$2100, A28, Games!$E$2:$E$2100, "Yes")</f>
        <v>0</v>
      </c>
      <c r="E28">
        <f>SUMIF(Games!$A$2:$A$2100, A28, Games!$B$2:$B$2100) + SUMIF(Games!$C$2:$C$2100, A28, Games!$D$2:$D$2100)</f>
        <v>33</v>
      </c>
      <c r="F28">
        <f>SUMIF(Games!$A$2:$A$2100, A28, Games!$D$2:$D$2100) + SUMIF(Games!$C$2:$C$2100, A28, Games!$B$2:$B$2100)</f>
        <v>15</v>
      </c>
      <c r="G28">
        <f t="shared" si="0"/>
        <v>18</v>
      </c>
      <c r="H28">
        <f t="shared" si="1"/>
        <v>4.125</v>
      </c>
      <c r="I28">
        <f t="shared" si="2"/>
        <v>1.875</v>
      </c>
      <c r="J28">
        <f t="shared" si="3"/>
        <v>2.25</v>
      </c>
    </row>
    <row r="29" spans="1:10" x14ac:dyDescent="0.3">
      <c r="A29" t="s">
        <v>37</v>
      </c>
      <c r="B29">
        <f>COUNTIFS(Games!$A$2:$A$2100, A29, Games!$E$2:$E$2100, "")</f>
        <v>4</v>
      </c>
      <c r="C29">
        <f>COUNTIFS(Games!$C$2:$C$2100, A29, Games!$E$2:$E$2100, "")</f>
        <v>4</v>
      </c>
      <c r="D29">
        <f>COUNTIFS(Games!$A$2:$A$2100, A29, Games!$E$2:$E$2100, "Yes") + COUNTIFS(Games!$C$2:$C$2100, A29, Games!$E$2:$E$2100, "Yes")</f>
        <v>1</v>
      </c>
      <c r="E29">
        <f>SUMIF(Games!$A$2:$A$2100, A29, Games!$B$2:$B$2100) + SUMIF(Games!$C$2:$C$2100, A29, Games!$D$2:$D$2100)</f>
        <v>21</v>
      </c>
      <c r="F29">
        <f>SUMIF(Games!$A$2:$A$2100, A29, Games!$D$2:$D$2100) + SUMIF(Games!$C$2:$C$2100, A29, Games!$B$2:$B$2100)</f>
        <v>20</v>
      </c>
      <c r="G29">
        <f t="shared" si="0"/>
        <v>1</v>
      </c>
      <c r="H29">
        <f t="shared" si="1"/>
        <v>2.3333333333333335</v>
      </c>
      <c r="I29">
        <f t="shared" si="2"/>
        <v>2.2222222222222223</v>
      </c>
      <c r="J29">
        <f t="shared" si="3"/>
        <v>0.1111111111111111</v>
      </c>
    </row>
    <row r="30" spans="1:10" x14ac:dyDescent="0.3">
      <c r="A30" t="s">
        <v>38</v>
      </c>
      <c r="B30">
        <f>COUNTIFS(Games!$A$2:$A$2100, A30, Games!$E$2:$E$2100, "")</f>
        <v>2</v>
      </c>
      <c r="C30">
        <f>COUNTIFS(Games!$C$2:$C$2100, A30, Games!$E$2:$E$2100, "")</f>
        <v>5</v>
      </c>
      <c r="D30">
        <f>COUNTIFS(Games!$A$2:$A$2100, A30, Games!$E$2:$E$2100, "Yes") + COUNTIFS(Games!$C$2:$C$2100, A30, Games!$E$2:$E$2100, "Yes")</f>
        <v>2</v>
      </c>
      <c r="E30">
        <f>SUMIF(Games!$A$2:$A$2100, A30, Games!$B$2:$B$2100) + SUMIF(Games!$C$2:$C$2100, A30, Games!$D$2:$D$2100)</f>
        <v>22</v>
      </c>
      <c r="F30">
        <f>SUMIF(Games!$A$2:$A$2100, A30, Games!$D$2:$D$2100) + SUMIF(Games!$C$2:$C$2100, A30, Games!$B$2:$B$2100)</f>
        <v>36</v>
      </c>
      <c r="G30">
        <f t="shared" si="0"/>
        <v>-14</v>
      </c>
      <c r="H30">
        <f t="shared" si="1"/>
        <v>2.4444444444444446</v>
      </c>
      <c r="I30">
        <f t="shared" si="2"/>
        <v>4</v>
      </c>
      <c r="J30">
        <f t="shared" si="3"/>
        <v>-1.5555555555555556</v>
      </c>
    </row>
    <row r="31" spans="1:10" x14ac:dyDescent="0.3">
      <c r="A31" t="s">
        <v>39</v>
      </c>
      <c r="B31">
        <f>COUNTIFS(Games!$A$2:$A$2100, A31, Games!$E$2:$E$2100, "")</f>
        <v>3</v>
      </c>
      <c r="C31">
        <f>COUNTIFS(Games!$C$2:$C$2100, A31, Games!$E$2:$E$2100, "")</f>
        <v>7</v>
      </c>
      <c r="D31">
        <f>COUNTIFS(Games!$A$2:$A$2100, A31, Games!$E$2:$E$2100, "Yes") + COUNTIFS(Games!$C$2:$C$2100, A31, Games!$E$2:$E$2100, "Yes")</f>
        <v>0</v>
      </c>
      <c r="E31">
        <f>SUMIF(Games!$A$2:$A$2100, A31, Games!$B$2:$B$2100) + SUMIF(Games!$C$2:$C$2100, A31, Games!$D$2:$D$2100)</f>
        <v>21</v>
      </c>
      <c r="F31">
        <f>SUMIF(Games!$A$2:$A$2100, A31, Games!$D$2:$D$2100) + SUMIF(Games!$C$2:$C$2100, A31, Games!$B$2:$B$2100)</f>
        <v>31</v>
      </c>
      <c r="G31">
        <f t="shared" si="0"/>
        <v>-10</v>
      </c>
      <c r="H31">
        <f t="shared" si="1"/>
        <v>2.1</v>
      </c>
      <c r="I31">
        <f t="shared" si="2"/>
        <v>3.1</v>
      </c>
      <c r="J31">
        <f t="shared" si="3"/>
        <v>-1</v>
      </c>
    </row>
    <row r="32" spans="1:10" x14ac:dyDescent="0.3">
      <c r="A32" t="s">
        <v>40</v>
      </c>
      <c r="B32">
        <f>COUNTIFS(Games!$A$2:$A$2100, A32, Games!$E$2:$E$2100, "")</f>
        <v>7</v>
      </c>
      <c r="C32">
        <f>COUNTIFS(Games!$C$2:$C$2100, A32, Games!$E$2:$E$2100, "")</f>
        <v>4</v>
      </c>
      <c r="D32">
        <f>COUNTIFS(Games!$A$2:$A$2100, A32, Games!$E$2:$E$2100, "Yes") + COUNTIFS(Games!$C$2:$C$2100, A32, Games!$E$2:$E$2100, "Yes")</f>
        <v>0</v>
      </c>
      <c r="E32">
        <f>SUMIF(Games!$A$2:$A$2100, A32, Games!$B$2:$B$2100) + SUMIF(Games!$C$2:$C$2100, A32, Games!$D$2:$D$2100)</f>
        <v>32</v>
      </c>
      <c r="F32">
        <f>SUMIF(Games!$A$2:$A$2100, A32, Games!$D$2:$D$2100) + SUMIF(Games!$C$2:$C$2100, A32, Games!$B$2:$B$2100)</f>
        <v>20</v>
      </c>
      <c r="G32">
        <f t="shared" si="0"/>
        <v>12</v>
      </c>
      <c r="H32">
        <f t="shared" si="1"/>
        <v>2.9090909090909092</v>
      </c>
      <c r="I32">
        <f t="shared" si="2"/>
        <v>1.8181818181818181</v>
      </c>
      <c r="J32">
        <f t="shared" si="3"/>
        <v>1.0909090909090908</v>
      </c>
    </row>
    <row r="33" spans="1:10" x14ac:dyDescent="0.3">
      <c r="A33" t="s">
        <v>41</v>
      </c>
      <c r="B33">
        <f>COUNTIFS(Games!$A$2:$A$2100, A33, Games!$E$2:$E$2100, "")</f>
        <v>5</v>
      </c>
      <c r="C33">
        <f>COUNTIFS(Games!$C$2:$C$2100, A33, Games!$E$2:$E$2100, "")</f>
        <v>3</v>
      </c>
      <c r="D33">
        <f>COUNTIFS(Games!$A$2:$A$2100, A33, Games!$E$2:$E$2100, "Yes") + COUNTIFS(Games!$C$2:$C$2100, A33, Games!$E$2:$E$2100, "Yes")</f>
        <v>0</v>
      </c>
      <c r="E33">
        <f>SUMIF(Games!$A$2:$A$2100, A33, Games!$B$2:$B$2100) + SUMIF(Games!$C$2:$C$2100, A33, Games!$D$2:$D$2100)</f>
        <v>27</v>
      </c>
      <c r="F33">
        <f>SUMIF(Games!$A$2:$A$2100, A33, Games!$D$2:$D$2100) + SUMIF(Games!$C$2:$C$2100, A33, Games!$B$2:$B$2100)</f>
        <v>25</v>
      </c>
      <c r="G33">
        <f t="shared" si="0"/>
        <v>2</v>
      </c>
      <c r="H33">
        <f t="shared" si="1"/>
        <v>3.375</v>
      </c>
      <c r="I33">
        <f t="shared" si="2"/>
        <v>3.125</v>
      </c>
      <c r="J33">
        <f t="shared" si="3"/>
        <v>0.25</v>
      </c>
    </row>
    <row r="34" spans="1:10" x14ac:dyDescent="0.3">
      <c r="A34" t="s">
        <v>42</v>
      </c>
      <c r="B34">
        <f>COUNTIFS(Games!$A$2:$A$2100, A34, Games!$E$2:$E$2100, "")</f>
        <v>4</v>
      </c>
      <c r="C34">
        <f>COUNTIFS(Games!$C$2:$C$2100, A34, Games!$E$2:$E$2100, "")</f>
        <v>3</v>
      </c>
      <c r="D34">
        <f>COUNTIFS(Games!$A$2:$A$2100, A34, Games!$E$2:$E$2100, "Yes") + COUNTIFS(Games!$C$2:$C$2100, A34, Games!$E$2:$E$2100, "Yes")</f>
        <v>0</v>
      </c>
      <c r="E34">
        <f>SUMIF(Games!$A$2:$A$2100, A34, Games!$B$2:$B$2100) + SUMIF(Games!$C$2:$C$2100, A34, Games!$D$2:$D$2100)</f>
        <v>26</v>
      </c>
      <c r="F34">
        <f>SUMIF(Games!$A$2:$A$2100, A34, Games!$D$2:$D$2100) + SUMIF(Games!$C$2:$C$2100, A34, Games!$B$2:$B$2100)</f>
        <v>23</v>
      </c>
      <c r="G34">
        <f t="shared" ref="G34:G65" si="4">E34-F34</f>
        <v>3</v>
      </c>
      <c r="H34">
        <f t="shared" ref="H34:H61" si="5">E34/SUM(B34:D34)</f>
        <v>3.7142857142857144</v>
      </c>
      <c r="I34">
        <f t="shared" ref="I34:I61" si="6">F34/SUM(B34:D34)</f>
        <v>3.2857142857142856</v>
      </c>
      <c r="J34">
        <f t="shared" ref="J34:J61" si="7">G34/SUM(B34:D34)</f>
        <v>0.42857142857142855</v>
      </c>
    </row>
    <row r="35" spans="1:10" x14ac:dyDescent="0.3">
      <c r="A35" t="s">
        <v>43</v>
      </c>
      <c r="B35">
        <f>COUNTIFS(Games!$A$2:$A$2100, A35, Games!$E$2:$E$2100, "")</f>
        <v>4</v>
      </c>
      <c r="C35">
        <f>COUNTIFS(Games!$C$2:$C$2100, A35, Games!$E$2:$E$2100, "")</f>
        <v>3</v>
      </c>
      <c r="D35">
        <f>COUNTIFS(Games!$A$2:$A$2100, A35, Games!$E$2:$E$2100, "Yes") + COUNTIFS(Games!$C$2:$C$2100, A35, Games!$E$2:$E$2100, "Yes")</f>
        <v>0</v>
      </c>
      <c r="E35">
        <f>SUMIF(Games!$A$2:$A$2100, A35, Games!$B$2:$B$2100) + SUMIF(Games!$C$2:$C$2100, A35, Games!$D$2:$D$2100)</f>
        <v>22</v>
      </c>
      <c r="F35">
        <f>SUMIF(Games!$A$2:$A$2100, A35, Games!$D$2:$D$2100) + SUMIF(Games!$C$2:$C$2100, A35, Games!$B$2:$B$2100)</f>
        <v>21</v>
      </c>
      <c r="G35">
        <f t="shared" si="4"/>
        <v>1</v>
      </c>
      <c r="H35">
        <f t="shared" si="5"/>
        <v>3.1428571428571428</v>
      </c>
      <c r="I35">
        <f t="shared" si="6"/>
        <v>3</v>
      </c>
      <c r="J35">
        <f t="shared" si="7"/>
        <v>0.14285714285714285</v>
      </c>
    </row>
    <row r="36" spans="1:10" x14ac:dyDescent="0.3">
      <c r="A36" t="s">
        <v>44</v>
      </c>
      <c r="B36">
        <f>COUNTIFS(Games!$A$2:$A$2100, A36, Games!$E$2:$E$2100, "")</f>
        <v>2</v>
      </c>
      <c r="C36">
        <f>COUNTIFS(Games!$C$2:$C$2100, A36, Games!$E$2:$E$2100, "")</f>
        <v>3</v>
      </c>
      <c r="D36">
        <f>COUNTIFS(Games!$A$2:$A$2100, A36, Games!$E$2:$E$2100, "Yes") + COUNTIFS(Games!$C$2:$C$2100, A36, Games!$E$2:$E$2100, "Yes")</f>
        <v>1</v>
      </c>
      <c r="E36">
        <f>SUMIF(Games!$A$2:$A$2100, A36, Games!$B$2:$B$2100) + SUMIF(Games!$C$2:$C$2100, A36, Games!$D$2:$D$2100)</f>
        <v>14</v>
      </c>
      <c r="F36">
        <f>SUMIF(Games!$A$2:$A$2100, A36, Games!$D$2:$D$2100) + SUMIF(Games!$C$2:$C$2100, A36, Games!$B$2:$B$2100)</f>
        <v>17</v>
      </c>
      <c r="G36">
        <f t="shared" si="4"/>
        <v>-3</v>
      </c>
      <c r="H36">
        <f t="shared" si="5"/>
        <v>2.3333333333333335</v>
      </c>
      <c r="I36">
        <f t="shared" si="6"/>
        <v>2.8333333333333335</v>
      </c>
      <c r="J36">
        <f t="shared" si="7"/>
        <v>-0.5</v>
      </c>
    </row>
    <row r="37" spans="1:10" x14ac:dyDescent="0.3">
      <c r="A37" t="s">
        <v>45</v>
      </c>
      <c r="B37">
        <f>COUNTIFS(Games!$A$2:$A$2100, A37, Games!$E$2:$E$2100, "")</f>
        <v>7</v>
      </c>
      <c r="C37">
        <f>COUNTIFS(Games!$C$2:$C$2100, A37, Games!$E$2:$E$2100, "")</f>
        <v>1</v>
      </c>
      <c r="D37">
        <f>COUNTIFS(Games!$A$2:$A$2100, A37, Games!$E$2:$E$2100, "Yes") + COUNTIFS(Games!$C$2:$C$2100, A37, Games!$E$2:$E$2100, "Yes")</f>
        <v>1</v>
      </c>
      <c r="E37">
        <f>SUMIF(Games!$A$2:$A$2100, A37, Games!$B$2:$B$2100) + SUMIF(Games!$C$2:$C$2100, A37, Games!$D$2:$D$2100)</f>
        <v>32</v>
      </c>
      <c r="F37">
        <f>SUMIF(Games!$A$2:$A$2100, A37, Games!$D$2:$D$2100) + SUMIF(Games!$C$2:$C$2100, A37, Games!$B$2:$B$2100)</f>
        <v>18</v>
      </c>
      <c r="G37">
        <f t="shared" si="4"/>
        <v>14</v>
      </c>
      <c r="H37">
        <f t="shared" si="5"/>
        <v>3.5555555555555554</v>
      </c>
      <c r="I37">
        <f t="shared" si="6"/>
        <v>2</v>
      </c>
      <c r="J37">
        <f t="shared" si="7"/>
        <v>1.5555555555555556</v>
      </c>
    </row>
    <row r="38" spans="1:10" x14ac:dyDescent="0.3">
      <c r="A38" t="s">
        <v>46</v>
      </c>
      <c r="B38">
        <f>COUNTIFS(Games!$A$2:$A$2100, A38, Games!$E$2:$E$2100, "")</f>
        <v>7</v>
      </c>
      <c r="C38">
        <f>COUNTIFS(Games!$C$2:$C$2100, A38, Games!$E$2:$E$2100, "")</f>
        <v>1</v>
      </c>
      <c r="D38">
        <f>COUNTIFS(Games!$A$2:$A$2100, A38, Games!$E$2:$E$2100, "Yes") + COUNTIFS(Games!$C$2:$C$2100, A38, Games!$E$2:$E$2100, "Yes")</f>
        <v>0</v>
      </c>
      <c r="E38">
        <f>SUMIF(Games!$A$2:$A$2100, A38, Games!$B$2:$B$2100) + SUMIF(Games!$C$2:$C$2100, A38, Games!$D$2:$D$2100)</f>
        <v>33</v>
      </c>
      <c r="F38">
        <f>SUMIF(Games!$A$2:$A$2100, A38, Games!$D$2:$D$2100) + SUMIF(Games!$C$2:$C$2100, A38, Games!$B$2:$B$2100)</f>
        <v>17</v>
      </c>
      <c r="G38">
        <f t="shared" si="4"/>
        <v>16</v>
      </c>
      <c r="H38">
        <f t="shared" si="5"/>
        <v>4.125</v>
      </c>
      <c r="I38">
        <f t="shared" si="6"/>
        <v>2.125</v>
      </c>
      <c r="J38">
        <f t="shared" si="7"/>
        <v>2</v>
      </c>
    </row>
    <row r="39" spans="1:10" x14ac:dyDescent="0.3">
      <c r="A39" t="s">
        <v>47</v>
      </c>
      <c r="B39">
        <f>COUNTIFS(Games!$A$2:$A$2100, A39, Games!$E$2:$E$2100, "")</f>
        <v>1</v>
      </c>
      <c r="C39">
        <f>COUNTIFS(Games!$C$2:$C$2100, A39, Games!$E$2:$E$2100, "")</f>
        <v>4</v>
      </c>
      <c r="D39">
        <f>COUNTIFS(Games!$A$2:$A$2100, A39, Games!$E$2:$E$2100, "Yes") + COUNTIFS(Games!$C$2:$C$2100, A39, Games!$E$2:$E$2100, "Yes")</f>
        <v>2</v>
      </c>
      <c r="E39">
        <f>SUMIF(Games!$A$2:$A$2100, A39, Games!$B$2:$B$2100) + SUMIF(Games!$C$2:$C$2100, A39, Games!$D$2:$D$2100)</f>
        <v>14</v>
      </c>
      <c r="F39">
        <f>SUMIF(Games!$A$2:$A$2100, A39, Games!$D$2:$D$2100) + SUMIF(Games!$C$2:$C$2100, A39, Games!$B$2:$B$2100)</f>
        <v>20</v>
      </c>
      <c r="G39">
        <f t="shared" si="4"/>
        <v>-6</v>
      </c>
      <c r="H39">
        <f t="shared" si="5"/>
        <v>2</v>
      </c>
      <c r="I39">
        <f t="shared" si="6"/>
        <v>2.8571428571428572</v>
      </c>
      <c r="J39">
        <f t="shared" si="7"/>
        <v>-0.8571428571428571</v>
      </c>
    </row>
    <row r="40" spans="1:10" x14ac:dyDescent="0.3">
      <c r="A40" t="s">
        <v>48</v>
      </c>
      <c r="B40">
        <f>COUNTIFS(Games!$A$2:$A$2100, A40, Games!$E$2:$E$2100, "")</f>
        <v>4</v>
      </c>
      <c r="C40">
        <f>COUNTIFS(Games!$C$2:$C$2100, A40, Games!$E$2:$E$2100, "")</f>
        <v>5</v>
      </c>
      <c r="D40">
        <f>COUNTIFS(Games!$A$2:$A$2100, A40, Games!$E$2:$E$2100, "Yes") + COUNTIFS(Games!$C$2:$C$2100, A40, Games!$E$2:$E$2100, "Yes")</f>
        <v>0</v>
      </c>
      <c r="E40">
        <f>SUMIF(Games!$A$2:$A$2100, A40, Games!$B$2:$B$2100) + SUMIF(Games!$C$2:$C$2100, A40, Games!$D$2:$D$2100)</f>
        <v>25</v>
      </c>
      <c r="F40">
        <f>SUMIF(Games!$A$2:$A$2100, A40, Games!$D$2:$D$2100) + SUMIF(Games!$C$2:$C$2100, A40, Games!$B$2:$B$2100)</f>
        <v>28</v>
      </c>
      <c r="G40">
        <f t="shared" si="4"/>
        <v>-3</v>
      </c>
      <c r="H40">
        <f t="shared" si="5"/>
        <v>2.7777777777777777</v>
      </c>
      <c r="I40">
        <f t="shared" si="6"/>
        <v>3.1111111111111112</v>
      </c>
      <c r="J40">
        <f t="shared" si="7"/>
        <v>-0.33333333333333331</v>
      </c>
    </row>
    <row r="41" spans="1:10" x14ac:dyDescent="0.3">
      <c r="A41" t="s">
        <v>49</v>
      </c>
      <c r="B41">
        <f>COUNTIFS(Games!$A$2:$A$2100, A41, Games!$E$2:$E$2100, "")</f>
        <v>5</v>
      </c>
      <c r="C41">
        <f>COUNTIFS(Games!$C$2:$C$2100, A41, Games!$E$2:$E$2100, "")</f>
        <v>2</v>
      </c>
      <c r="D41">
        <f>COUNTIFS(Games!$A$2:$A$2100, A41, Games!$E$2:$E$2100, "Yes") + COUNTIFS(Games!$C$2:$C$2100, A41, Games!$E$2:$E$2100, "Yes")</f>
        <v>1</v>
      </c>
      <c r="E41">
        <f>SUMIF(Games!$A$2:$A$2100, A41, Games!$B$2:$B$2100) + SUMIF(Games!$C$2:$C$2100, A41, Games!$D$2:$D$2100)</f>
        <v>24</v>
      </c>
      <c r="F41">
        <f>SUMIF(Games!$A$2:$A$2100, A41, Games!$D$2:$D$2100) + SUMIF(Games!$C$2:$C$2100, A41, Games!$B$2:$B$2100)</f>
        <v>17</v>
      </c>
      <c r="G41">
        <f t="shared" si="4"/>
        <v>7</v>
      </c>
      <c r="H41">
        <f t="shared" si="5"/>
        <v>3</v>
      </c>
      <c r="I41">
        <f t="shared" si="6"/>
        <v>2.125</v>
      </c>
      <c r="J41">
        <f t="shared" si="7"/>
        <v>0.875</v>
      </c>
    </row>
    <row r="42" spans="1:10" x14ac:dyDescent="0.3">
      <c r="A42" t="s">
        <v>50</v>
      </c>
      <c r="B42">
        <f>COUNTIFS(Games!$A$2:$A$2100, A42, Games!$E$2:$E$2100, "")</f>
        <v>5</v>
      </c>
      <c r="C42">
        <f>COUNTIFS(Games!$C$2:$C$2100, A42, Games!$E$2:$E$2100, "")</f>
        <v>3</v>
      </c>
      <c r="D42">
        <f>COUNTIFS(Games!$A$2:$A$2100, A42, Games!$E$2:$E$2100, "Yes") + COUNTIFS(Games!$C$2:$C$2100, A42, Games!$E$2:$E$2100, "Yes")</f>
        <v>1</v>
      </c>
      <c r="E42">
        <f>SUMIF(Games!$A$2:$A$2100, A42, Games!$B$2:$B$2100) + SUMIF(Games!$C$2:$C$2100, A42, Games!$D$2:$D$2100)</f>
        <v>30</v>
      </c>
      <c r="F42">
        <f>SUMIF(Games!$A$2:$A$2100, A42, Games!$D$2:$D$2100) + SUMIF(Games!$C$2:$C$2100, A42, Games!$B$2:$B$2100)</f>
        <v>23</v>
      </c>
      <c r="G42">
        <f t="shared" si="4"/>
        <v>7</v>
      </c>
      <c r="H42">
        <f t="shared" si="5"/>
        <v>3.3333333333333335</v>
      </c>
      <c r="I42">
        <f t="shared" si="6"/>
        <v>2.5555555555555554</v>
      </c>
      <c r="J42">
        <f t="shared" si="7"/>
        <v>0.77777777777777779</v>
      </c>
    </row>
    <row r="43" spans="1:10" x14ac:dyDescent="0.3">
      <c r="A43" t="s">
        <v>51</v>
      </c>
      <c r="B43">
        <f>COUNTIFS(Games!$A$2:$A$2100, A43, Games!$E$2:$E$2100, "")</f>
        <v>3</v>
      </c>
      <c r="C43">
        <f>COUNTIFS(Games!$C$2:$C$2100, A43, Games!$E$2:$E$2100, "")</f>
        <v>6</v>
      </c>
      <c r="D43">
        <f>COUNTIFS(Games!$A$2:$A$2100, A43, Games!$E$2:$E$2100, "Yes") + COUNTIFS(Games!$C$2:$C$2100, A43, Games!$E$2:$E$2100, "Yes")</f>
        <v>0</v>
      </c>
      <c r="E43">
        <f>SUMIF(Games!$A$2:$A$2100, A43, Games!$B$2:$B$2100) + SUMIF(Games!$C$2:$C$2100, A43, Games!$D$2:$D$2100)</f>
        <v>15</v>
      </c>
      <c r="F43">
        <f>SUMIF(Games!$A$2:$A$2100, A43, Games!$D$2:$D$2100) + SUMIF(Games!$C$2:$C$2100, A43, Games!$B$2:$B$2100)</f>
        <v>24</v>
      </c>
      <c r="G43">
        <f t="shared" si="4"/>
        <v>-9</v>
      </c>
      <c r="H43">
        <f t="shared" si="5"/>
        <v>1.6666666666666667</v>
      </c>
      <c r="I43">
        <f t="shared" si="6"/>
        <v>2.6666666666666665</v>
      </c>
      <c r="J43">
        <f t="shared" si="7"/>
        <v>-1</v>
      </c>
    </row>
    <row r="44" spans="1:10" x14ac:dyDescent="0.3">
      <c r="A44" t="s">
        <v>52</v>
      </c>
      <c r="B44">
        <f>COUNTIFS(Games!$A$2:$A$2100, A44, Games!$E$2:$E$2100, "")</f>
        <v>4</v>
      </c>
      <c r="C44">
        <f>COUNTIFS(Games!$C$2:$C$2100, A44, Games!$E$2:$E$2100, "")</f>
        <v>4</v>
      </c>
      <c r="D44">
        <f>COUNTIFS(Games!$A$2:$A$2100, A44, Games!$E$2:$E$2100, "Yes") + COUNTIFS(Games!$C$2:$C$2100, A44, Games!$E$2:$E$2100, "Yes")</f>
        <v>1</v>
      </c>
      <c r="E44">
        <f>SUMIF(Games!$A$2:$A$2100, A44, Games!$B$2:$B$2100) + SUMIF(Games!$C$2:$C$2100, A44, Games!$D$2:$D$2100)</f>
        <v>27</v>
      </c>
      <c r="F44">
        <f>SUMIF(Games!$A$2:$A$2100, A44, Games!$D$2:$D$2100) + SUMIF(Games!$C$2:$C$2100, A44, Games!$B$2:$B$2100)</f>
        <v>19</v>
      </c>
      <c r="G44">
        <f t="shared" si="4"/>
        <v>8</v>
      </c>
      <c r="H44">
        <f t="shared" si="5"/>
        <v>3</v>
      </c>
      <c r="I44">
        <f t="shared" si="6"/>
        <v>2.1111111111111112</v>
      </c>
      <c r="J44">
        <f t="shared" si="7"/>
        <v>0.88888888888888884</v>
      </c>
    </row>
    <row r="45" spans="1:10" x14ac:dyDescent="0.3">
      <c r="A45" t="s">
        <v>53</v>
      </c>
      <c r="B45">
        <f>COUNTIFS(Games!$A$2:$A$2100, A45, Games!$E$2:$E$2100, "")</f>
        <v>5</v>
      </c>
      <c r="C45">
        <f>COUNTIFS(Games!$C$2:$C$2100, A45, Games!$E$2:$E$2100, "")</f>
        <v>3</v>
      </c>
      <c r="D45">
        <f>COUNTIFS(Games!$A$2:$A$2100, A45, Games!$E$2:$E$2100, "Yes") + COUNTIFS(Games!$C$2:$C$2100, A45, Games!$E$2:$E$2100, "Yes")</f>
        <v>1</v>
      </c>
      <c r="E45">
        <f>SUMIF(Games!$A$2:$A$2100, A45, Games!$B$2:$B$2100) + SUMIF(Games!$C$2:$C$2100, A45, Games!$D$2:$D$2100)</f>
        <v>21</v>
      </c>
      <c r="F45">
        <f>SUMIF(Games!$A$2:$A$2100, A45, Games!$D$2:$D$2100) + SUMIF(Games!$C$2:$C$2100, A45, Games!$B$2:$B$2100)</f>
        <v>21</v>
      </c>
      <c r="G45">
        <f t="shared" si="4"/>
        <v>0</v>
      </c>
      <c r="H45">
        <f t="shared" si="5"/>
        <v>2.3333333333333335</v>
      </c>
      <c r="I45">
        <f t="shared" si="6"/>
        <v>2.3333333333333335</v>
      </c>
      <c r="J45">
        <f t="shared" si="7"/>
        <v>0</v>
      </c>
    </row>
    <row r="46" spans="1:10" x14ac:dyDescent="0.3">
      <c r="A46" t="s">
        <v>54</v>
      </c>
      <c r="B46">
        <f>COUNTIFS(Games!$A$2:$A$2100, A46, Games!$E$2:$E$2100, "")</f>
        <v>1</v>
      </c>
      <c r="C46">
        <f>COUNTIFS(Games!$C$2:$C$2100, A46, Games!$E$2:$E$2100, "")</f>
        <v>7</v>
      </c>
      <c r="D46">
        <f>COUNTIFS(Games!$A$2:$A$2100, A46, Games!$E$2:$E$2100, "Yes") + COUNTIFS(Games!$C$2:$C$2100, A46, Games!$E$2:$E$2100, "Yes")</f>
        <v>1</v>
      </c>
      <c r="E46">
        <f>SUMIF(Games!$A$2:$A$2100, A46, Games!$B$2:$B$2100) + SUMIF(Games!$C$2:$C$2100, A46, Games!$D$2:$D$2100)</f>
        <v>24</v>
      </c>
      <c r="F46">
        <f>SUMIF(Games!$A$2:$A$2100, A46, Games!$D$2:$D$2100) + SUMIF(Games!$C$2:$C$2100, A46, Games!$B$2:$B$2100)</f>
        <v>47</v>
      </c>
      <c r="G46">
        <f t="shared" si="4"/>
        <v>-23</v>
      </c>
      <c r="H46">
        <f t="shared" si="5"/>
        <v>2.6666666666666665</v>
      </c>
      <c r="I46">
        <f t="shared" si="6"/>
        <v>5.2222222222222223</v>
      </c>
      <c r="J46">
        <f t="shared" si="7"/>
        <v>-2.5555555555555554</v>
      </c>
    </row>
    <row r="47" spans="1:10" x14ac:dyDescent="0.3">
      <c r="A47" t="s">
        <v>55</v>
      </c>
      <c r="B47">
        <f>COUNTIFS(Games!$A$2:$A$2100, A47, Games!$E$2:$E$2100, "")</f>
        <v>7</v>
      </c>
      <c r="C47">
        <f>COUNTIFS(Games!$C$2:$C$2100, A47, Games!$E$2:$E$2100, "")</f>
        <v>1</v>
      </c>
      <c r="D47">
        <f>COUNTIFS(Games!$A$2:$A$2100, A47, Games!$E$2:$E$2100, "Yes") + COUNTIFS(Games!$C$2:$C$2100, A47, Games!$E$2:$E$2100, "Yes")</f>
        <v>0</v>
      </c>
      <c r="E47">
        <f>SUMIF(Games!$A$2:$A$2100, A47, Games!$B$2:$B$2100) + SUMIF(Games!$C$2:$C$2100, A47, Games!$D$2:$D$2100)</f>
        <v>41</v>
      </c>
      <c r="F47">
        <f>SUMIF(Games!$A$2:$A$2100, A47, Games!$D$2:$D$2100) + SUMIF(Games!$C$2:$C$2100, A47, Games!$B$2:$B$2100)</f>
        <v>20</v>
      </c>
      <c r="G47">
        <f t="shared" si="4"/>
        <v>21</v>
      </c>
      <c r="H47">
        <f t="shared" si="5"/>
        <v>5.125</v>
      </c>
      <c r="I47">
        <f t="shared" si="6"/>
        <v>2.5</v>
      </c>
      <c r="J47">
        <f t="shared" si="7"/>
        <v>2.625</v>
      </c>
    </row>
    <row r="48" spans="1:10" x14ac:dyDescent="0.3">
      <c r="A48" t="s">
        <v>56</v>
      </c>
      <c r="B48">
        <f>COUNTIFS(Games!$A$2:$A$2100, A48, Games!$E$2:$E$2100, "")</f>
        <v>2</v>
      </c>
      <c r="C48">
        <f>COUNTIFS(Games!$C$2:$C$2100, A48, Games!$E$2:$E$2100, "")</f>
        <v>1</v>
      </c>
      <c r="D48">
        <f>COUNTIFS(Games!$A$2:$A$2100, A48, Games!$E$2:$E$2100, "Yes") + COUNTIFS(Games!$C$2:$C$2100, A48, Games!$E$2:$E$2100, "Yes")</f>
        <v>1</v>
      </c>
      <c r="E48">
        <f>SUMIF(Games!$A$2:$A$2100, A48, Games!$B$2:$B$2100) + SUMIF(Games!$C$2:$C$2100, A48, Games!$D$2:$D$2100)</f>
        <v>17</v>
      </c>
      <c r="F48">
        <f>SUMIF(Games!$A$2:$A$2100, A48, Games!$D$2:$D$2100) + SUMIF(Games!$C$2:$C$2100, A48, Games!$B$2:$B$2100)</f>
        <v>12</v>
      </c>
      <c r="G48">
        <f t="shared" si="4"/>
        <v>5</v>
      </c>
      <c r="H48">
        <f t="shared" si="5"/>
        <v>4.25</v>
      </c>
      <c r="I48">
        <f t="shared" si="6"/>
        <v>3</v>
      </c>
      <c r="J48">
        <f t="shared" si="7"/>
        <v>1.25</v>
      </c>
    </row>
    <row r="49" spans="1:10" x14ac:dyDescent="0.3">
      <c r="A49" t="s">
        <v>57</v>
      </c>
      <c r="B49">
        <f>COUNTIFS(Games!$A$2:$A$2100, A49, Games!$E$2:$E$2100, "")</f>
        <v>5</v>
      </c>
      <c r="C49">
        <f>COUNTIFS(Games!$C$2:$C$2100, A49, Games!$E$2:$E$2100, "")</f>
        <v>2</v>
      </c>
      <c r="D49">
        <f>COUNTIFS(Games!$A$2:$A$2100, A49, Games!$E$2:$E$2100, "Yes") + COUNTIFS(Games!$C$2:$C$2100, A49, Games!$E$2:$E$2100, "Yes")</f>
        <v>1</v>
      </c>
      <c r="E49">
        <f>SUMIF(Games!$A$2:$A$2100, A49, Games!$B$2:$B$2100) + SUMIF(Games!$C$2:$C$2100, A49, Games!$D$2:$D$2100)</f>
        <v>26</v>
      </c>
      <c r="F49">
        <f>SUMIF(Games!$A$2:$A$2100, A49, Games!$D$2:$D$2100) + SUMIF(Games!$C$2:$C$2100, A49, Games!$B$2:$B$2100)</f>
        <v>11</v>
      </c>
      <c r="G49">
        <f t="shared" si="4"/>
        <v>15</v>
      </c>
      <c r="H49">
        <f t="shared" si="5"/>
        <v>3.25</v>
      </c>
      <c r="I49">
        <f t="shared" si="6"/>
        <v>1.375</v>
      </c>
      <c r="J49">
        <f t="shared" si="7"/>
        <v>1.875</v>
      </c>
    </row>
    <row r="50" spans="1:10" x14ac:dyDescent="0.3">
      <c r="A50" t="s">
        <v>58</v>
      </c>
      <c r="B50">
        <f>COUNTIFS(Games!$A$2:$A$2100, A50, Games!$E$2:$E$2100, "")</f>
        <v>7</v>
      </c>
      <c r="C50">
        <f>COUNTIFS(Games!$C$2:$C$2100, A50, Games!$E$2:$E$2100, "")</f>
        <v>1</v>
      </c>
      <c r="D50">
        <f>COUNTIFS(Games!$A$2:$A$2100, A50, Games!$E$2:$E$2100, "Yes") + COUNTIFS(Games!$C$2:$C$2100, A50, Games!$E$2:$E$2100, "Yes")</f>
        <v>0</v>
      </c>
      <c r="E50">
        <f>SUMIF(Games!$A$2:$A$2100, A50, Games!$B$2:$B$2100) + SUMIF(Games!$C$2:$C$2100, A50, Games!$D$2:$D$2100)</f>
        <v>30</v>
      </c>
      <c r="F50">
        <f>SUMIF(Games!$A$2:$A$2100, A50, Games!$D$2:$D$2100) + SUMIF(Games!$C$2:$C$2100, A50, Games!$B$2:$B$2100)</f>
        <v>15</v>
      </c>
      <c r="G50">
        <f t="shared" si="4"/>
        <v>15</v>
      </c>
      <c r="H50">
        <f t="shared" si="5"/>
        <v>3.75</v>
      </c>
      <c r="I50">
        <f t="shared" si="6"/>
        <v>1.875</v>
      </c>
      <c r="J50">
        <f t="shared" si="7"/>
        <v>1.875</v>
      </c>
    </row>
    <row r="51" spans="1:10" x14ac:dyDescent="0.3">
      <c r="A51" t="s">
        <v>59</v>
      </c>
      <c r="B51">
        <f>COUNTIFS(Games!$A$2:$A$2100, A51, Games!$E$2:$E$2100, "")</f>
        <v>3</v>
      </c>
      <c r="C51">
        <f>COUNTIFS(Games!$C$2:$C$2100, A51, Games!$E$2:$E$2100, "")</f>
        <v>5</v>
      </c>
      <c r="D51">
        <f>COUNTIFS(Games!$A$2:$A$2100, A51, Games!$E$2:$E$2100, "Yes") + COUNTIFS(Games!$C$2:$C$2100, A51, Games!$E$2:$E$2100, "Yes")</f>
        <v>0</v>
      </c>
      <c r="E51">
        <f>SUMIF(Games!$A$2:$A$2100, A51, Games!$B$2:$B$2100) + SUMIF(Games!$C$2:$C$2100, A51, Games!$D$2:$D$2100)</f>
        <v>15</v>
      </c>
      <c r="F51">
        <f>SUMIF(Games!$A$2:$A$2100, A51, Games!$D$2:$D$2100) + SUMIF(Games!$C$2:$C$2100, A51, Games!$B$2:$B$2100)</f>
        <v>28</v>
      </c>
      <c r="G51">
        <f t="shared" si="4"/>
        <v>-13</v>
      </c>
      <c r="H51">
        <f t="shared" si="5"/>
        <v>1.875</v>
      </c>
      <c r="I51">
        <f t="shared" si="6"/>
        <v>3.5</v>
      </c>
      <c r="J51">
        <f t="shared" si="7"/>
        <v>-1.625</v>
      </c>
    </row>
    <row r="52" spans="1:10" x14ac:dyDescent="0.3">
      <c r="A52" t="s">
        <v>60</v>
      </c>
      <c r="B52">
        <f>COUNTIFS(Games!$A$2:$A$2100, A52, Games!$E$2:$E$2100, "")</f>
        <v>3</v>
      </c>
      <c r="C52">
        <f>COUNTIFS(Games!$C$2:$C$2100, A52, Games!$E$2:$E$2100, "")</f>
        <v>5</v>
      </c>
      <c r="D52">
        <f>COUNTIFS(Games!$A$2:$A$2100, A52, Games!$E$2:$E$2100, "Yes") + COUNTIFS(Games!$C$2:$C$2100, A52, Games!$E$2:$E$2100, "Yes")</f>
        <v>1</v>
      </c>
      <c r="E52">
        <f>SUMIF(Games!$A$2:$A$2100, A52, Games!$B$2:$B$2100) + SUMIF(Games!$C$2:$C$2100, A52, Games!$D$2:$D$2100)</f>
        <v>18</v>
      </c>
      <c r="F52">
        <f>SUMIF(Games!$A$2:$A$2100, A52, Games!$D$2:$D$2100) + SUMIF(Games!$C$2:$C$2100, A52, Games!$B$2:$B$2100)</f>
        <v>29</v>
      </c>
      <c r="G52">
        <f t="shared" si="4"/>
        <v>-11</v>
      </c>
      <c r="H52">
        <f t="shared" si="5"/>
        <v>2</v>
      </c>
      <c r="I52">
        <f t="shared" si="6"/>
        <v>3.2222222222222223</v>
      </c>
      <c r="J52">
        <f t="shared" si="7"/>
        <v>-1.2222222222222223</v>
      </c>
    </row>
    <row r="53" spans="1:10" x14ac:dyDescent="0.3">
      <c r="A53" t="s">
        <v>61</v>
      </c>
      <c r="B53">
        <f>COUNTIFS(Games!$A$2:$A$2100, A53, Games!$E$2:$E$2100, "")</f>
        <v>4</v>
      </c>
      <c r="C53">
        <f>COUNTIFS(Games!$C$2:$C$2100, A53, Games!$E$2:$E$2100, "")</f>
        <v>3</v>
      </c>
      <c r="D53">
        <f>COUNTIFS(Games!$A$2:$A$2100, A53, Games!$E$2:$E$2100, "Yes") + COUNTIFS(Games!$C$2:$C$2100, A53, Games!$E$2:$E$2100, "Yes")</f>
        <v>1</v>
      </c>
      <c r="E53">
        <f>SUMIF(Games!$A$2:$A$2100, A53, Games!$B$2:$B$2100) + SUMIF(Games!$C$2:$C$2100, A53, Games!$D$2:$D$2100)</f>
        <v>21</v>
      </c>
      <c r="F53">
        <f>SUMIF(Games!$A$2:$A$2100, A53, Games!$D$2:$D$2100) + SUMIF(Games!$C$2:$C$2100, A53, Games!$B$2:$B$2100)</f>
        <v>18</v>
      </c>
      <c r="G53">
        <f t="shared" si="4"/>
        <v>3</v>
      </c>
      <c r="H53">
        <f t="shared" si="5"/>
        <v>2.625</v>
      </c>
      <c r="I53">
        <f t="shared" si="6"/>
        <v>2.25</v>
      </c>
      <c r="J53">
        <f t="shared" si="7"/>
        <v>0.375</v>
      </c>
    </row>
    <row r="54" spans="1:10" x14ac:dyDescent="0.3">
      <c r="A54" t="s">
        <v>62</v>
      </c>
      <c r="B54">
        <f>COUNTIFS(Games!$A$2:$A$2100, A54, Games!$E$2:$E$2100, "")</f>
        <v>2</v>
      </c>
      <c r="C54">
        <f>COUNTIFS(Games!$C$2:$C$2100, A54, Games!$E$2:$E$2100, "")</f>
        <v>3</v>
      </c>
      <c r="D54">
        <f>COUNTIFS(Games!$A$2:$A$2100, A54, Games!$E$2:$E$2100, "Yes") + COUNTIFS(Games!$C$2:$C$2100, A54, Games!$E$2:$E$2100, "Yes")</f>
        <v>1</v>
      </c>
      <c r="E54">
        <f>SUMIF(Games!$A$2:$A$2100, A54, Games!$B$2:$B$2100) + SUMIF(Games!$C$2:$C$2100, A54, Games!$D$2:$D$2100)</f>
        <v>13</v>
      </c>
      <c r="F54">
        <f>SUMIF(Games!$A$2:$A$2100, A54, Games!$D$2:$D$2100) + SUMIF(Games!$C$2:$C$2100, A54, Games!$B$2:$B$2100)</f>
        <v>19</v>
      </c>
      <c r="G54">
        <f t="shared" si="4"/>
        <v>-6</v>
      </c>
      <c r="H54">
        <f t="shared" si="5"/>
        <v>2.1666666666666665</v>
      </c>
      <c r="I54">
        <f t="shared" si="6"/>
        <v>3.1666666666666665</v>
      </c>
      <c r="J54">
        <f t="shared" si="7"/>
        <v>-1</v>
      </c>
    </row>
    <row r="55" spans="1:10" x14ac:dyDescent="0.3">
      <c r="A55" t="s">
        <v>63</v>
      </c>
      <c r="B55">
        <f>COUNTIFS(Games!$A$2:$A$2100, A55, Games!$E$2:$E$2100, "")</f>
        <v>8</v>
      </c>
      <c r="C55">
        <f>COUNTIFS(Games!$C$2:$C$2100, A55, Games!$E$2:$E$2100, "")</f>
        <v>1</v>
      </c>
      <c r="D55">
        <f>COUNTIFS(Games!$A$2:$A$2100, A55, Games!$E$2:$E$2100, "Yes") + COUNTIFS(Games!$C$2:$C$2100, A55, Games!$E$2:$E$2100, "Yes")</f>
        <v>0</v>
      </c>
      <c r="E55">
        <f>SUMIF(Games!$A$2:$A$2100, A55, Games!$B$2:$B$2100) + SUMIF(Games!$C$2:$C$2100, A55, Games!$D$2:$D$2100)</f>
        <v>38</v>
      </c>
      <c r="F55">
        <f>SUMIF(Games!$A$2:$A$2100, A55, Games!$D$2:$D$2100) + SUMIF(Games!$C$2:$C$2100, A55, Games!$B$2:$B$2100)</f>
        <v>15</v>
      </c>
      <c r="G55">
        <f t="shared" si="4"/>
        <v>23</v>
      </c>
      <c r="H55">
        <f t="shared" si="5"/>
        <v>4.2222222222222223</v>
      </c>
      <c r="I55">
        <f t="shared" si="6"/>
        <v>1.6666666666666667</v>
      </c>
      <c r="J55">
        <f t="shared" si="7"/>
        <v>2.5555555555555554</v>
      </c>
    </row>
    <row r="56" spans="1:10" x14ac:dyDescent="0.3">
      <c r="A56" t="s">
        <v>64</v>
      </c>
      <c r="B56">
        <f>COUNTIFS(Games!$A$2:$A$2100, A56, Games!$E$2:$E$2100, "")</f>
        <v>1</v>
      </c>
      <c r="C56">
        <f>COUNTIFS(Games!$C$2:$C$2100, A56, Games!$E$2:$E$2100, "")</f>
        <v>7</v>
      </c>
      <c r="D56">
        <f>COUNTIFS(Games!$A$2:$A$2100, A56, Games!$E$2:$E$2100, "Yes") + COUNTIFS(Games!$C$2:$C$2100, A56, Games!$E$2:$E$2100, "Yes")</f>
        <v>0</v>
      </c>
      <c r="E56">
        <f>SUMIF(Games!$A$2:$A$2100, A56, Games!$B$2:$B$2100) + SUMIF(Games!$C$2:$C$2100, A56, Games!$D$2:$D$2100)</f>
        <v>11</v>
      </c>
      <c r="F56">
        <f>SUMIF(Games!$A$2:$A$2100, A56, Games!$D$2:$D$2100) + SUMIF(Games!$C$2:$C$2100, A56, Games!$B$2:$B$2100)</f>
        <v>30</v>
      </c>
      <c r="G56">
        <f t="shared" si="4"/>
        <v>-19</v>
      </c>
      <c r="H56">
        <f t="shared" si="5"/>
        <v>1.375</v>
      </c>
      <c r="I56">
        <f t="shared" si="6"/>
        <v>3.75</v>
      </c>
      <c r="J56">
        <f t="shared" si="7"/>
        <v>-2.375</v>
      </c>
    </row>
    <row r="57" spans="1:10" x14ac:dyDescent="0.3">
      <c r="A57" t="s">
        <v>65</v>
      </c>
      <c r="B57">
        <f>COUNTIFS(Games!$A$2:$A$2100, A57, Games!$E$2:$E$2100, "")</f>
        <v>6</v>
      </c>
      <c r="C57">
        <f>COUNTIFS(Games!$C$2:$C$2100, A57, Games!$E$2:$E$2100, "")</f>
        <v>3</v>
      </c>
      <c r="D57">
        <f>COUNTIFS(Games!$A$2:$A$2100, A57, Games!$E$2:$E$2100, "Yes") + COUNTIFS(Games!$C$2:$C$2100, A57, Games!$E$2:$E$2100, "Yes")</f>
        <v>1</v>
      </c>
      <c r="E57">
        <f>SUMIF(Games!$A$2:$A$2100, A57, Games!$B$2:$B$2100) + SUMIF(Games!$C$2:$C$2100, A57, Games!$D$2:$D$2100)</f>
        <v>34</v>
      </c>
      <c r="F57">
        <f>SUMIF(Games!$A$2:$A$2100, A57, Games!$D$2:$D$2100) + SUMIF(Games!$C$2:$C$2100, A57, Games!$B$2:$B$2100)</f>
        <v>28</v>
      </c>
      <c r="G57">
        <f t="shared" si="4"/>
        <v>6</v>
      </c>
      <c r="H57">
        <f t="shared" si="5"/>
        <v>3.4</v>
      </c>
      <c r="I57">
        <f t="shared" si="6"/>
        <v>2.8</v>
      </c>
      <c r="J57">
        <f t="shared" si="7"/>
        <v>0.6</v>
      </c>
    </row>
    <row r="58" spans="1:10" x14ac:dyDescent="0.3">
      <c r="A58" t="s">
        <v>66</v>
      </c>
      <c r="B58">
        <f>COUNTIFS(Games!$A$2:$A$2100, A58, Games!$E$2:$E$2100, "")</f>
        <v>3</v>
      </c>
      <c r="C58">
        <f>COUNTIFS(Games!$C$2:$C$2100, A58, Games!$E$2:$E$2100, "")</f>
        <v>5</v>
      </c>
      <c r="D58">
        <f>COUNTIFS(Games!$A$2:$A$2100, A58, Games!$E$2:$E$2100, "Yes") + COUNTIFS(Games!$C$2:$C$2100, A58, Games!$E$2:$E$2100, "Yes")</f>
        <v>0</v>
      </c>
      <c r="E58">
        <f>SUMIF(Games!$A$2:$A$2100, A58, Games!$B$2:$B$2100) + SUMIF(Games!$C$2:$C$2100, A58, Games!$D$2:$D$2100)</f>
        <v>16</v>
      </c>
      <c r="F58">
        <f>SUMIF(Games!$A$2:$A$2100, A58, Games!$D$2:$D$2100) + SUMIF(Games!$C$2:$C$2100, A58, Games!$B$2:$B$2100)</f>
        <v>18</v>
      </c>
      <c r="G58">
        <f t="shared" si="4"/>
        <v>-2</v>
      </c>
      <c r="H58">
        <f t="shared" si="5"/>
        <v>2</v>
      </c>
      <c r="I58">
        <f t="shared" si="6"/>
        <v>2.25</v>
      </c>
      <c r="J58">
        <f t="shared" si="7"/>
        <v>-0.25</v>
      </c>
    </row>
    <row r="59" spans="1:10" x14ac:dyDescent="0.3">
      <c r="A59" t="s">
        <v>67</v>
      </c>
      <c r="B59">
        <f>COUNTIFS(Games!$A$2:$A$2100, A59, Games!$E$2:$E$2100, "")</f>
        <v>4</v>
      </c>
      <c r="C59">
        <f>COUNTIFS(Games!$C$2:$C$2100, A59, Games!$E$2:$E$2100, "")</f>
        <v>5</v>
      </c>
      <c r="D59">
        <f>COUNTIFS(Games!$A$2:$A$2100, A59, Games!$E$2:$E$2100, "Yes") + COUNTIFS(Games!$C$2:$C$2100, A59, Games!$E$2:$E$2100, "Yes")</f>
        <v>0</v>
      </c>
      <c r="E59">
        <f>SUMIF(Games!$A$2:$A$2100, A59, Games!$B$2:$B$2100) + SUMIF(Games!$C$2:$C$2100, A59, Games!$D$2:$D$2100)</f>
        <v>34</v>
      </c>
      <c r="F59">
        <f>SUMIF(Games!$A$2:$A$2100, A59, Games!$D$2:$D$2100) + SUMIF(Games!$C$2:$C$2100, A59, Games!$B$2:$B$2100)</f>
        <v>34</v>
      </c>
      <c r="G59">
        <f t="shared" si="4"/>
        <v>0</v>
      </c>
      <c r="H59">
        <f t="shared" si="5"/>
        <v>3.7777777777777777</v>
      </c>
      <c r="I59">
        <f t="shared" si="6"/>
        <v>3.7777777777777777</v>
      </c>
      <c r="J59">
        <f t="shared" si="7"/>
        <v>0</v>
      </c>
    </row>
    <row r="60" spans="1:10" x14ac:dyDescent="0.3">
      <c r="A60" t="s">
        <v>68</v>
      </c>
      <c r="B60">
        <f>COUNTIFS(Games!$A$2:$A$2100, A60, Games!$E$2:$E$2100, "")</f>
        <v>4</v>
      </c>
      <c r="C60">
        <f>COUNTIFS(Games!$C$2:$C$2100, A60, Games!$E$2:$E$2100, "")</f>
        <v>5</v>
      </c>
      <c r="D60">
        <f>COUNTIFS(Games!$A$2:$A$2100, A60, Games!$E$2:$E$2100, "Yes") + COUNTIFS(Games!$C$2:$C$2100, A60, Games!$E$2:$E$2100, "Yes")</f>
        <v>0</v>
      </c>
      <c r="E60">
        <f>SUMIF(Games!$A$2:$A$2100, A60, Games!$B$2:$B$2100) + SUMIF(Games!$C$2:$C$2100, A60, Games!$D$2:$D$2100)</f>
        <v>31</v>
      </c>
      <c r="F60">
        <f>SUMIF(Games!$A$2:$A$2100, A60, Games!$D$2:$D$2100) + SUMIF(Games!$C$2:$C$2100, A60, Games!$B$2:$B$2100)</f>
        <v>29</v>
      </c>
      <c r="G60">
        <f t="shared" si="4"/>
        <v>2</v>
      </c>
      <c r="H60">
        <f t="shared" si="5"/>
        <v>3.4444444444444446</v>
      </c>
      <c r="I60">
        <f t="shared" si="6"/>
        <v>3.2222222222222223</v>
      </c>
      <c r="J60">
        <f t="shared" si="7"/>
        <v>0.22222222222222221</v>
      </c>
    </row>
    <row r="61" spans="1:10" x14ac:dyDescent="0.3">
      <c r="A61" t="s">
        <v>69</v>
      </c>
      <c r="B61">
        <f>COUNTIFS(Games!$A$2:$A$2100, A61, Games!$E$2:$E$2100, "")</f>
        <v>2</v>
      </c>
      <c r="C61">
        <f>COUNTIFS(Games!$C$2:$C$2100, A61, Games!$E$2:$E$2100, "")</f>
        <v>1</v>
      </c>
      <c r="D61">
        <f>COUNTIFS(Games!$A$2:$A$2100, A61, Games!$E$2:$E$2100, "Yes") + COUNTIFS(Games!$C$2:$C$2100, A61, Games!$E$2:$E$2100, "Yes")</f>
        <v>1</v>
      </c>
      <c r="E61">
        <f>SUMIF(Games!$A$2:$A$2100, A61, Games!$B$2:$B$2100) + SUMIF(Games!$C$2:$C$2100, A61, Games!$D$2:$D$2100)</f>
        <v>12</v>
      </c>
      <c r="F61">
        <f>SUMIF(Games!$A$2:$A$2100, A61, Games!$D$2:$D$2100) + SUMIF(Games!$C$2:$C$2100, A61, Games!$B$2:$B$2100)</f>
        <v>11</v>
      </c>
      <c r="G61">
        <f t="shared" si="4"/>
        <v>1</v>
      </c>
      <c r="H61">
        <f t="shared" si="5"/>
        <v>3</v>
      </c>
      <c r="I61">
        <f t="shared" si="6"/>
        <v>2.75</v>
      </c>
      <c r="J61">
        <f t="shared" si="7"/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workbookViewId="0">
      <pane ySplit="1" topLeftCell="A219" activePane="bottomLeft" state="frozen"/>
      <selection pane="bottomLeft" activeCell="F214" sqref="F214"/>
    </sheetView>
  </sheetViews>
  <sheetFormatPr defaultRowHeight="14.4" x14ac:dyDescent="0.3"/>
  <cols>
    <col min="1" max="1" width="19.88671875" bestFit="1" customWidth="1"/>
    <col min="2" max="2" width="12.5546875" bestFit="1" customWidth="1"/>
    <col min="3" max="3" width="19.88671875" bestFit="1" customWidth="1"/>
    <col min="4" max="4" width="11.109375" bestFit="1" customWidth="1"/>
    <col min="5" max="5" width="4.33203125" bestFit="1" customWidth="1"/>
  </cols>
  <sheetData>
    <row r="1" spans="1:5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3">
      <c r="A2" t="s">
        <v>21</v>
      </c>
      <c r="B2">
        <v>8</v>
      </c>
      <c r="C2" t="s">
        <v>38</v>
      </c>
      <c r="D2">
        <v>2</v>
      </c>
    </row>
    <row r="3" spans="1:5" x14ac:dyDescent="0.3">
      <c r="A3" t="s">
        <v>66</v>
      </c>
      <c r="B3">
        <v>5</v>
      </c>
      <c r="C3" t="s">
        <v>41</v>
      </c>
      <c r="D3">
        <v>2</v>
      </c>
    </row>
    <row r="4" spans="1:5" x14ac:dyDescent="0.3">
      <c r="A4" t="s">
        <v>15</v>
      </c>
      <c r="B4">
        <v>3</v>
      </c>
      <c r="C4" t="s">
        <v>12</v>
      </c>
      <c r="D4">
        <v>0</v>
      </c>
    </row>
    <row r="5" spans="1:5" x14ac:dyDescent="0.3">
      <c r="A5" t="s">
        <v>65</v>
      </c>
      <c r="B5">
        <v>4</v>
      </c>
      <c r="C5" t="s">
        <v>16</v>
      </c>
      <c r="D5">
        <v>1</v>
      </c>
    </row>
    <row r="6" spans="1:5" x14ac:dyDescent="0.3">
      <c r="A6" t="s">
        <v>57</v>
      </c>
      <c r="B6">
        <v>3</v>
      </c>
      <c r="C6" t="s">
        <v>14</v>
      </c>
      <c r="D6">
        <v>1</v>
      </c>
    </row>
    <row r="7" spans="1:5" x14ac:dyDescent="0.3">
      <c r="A7" t="s">
        <v>34</v>
      </c>
      <c r="B7">
        <v>5</v>
      </c>
      <c r="C7" t="s">
        <v>39</v>
      </c>
      <c r="D7">
        <v>4</v>
      </c>
    </row>
    <row r="8" spans="1:5" x14ac:dyDescent="0.3">
      <c r="A8" t="s">
        <v>44</v>
      </c>
      <c r="B8">
        <v>1</v>
      </c>
      <c r="C8" t="s">
        <v>45</v>
      </c>
      <c r="D8">
        <v>1</v>
      </c>
      <c r="E8" t="s">
        <v>75</v>
      </c>
    </row>
    <row r="9" spans="1:5" x14ac:dyDescent="0.3">
      <c r="A9" t="s">
        <v>40</v>
      </c>
      <c r="B9">
        <v>5</v>
      </c>
      <c r="C9" t="s">
        <v>11</v>
      </c>
      <c r="D9">
        <v>1</v>
      </c>
    </row>
    <row r="10" spans="1:5" x14ac:dyDescent="0.3">
      <c r="A10" t="s">
        <v>26</v>
      </c>
      <c r="B10">
        <v>10</v>
      </c>
      <c r="C10" t="s">
        <v>13</v>
      </c>
      <c r="D10">
        <v>2</v>
      </c>
    </row>
    <row r="11" spans="1:5" x14ac:dyDescent="0.3">
      <c r="A11" t="s">
        <v>44</v>
      </c>
      <c r="B11">
        <v>7</v>
      </c>
      <c r="C11" t="s">
        <v>45</v>
      </c>
      <c r="D11">
        <v>4</v>
      </c>
    </row>
    <row r="12" spans="1:5" x14ac:dyDescent="0.3">
      <c r="A12" t="s">
        <v>15</v>
      </c>
      <c r="B12">
        <v>5</v>
      </c>
      <c r="C12" t="s">
        <v>12</v>
      </c>
      <c r="D12">
        <v>0</v>
      </c>
    </row>
    <row r="13" spans="1:5" x14ac:dyDescent="0.3">
      <c r="A13" t="s">
        <v>34</v>
      </c>
      <c r="B13">
        <v>1</v>
      </c>
      <c r="C13" t="s">
        <v>39</v>
      </c>
      <c r="D13">
        <v>0</v>
      </c>
    </row>
    <row r="14" spans="1:5" x14ac:dyDescent="0.3">
      <c r="A14" t="s">
        <v>40</v>
      </c>
      <c r="B14">
        <v>4</v>
      </c>
      <c r="C14" t="s">
        <v>11</v>
      </c>
      <c r="D14">
        <v>0</v>
      </c>
    </row>
    <row r="15" spans="1:5" x14ac:dyDescent="0.3">
      <c r="A15" t="s">
        <v>13</v>
      </c>
      <c r="B15">
        <v>4</v>
      </c>
      <c r="C15" t="s">
        <v>26</v>
      </c>
      <c r="D15">
        <v>3</v>
      </c>
    </row>
    <row r="16" spans="1:5" x14ac:dyDescent="0.3">
      <c r="A16" t="s">
        <v>21</v>
      </c>
      <c r="B16">
        <v>6</v>
      </c>
      <c r="C16" t="s">
        <v>67</v>
      </c>
      <c r="D16">
        <v>2</v>
      </c>
    </row>
    <row r="17" spans="1:5" x14ac:dyDescent="0.3">
      <c r="A17" t="s">
        <v>55</v>
      </c>
      <c r="B17">
        <v>4</v>
      </c>
      <c r="C17" t="s">
        <v>24</v>
      </c>
      <c r="D17">
        <v>3</v>
      </c>
    </row>
    <row r="18" spans="1:5" x14ac:dyDescent="0.3">
      <c r="A18" t="s">
        <v>33</v>
      </c>
      <c r="B18">
        <v>4</v>
      </c>
      <c r="C18" t="s">
        <v>23</v>
      </c>
      <c r="D18">
        <v>2</v>
      </c>
    </row>
    <row r="19" spans="1:5" x14ac:dyDescent="0.3">
      <c r="A19" t="s">
        <v>48</v>
      </c>
      <c r="B19">
        <v>4</v>
      </c>
      <c r="C19" t="s">
        <v>14</v>
      </c>
      <c r="D19">
        <v>3</v>
      </c>
    </row>
    <row r="20" spans="1:5" x14ac:dyDescent="0.3">
      <c r="A20" t="s">
        <v>52</v>
      </c>
      <c r="B20">
        <v>6</v>
      </c>
      <c r="C20" t="s">
        <v>38</v>
      </c>
      <c r="D20">
        <v>6</v>
      </c>
      <c r="E20" t="s">
        <v>75</v>
      </c>
    </row>
    <row r="21" spans="1:5" x14ac:dyDescent="0.3">
      <c r="A21" t="s">
        <v>50</v>
      </c>
      <c r="B21">
        <v>5</v>
      </c>
      <c r="C21" t="s">
        <v>62</v>
      </c>
      <c r="D21">
        <v>2</v>
      </c>
    </row>
    <row r="22" spans="1:5" x14ac:dyDescent="0.3">
      <c r="A22" t="s">
        <v>27</v>
      </c>
      <c r="B22">
        <v>5</v>
      </c>
      <c r="C22" t="s">
        <v>16</v>
      </c>
      <c r="D22">
        <v>2</v>
      </c>
    </row>
    <row r="23" spans="1:5" x14ac:dyDescent="0.3">
      <c r="A23" t="s">
        <v>39</v>
      </c>
      <c r="B23">
        <v>1</v>
      </c>
      <c r="C23" t="s">
        <v>18</v>
      </c>
      <c r="D23">
        <v>0</v>
      </c>
    </row>
    <row r="24" spans="1:5" x14ac:dyDescent="0.3">
      <c r="A24" t="s">
        <v>30</v>
      </c>
      <c r="B24">
        <v>4</v>
      </c>
      <c r="C24" t="s">
        <v>10</v>
      </c>
      <c r="D24">
        <v>1</v>
      </c>
    </row>
    <row r="25" spans="1:5" x14ac:dyDescent="0.3">
      <c r="A25" t="s">
        <v>60</v>
      </c>
      <c r="B25">
        <v>3</v>
      </c>
      <c r="C25" t="s">
        <v>21</v>
      </c>
      <c r="D25">
        <v>2</v>
      </c>
    </row>
    <row r="26" spans="1:5" x14ac:dyDescent="0.3">
      <c r="A26" t="s">
        <v>55</v>
      </c>
      <c r="B26">
        <v>5</v>
      </c>
      <c r="C26" t="s">
        <v>24</v>
      </c>
      <c r="D26">
        <v>1</v>
      </c>
    </row>
    <row r="27" spans="1:5" x14ac:dyDescent="0.3">
      <c r="A27" t="s">
        <v>68</v>
      </c>
      <c r="B27">
        <v>3</v>
      </c>
      <c r="C27" t="s">
        <v>19</v>
      </c>
      <c r="D27">
        <v>0</v>
      </c>
    </row>
    <row r="28" spans="1:5" x14ac:dyDescent="0.3">
      <c r="A28" t="s">
        <v>42</v>
      </c>
      <c r="B28">
        <v>4</v>
      </c>
      <c r="C28" t="s">
        <v>51</v>
      </c>
      <c r="D28">
        <v>2</v>
      </c>
    </row>
    <row r="29" spans="1:5" x14ac:dyDescent="0.3">
      <c r="A29" t="s">
        <v>53</v>
      </c>
      <c r="B29">
        <v>3</v>
      </c>
      <c r="C29" t="s">
        <v>15</v>
      </c>
      <c r="D29">
        <v>2</v>
      </c>
    </row>
    <row r="30" spans="1:5" x14ac:dyDescent="0.3">
      <c r="A30" t="s">
        <v>25</v>
      </c>
      <c r="B30">
        <v>2</v>
      </c>
      <c r="C30" t="s">
        <v>47</v>
      </c>
      <c r="D30">
        <v>1</v>
      </c>
    </row>
    <row r="31" spans="1:5" x14ac:dyDescent="0.3">
      <c r="A31" t="s">
        <v>54</v>
      </c>
      <c r="B31">
        <v>3</v>
      </c>
      <c r="C31" t="s">
        <v>65</v>
      </c>
      <c r="D31">
        <v>3</v>
      </c>
      <c r="E31" t="s">
        <v>75</v>
      </c>
    </row>
    <row r="32" spans="1:5" x14ac:dyDescent="0.3">
      <c r="A32" t="s">
        <v>37</v>
      </c>
      <c r="B32">
        <v>2</v>
      </c>
      <c r="C32" t="s">
        <v>61</v>
      </c>
      <c r="D32">
        <v>1</v>
      </c>
    </row>
    <row r="33" spans="1:4" x14ac:dyDescent="0.3">
      <c r="A33" t="s">
        <v>36</v>
      </c>
      <c r="B33">
        <v>6</v>
      </c>
      <c r="C33" t="s">
        <v>59</v>
      </c>
      <c r="D33">
        <v>1</v>
      </c>
    </row>
    <row r="34" spans="1:4" x14ac:dyDescent="0.3">
      <c r="A34" t="s">
        <v>35</v>
      </c>
      <c r="B34">
        <v>3</v>
      </c>
      <c r="C34" t="s">
        <v>64</v>
      </c>
      <c r="D34">
        <v>1</v>
      </c>
    </row>
    <row r="35" spans="1:4" x14ac:dyDescent="0.3">
      <c r="A35" t="s">
        <v>57</v>
      </c>
      <c r="B35">
        <v>4</v>
      </c>
      <c r="C35" t="s">
        <v>40</v>
      </c>
      <c r="D35">
        <v>0</v>
      </c>
    </row>
    <row r="36" spans="1:4" x14ac:dyDescent="0.3">
      <c r="A36" t="s">
        <v>26</v>
      </c>
      <c r="B36">
        <v>1</v>
      </c>
      <c r="C36" t="s">
        <v>11</v>
      </c>
      <c r="D36">
        <v>0</v>
      </c>
    </row>
    <row r="37" spans="1:4" x14ac:dyDescent="0.3">
      <c r="A37" t="s">
        <v>46</v>
      </c>
      <c r="B37">
        <v>4</v>
      </c>
      <c r="C37" t="s">
        <v>20</v>
      </c>
      <c r="D37">
        <v>3</v>
      </c>
    </row>
    <row r="38" spans="1:4" x14ac:dyDescent="0.3">
      <c r="A38" t="s">
        <v>17</v>
      </c>
      <c r="B38">
        <v>2</v>
      </c>
      <c r="C38" t="s">
        <v>49</v>
      </c>
      <c r="D38">
        <v>1</v>
      </c>
    </row>
    <row r="39" spans="1:4" x14ac:dyDescent="0.3">
      <c r="A39" t="s">
        <v>45</v>
      </c>
      <c r="B39">
        <v>2</v>
      </c>
      <c r="C39" t="s">
        <v>43</v>
      </c>
      <c r="D39">
        <v>1</v>
      </c>
    </row>
    <row r="40" spans="1:4" x14ac:dyDescent="0.3">
      <c r="A40" t="s">
        <v>63</v>
      </c>
      <c r="B40">
        <v>3</v>
      </c>
      <c r="C40" t="s">
        <v>12</v>
      </c>
      <c r="D40">
        <v>2</v>
      </c>
    </row>
    <row r="41" spans="1:4" x14ac:dyDescent="0.3">
      <c r="A41" t="s">
        <v>67</v>
      </c>
      <c r="B41">
        <v>4</v>
      </c>
      <c r="C41" t="s">
        <v>31</v>
      </c>
      <c r="D41">
        <v>3</v>
      </c>
    </row>
    <row r="42" spans="1:4" x14ac:dyDescent="0.3">
      <c r="A42" t="s">
        <v>23</v>
      </c>
      <c r="B42">
        <v>7</v>
      </c>
      <c r="C42" t="s">
        <v>33</v>
      </c>
      <c r="D42">
        <v>6</v>
      </c>
    </row>
    <row r="43" spans="1:4" x14ac:dyDescent="0.3">
      <c r="A43" t="s">
        <v>14</v>
      </c>
      <c r="B43">
        <v>3</v>
      </c>
      <c r="C43" t="s">
        <v>48</v>
      </c>
      <c r="D43">
        <v>1</v>
      </c>
    </row>
    <row r="44" spans="1:4" x14ac:dyDescent="0.3">
      <c r="A44" t="s">
        <v>50</v>
      </c>
      <c r="B44">
        <v>5</v>
      </c>
      <c r="C44" t="s">
        <v>62</v>
      </c>
      <c r="D44">
        <v>0</v>
      </c>
    </row>
    <row r="45" spans="1:4" x14ac:dyDescent="0.3">
      <c r="A45" t="s">
        <v>16</v>
      </c>
      <c r="B45">
        <v>3</v>
      </c>
      <c r="C45" t="s">
        <v>39</v>
      </c>
      <c r="D45">
        <v>2</v>
      </c>
    </row>
    <row r="46" spans="1:4" x14ac:dyDescent="0.3">
      <c r="A46" t="s">
        <v>40</v>
      </c>
      <c r="B46">
        <v>3</v>
      </c>
      <c r="C46" t="s">
        <v>38</v>
      </c>
      <c r="D46">
        <v>0</v>
      </c>
    </row>
    <row r="47" spans="1:4" x14ac:dyDescent="0.3">
      <c r="A47" t="s">
        <v>68</v>
      </c>
      <c r="B47">
        <v>7</v>
      </c>
      <c r="C47" t="s">
        <v>19</v>
      </c>
      <c r="D47">
        <v>5</v>
      </c>
    </row>
    <row r="48" spans="1:4" x14ac:dyDescent="0.3">
      <c r="A48" t="s">
        <v>52</v>
      </c>
      <c r="B48">
        <v>3</v>
      </c>
      <c r="C48" t="s">
        <v>57</v>
      </c>
      <c r="D48">
        <v>0</v>
      </c>
    </row>
    <row r="49" spans="1:5" x14ac:dyDescent="0.3">
      <c r="A49" t="s">
        <v>51</v>
      </c>
      <c r="B49">
        <v>4</v>
      </c>
      <c r="C49" t="s">
        <v>42</v>
      </c>
      <c r="D49">
        <v>3</v>
      </c>
    </row>
    <row r="50" spans="1:5" x14ac:dyDescent="0.3">
      <c r="A50" t="s">
        <v>53</v>
      </c>
      <c r="B50">
        <v>3</v>
      </c>
      <c r="C50" t="s">
        <v>15</v>
      </c>
      <c r="D50">
        <v>0</v>
      </c>
    </row>
    <row r="51" spans="1:5" x14ac:dyDescent="0.3">
      <c r="A51" t="s">
        <v>36</v>
      </c>
      <c r="B51">
        <v>3</v>
      </c>
      <c r="C51" t="s">
        <v>59</v>
      </c>
      <c r="D51">
        <v>1</v>
      </c>
    </row>
    <row r="52" spans="1:5" x14ac:dyDescent="0.3">
      <c r="A52" t="s">
        <v>25</v>
      </c>
      <c r="B52">
        <v>2</v>
      </c>
      <c r="C52" t="s">
        <v>47</v>
      </c>
      <c r="D52">
        <v>1</v>
      </c>
    </row>
    <row r="53" spans="1:5" x14ac:dyDescent="0.3">
      <c r="A53" t="s">
        <v>65</v>
      </c>
      <c r="B53">
        <v>5</v>
      </c>
      <c r="C53" t="s">
        <v>54</v>
      </c>
      <c r="D53">
        <v>4</v>
      </c>
    </row>
    <row r="54" spans="1:5" x14ac:dyDescent="0.3">
      <c r="A54" t="s">
        <v>61</v>
      </c>
      <c r="B54">
        <v>5</v>
      </c>
      <c r="C54" t="s">
        <v>37</v>
      </c>
      <c r="D54">
        <v>4</v>
      </c>
    </row>
    <row r="55" spans="1:5" x14ac:dyDescent="0.3">
      <c r="A55" t="s">
        <v>35</v>
      </c>
      <c r="B55">
        <v>4</v>
      </c>
      <c r="C55" t="s">
        <v>64</v>
      </c>
      <c r="D55">
        <v>1</v>
      </c>
    </row>
    <row r="56" spans="1:5" x14ac:dyDescent="0.3">
      <c r="A56" t="s">
        <v>58</v>
      </c>
      <c r="B56">
        <v>3</v>
      </c>
      <c r="C56" t="s">
        <v>66</v>
      </c>
      <c r="D56">
        <v>2</v>
      </c>
    </row>
    <row r="57" spans="1:5" x14ac:dyDescent="0.3">
      <c r="A57" t="s">
        <v>26</v>
      </c>
      <c r="B57">
        <v>6</v>
      </c>
      <c r="C57" t="s">
        <v>10</v>
      </c>
      <c r="D57">
        <v>1</v>
      </c>
    </row>
    <row r="58" spans="1:5" x14ac:dyDescent="0.3">
      <c r="A58" t="s">
        <v>67</v>
      </c>
      <c r="B58">
        <v>5</v>
      </c>
      <c r="C58" t="s">
        <v>31</v>
      </c>
      <c r="D58">
        <v>0</v>
      </c>
    </row>
    <row r="59" spans="1:5" x14ac:dyDescent="0.3">
      <c r="A59" t="s">
        <v>30</v>
      </c>
      <c r="B59">
        <v>6</v>
      </c>
      <c r="C59" t="s">
        <v>11</v>
      </c>
      <c r="D59">
        <v>0</v>
      </c>
    </row>
    <row r="60" spans="1:5" x14ac:dyDescent="0.3">
      <c r="A60" t="s">
        <v>49</v>
      </c>
      <c r="B60">
        <v>1</v>
      </c>
      <c r="C60" t="s">
        <v>17</v>
      </c>
      <c r="D60">
        <v>1</v>
      </c>
      <c r="E60" t="s">
        <v>75</v>
      </c>
    </row>
    <row r="61" spans="1:5" x14ac:dyDescent="0.3">
      <c r="A61" t="s">
        <v>46</v>
      </c>
      <c r="B61">
        <v>5</v>
      </c>
      <c r="C61" t="s">
        <v>20</v>
      </c>
      <c r="D61">
        <v>3</v>
      </c>
    </row>
    <row r="62" spans="1:5" x14ac:dyDescent="0.3">
      <c r="A62" t="s">
        <v>45</v>
      </c>
      <c r="B62">
        <v>5</v>
      </c>
      <c r="C62" t="s">
        <v>43</v>
      </c>
      <c r="D62">
        <v>2</v>
      </c>
    </row>
    <row r="63" spans="1:5" x14ac:dyDescent="0.3">
      <c r="A63" t="s">
        <v>63</v>
      </c>
      <c r="B63">
        <v>6</v>
      </c>
      <c r="C63" t="s">
        <v>12</v>
      </c>
      <c r="D63">
        <v>2</v>
      </c>
    </row>
    <row r="64" spans="1:5" x14ac:dyDescent="0.3">
      <c r="A64" t="s">
        <v>21</v>
      </c>
      <c r="B64">
        <v>6</v>
      </c>
      <c r="C64" t="s">
        <v>60</v>
      </c>
      <c r="D64">
        <v>0</v>
      </c>
    </row>
    <row r="65" spans="1:5" x14ac:dyDescent="0.3">
      <c r="A65" t="s">
        <v>14</v>
      </c>
      <c r="B65">
        <v>5</v>
      </c>
      <c r="C65" t="s">
        <v>18</v>
      </c>
      <c r="D65">
        <v>4</v>
      </c>
    </row>
    <row r="66" spans="1:5" x14ac:dyDescent="0.3">
      <c r="A66" t="s">
        <v>58</v>
      </c>
      <c r="B66">
        <v>4</v>
      </c>
      <c r="C66" t="s">
        <v>27</v>
      </c>
      <c r="D66">
        <v>2</v>
      </c>
    </row>
    <row r="67" spans="1:5" x14ac:dyDescent="0.3">
      <c r="A67" t="s">
        <v>18</v>
      </c>
      <c r="B67">
        <v>4</v>
      </c>
      <c r="C67" t="s">
        <v>14</v>
      </c>
      <c r="D67">
        <v>4</v>
      </c>
      <c r="E67" t="s">
        <v>75</v>
      </c>
    </row>
    <row r="68" spans="1:5" x14ac:dyDescent="0.3">
      <c r="A68" t="s">
        <v>10</v>
      </c>
      <c r="B68">
        <v>7</v>
      </c>
      <c r="C68" t="s">
        <v>23</v>
      </c>
      <c r="D68">
        <v>3</v>
      </c>
    </row>
    <row r="69" spans="1:5" x14ac:dyDescent="0.3">
      <c r="A69" t="s">
        <v>60</v>
      </c>
      <c r="B69">
        <v>2</v>
      </c>
      <c r="C69" t="s">
        <v>16</v>
      </c>
      <c r="D69">
        <v>2</v>
      </c>
      <c r="E69" t="s">
        <v>75</v>
      </c>
    </row>
    <row r="70" spans="1:5" x14ac:dyDescent="0.3">
      <c r="A70" t="s">
        <v>57</v>
      </c>
      <c r="B70">
        <v>7</v>
      </c>
      <c r="C70" t="s">
        <v>27</v>
      </c>
      <c r="D70">
        <v>2</v>
      </c>
    </row>
    <row r="71" spans="1:5" x14ac:dyDescent="0.3">
      <c r="A71" t="s">
        <v>55</v>
      </c>
      <c r="B71">
        <v>8</v>
      </c>
      <c r="C71" t="s">
        <v>48</v>
      </c>
      <c r="D71">
        <v>2</v>
      </c>
    </row>
    <row r="72" spans="1:5" x14ac:dyDescent="0.3">
      <c r="A72" t="s">
        <v>36</v>
      </c>
      <c r="B72">
        <v>6</v>
      </c>
      <c r="C72" t="s">
        <v>53</v>
      </c>
      <c r="D72">
        <v>3</v>
      </c>
    </row>
    <row r="73" spans="1:5" x14ac:dyDescent="0.3">
      <c r="A73" t="s">
        <v>41</v>
      </c>
      <c r="B73">
        <v>6</v>
      </c>
      <c r="C73" t="s">
        <v>67</v>
      </c>
      <c r="D73">
        <v>5</v>
      </c>
    </row>
    <row r="74" spans="1:5" x14ac:dyDescent="0.3">
      <c r="A74" t="s">
        <v>64</v>
      </c>
      <c r="B74">
        <v>4</v>
      </c>
      <c r="C74" t="s">
        <v>33</v>
      </c>
      <c r="D74">
        <v>3</v>
      </c>
    </row>
    <row r="75" spans="1:5" x14ac:dyDescent="0.3">
      <c r="A75" t="s">
        <v>24</v>
      </c>
      <c r="B75">
        <v>4</v>
      </c>
      <c r="C75" t="s">
        <v>68</v>
      </c>
      <c r="D75">
        <v>2</v>
      </c>
    </row>
    <row r="76" spans="1:5" x14ac:dyDescent="0.3">
      <c r="A76" t="s">
        <v>58</v>
      </c>
      <c r="B76">
        <v>1</v>
      </c>
      <c r="C76" t="s">
        <v>19</v>
      </c>
      <c r="D76">
        <v>0</v>
      </c>
    </row>
    <row r="77" spans="1:5" x14ac:dyDescent="0.3">
      <c r="A77" t="s">
        <v>65</v>
      </c>
      <c r="B77">
        <v>4</v>
      </c>
      <c r="C77" t="s">
        <v>50</v>
      </c>
      <c r="D77">
        <v>3</v>
      </c>
    </row>
    <row r="78" spans="1:5" x14ac:dyDescent="0.3">
      <c r="A78" t="s">
        <v>52</v>
      </c>
      <c r="B78">
        <v>4</v>
      </c>
      <c r="C78" t="s">
        <v>54</v>
      </c>
      <c r="D78">
        <v>1</v>
      </c>
    </row>
    <row r="79" spans="1:5" x14ac:dyDescent="0.3">
      <c r="A79" t="s">
        <v>37</v>
      </c>
      <c r="B79">
        <v>3</v>
      </c>
      <c r="C79" t="s">
        <v>40</v>
      </c>
      <c r="D79">
        <v>0</v>
      </c>
    </row>
    <row r="80" spans="1:5" x14ac:dyDescent="0.3">
      <c r="A80" t="s">
        <v>47</v>
      </c>
      <c r="B80">
        <v>3</v>
      </c>
      <c r="C80" t="s">
        <v>26</v>
      </c>
      <c r="D80">
        <v>3</v>
      </c>
      <c r="E80" t="s">
        <v>75</v>
      </c>
    </row>
    <row r="81" spans="1:5" x14ac:dyDescent="0.3">
      <c r="A81" t="s">
        <v>45</v>
      </c>
      <c r="B81">
        <v>8</v>
      </c>
      <c r="C81" t="s">
        <v>35</v>
      </c>
      <c r="D81">
        <v>2</v>
      </c>
    </row>
    <row r="82" spans="1:5" x14ac:dyDescent="0.3">
      <c r="A82" t="s">
        <v>30</v>
      </c>
      <c r="B82">
        <v>4</v>
      </c>
      <c r="C82" t="s">
        <v>12</v>
      </c>
      <c r="D82">
        <v>1</v>
      </c>
    </row>
    <row r="83" spans="1:5" x14ac:dyDescent="0.3">
      <c r="A83" t="s">
        <v>46</v>
      </c>
      <c r="B83">
        <v>7</v>
      </c>
      <c r="C83" t="s">
        <v>49</v>
      </c>
      <c r="D83">
        <v>4</v>
      </c>
    </row>
    <row r="84" spans="1:5" x14ac:dyDescent="0.3">
      <c r="A84" t="s">
        <v>63</v>
      </c>
      <c r="B84">
        <v>4</v>
      </c>
      <c r="C84" t="s">
        <v>51</v>
      </c>
      <c r="D84">
        <v>1</v>
      </c>
    </row>
    <row r="85" spans="1:5" x14ac:dyDescent="0.3">
      <c r="A85" t="s">
        <v>31</v>
      </c>
      <c r="B85">
        <v>5</v>
      </c>
      <c r="C85" t="s">
        <v>38</v>
      </c>
      <c r="D85">
        <v>2</v>
      </c>
    </row>
    <row r="86" spans="1:5" x14ac:dyDescent="0.3">
      <c r="A86" t="s">
        <v>15</v>
      </c>
      <c r="B86">
        <v>2</v>
      </c>
      <c r="C86" t="s">
        <v>11</v>
      </c>
      <c r="D86">
        <v>1</v>
      </c>
    </row>
    <row r="87" spans="1:5" x14ac:dyDescent="0.3">
      <c r="A87" t="s">
        <v>23</v>
      </c>
      <c r="B87">
        <v>2</v>
      </c>
      <c r="C87" t="s">
        <v>10</v>
      </c>
      <c r="D87">
        <v>0</v>
      </c>
    </row>
    <row r="88" spans="1:5" x14ac:dyDescent="0.3">
      <c r="A88" t="s">
        <v>16</v>
      </c>
      <c r="B88">
        <v>5</v>
      </c>
      <c r="C88" t="s">
        <v>60</v>
      </c>
      <c r="D88">
        <v>2</v>
      </c>
    </row>
    <row r="89" spans="1:5" x14ac:dyDescent="0.3">
      <c r="A89" t="s">
        <v>39</v>
      </c>
      <c r="B89">
        <v>4</v>
      </c>
      <c r="C89" t="s">
        <v>20</v>
      </c>
      <c r="D89">
        <v>0</v>
      </c>
    </row>
    <row r="90" spans="1:5" x14ac:dyDescent="0.3">
      <c r="A90" t="s">
        <v>61</v>
      </c>
      <c r="B90">
        <v>6</v>
      </c>
      <c r="C90" t="s">
        <v>25</v>
      </c>
      <c r="D90">
        <v>1</v>
      </c>
    </row>
    <row r="91" spans="1:5" x14ac:dyDescent="0.3">
      <c r="A91" t="s">
        <v>62</v>
      </c>
      <c r="B91">
        <v>2</v>
      </c>
      <c r="C91" t="s">
        <v>57</v>
      </c>
      <c r="D91">
        <v>2</v>
      </c>
      <c r="E91" t="s">
        <v>75</v>
      </c>
    </row>
    <row r="92" spans="1:5" x14ac:dyDescent="0.3">
      <c r="A92" t="s">
        <v>55</v>
      </c>
      <c r="B92">
        <v>4</v>
      </c>
      <c r="C92" t="s">
        <v>48</v>
      </c>
      <c r="D92">
        <v>1</v>
      </c>
    </row>
    <row r="93" spans="1:5" x14ac:dyDescent="0.3">
      <c r="A93" t="s">
        <v>53</v>
      </c>
      <c r="B93">
        <v>3</v>
      </c>
      <c r="C93" t="s">
        <v>36</v>
      </c>
      <c r="D93">
        <v>1</v>
      </c>
    </row>
    <row r="94" spans="1:5" x14ac:dyDescent="0.3">
      <c r="A94" t="s">
        <v>24</v>
      </c>
      <c r="B94">
        <v>3</v>
      </c>
      <c r="C94" t="s">
        <v>33</v>
      </c>
      <c r="D94">
        <v>1</v>
      </c>
    </row>
    <row r="95" spans="1:5" x14ac:dyDescent="0.3">
      <c r="A95" t="s">
        <v>68</v>
      </c>
      <c r="B95">
        <v>7</v>
      </c>
      <c r="C95" t="s">
        <v>64</v>
      </c>
      <c r="D95">
        <v>1</v>
      </c>
    </row>
    <row r="96" spans="1:5" x14ac:dyDescent="0.3">
      <c r="A96" t="s">
        <v>27</v>
      </c>
      <c r="B96">
        <v>3</v>
      </c>
      <c r="C96" t="s">
        <v>59</v>
      </c>
      <c r="D96">
        <v>1</v>
      </c>
    </row>
    <row r="97" spans="1:5" x14ac:dyDescent="0.3">
      <c r="A97" t="s">
        <v>65</v>
      </c>
      <c r="B97">
        <v>3</v>
      </c>
      <c r="C97" t="s">
        <v>50</v>
      </c>
      <c r="D97">
        <v>1</v>
      </c>
    </row>
    <row r="98" spans="1:5" x14ac:dyDescent="0.3">
      <c r="A98" t="s">
        <v>52</v>
      </c>
      <c r="B98">
        <v>8</v>
      </c>
      <c r="C98" t="s">
        <v>54</v>
      </c>
      <c r="D98">
        <v>2</v>
      </c>
    </row>
    <row r="99" spans="1:5" x14ac:dyDescent="0.3">
      <c r="A99" t="s">
        <v>67</v>
      </c>
      <c r="B99">
        <v>5</v>
      </c>
      <c r="C99" t="s">
        <v>41</v>
      </c>
      <c r="D99">
        <v>4</v>
      </c>
    </row>
    <row r="100" spans="1:5" x14ac:dyDescent="0.3">
      <c r="A100" t="s">
        <v>40</v>
      </c>
      <c r="B100">
        <v>2</v>
      </c>
      <c r="C100" t="s">
        <v>37</v>
      </c>
      <c r="D100">
        <v>1</v>
      </c>
    </row>
    <row r="101" spans="1:5" x14ac:dyDescent="0.3">
      <c r="A101" t="s">
        <v>26</v>
      </c>
      <c r="B101">
        <v>4</v>
      </c>
      <c r="C101" t="s">
        <v>47</v>
      </c>
      <c r="D101">
        <v>3</v>
      </c>
    </row>
    <row r="102" spans="1:5" x14ac:dyDescent="0.3">
      <c r="A102" t="s">
        <v>45</v>
      </c>
      <c r="B102">
        <v>3</v>
      </c>
      <c r="C102" t="s">
        <v>35</v>
      </c>
      <c r="D102">
        <v>2</v>
      </c>
    </row>
    <row r="103" spans="1:5" x14ac:dyDescent="0.3">
      <c r="A103" t="s">
        <v>63</v>
      </c>
      <c r="B103">
        <v>5</v>
      </c>
      <c r="C103" t="s">
        <v>51</v>
      </c>
      <c r="D103">
        <v>0</v>
      </c>
    </row>
    <row r="104" spans="1:5" x14ac:dyDescent="0.3">
      <c r="A104" t="s">
        <v>49</v>
      </c>
      <c r="B104">
        <v>4</v>
      </c>
      <c r="C104" t="s">
        <v>46</v>
      </c>
      <c r="D104">
        <v>3</v>
      </c>
    </row>
    <row r="105" spans="1:5" x14ac:dyDescent="0.3">
      <c r="A105" t="s">
        <v>12</v>
      </c>
      <c r="B105">
        <v>3</v>
      </c>
      <c r="C105" t="s">
        <v>30</v>
      </c>
      <c r="D105">
        <v>3</v>
      </c>
      <c r="E105" t="s">
        <v>75</v>
      </c>
    </row>
    <row r="106" spans="1:5" x14ac:dyDescent="0.3">
      <c r="A106" t="s">
        <v>38</v>
      </c>
      <c r="B106">
        <v>3</v>
      </c>
      <c r="C106" t="s">
        <v>31</v>
      </c>
      <c r="D106">
        <v>1</v>
      </c>
    </row>
    <row r="107" spans="1:5" x14ac:dyDescent="0.3">
      <c r="A107" t="s">
        <v>15</v>
      </c>
      <c r="B107">
        <v>5</v>
      </c>
      <c r="C107" t="s">
        <v>11</v>
      </c>
      <c r="D107">
        <v>1</v>
      </c>
    </row>
    <row r="108" spans="1:5" x14ac:dyDescent="0.3">
      <c r="A108" t="s">
        <v>21</v>
      </c>
      <c r="B108">
        <v>4</v>
      </c>
      <c r="C108" t="s">
        <v>67</v>
      </c>
      <c r="D108">
        <v>1</v>
      </c>
    </row>
    <row r="109" spans="1:5" x14ac:dyDescent="0.3">
      <c r="A109" t="s">
        <v>48</v>
      </c>
      <c r="B109">
        <v>5</v>
      </c>
      <c r="C109" t="s">
        <v>10</v>
      </c>
      <c r="D109">
        <v>0</v>
      </c>
    </row>
    <row r="110" spans="1:5" x14ac:dyDescent="0.3">
      <c r="A110" t="s">
        <v>63</v>
      </c>
      <c r="B110">
        <v>7</v>
      </c>
      <c r="C110" t="s">
        <v>19</v>
      </c>
      <c r="D110">
        <v>0</v>
      </c>
    </row>
    <row r="111" spans="1:5" x14ac:dyDescent="0.3">
      <c r="A111" t="s">
        <v>60</v>
      </c>
      <c r="B111">
        <v>3</v>
      </c>
      <c r="C111" t="s">
        <v>61</v>
      </c>
      <c r="D111">
        <v>0</v>
      </c>
    </row>
    <row r="112" spans="1:5" x14ac:dyDescent="0.3">
      <c r="A112" t="s">
        <v>16</v>
      </c>
      <c r="B112">
        <v>5</v>
      </c>
      <c r="C112" t="s">
        <v>38</v>
      </c>
      <c r="D112">
        <v>1</v>
      </c>
    </row>
    <row r="113" spans="1:4" x14ac:dyDescent="0.3">
      <c r="A113" t="s">
        <v>18</v>
      </c>
      <c r="B113">
        <v>7</v>
      </c>
      <c r="C113" t="s">
        <v>33</v>
      </c>
      <c r="D113">
        <v>4</v>
      </c>
    </row>
    <row r="114" spans="1:4" x14ac:dyDescent="0.3">
      <c r="A114" t="s">
        <v>10</v>
      </c>
      <c r="B114">
        <v>2</v>
      </c>
      <c r="C114" t="s">
        <v>48</v>
      </c>
      <c r="D114">
        <v>1</v>
      </c>
    </row>
    <row r="115" spans="1:4" x14ac:dyDescent="0.3">
      <c r="A115" t="s">
        <v>59</v>
      </c>
      <c r="B115">
        <v>5</v>
      </c>
      <c r="C115" t="s">
        <v>65</v>
      </c>
      <c r="D115">
        <v>3</v>
      </c>
    </row>
    <row r="116" spans="1:4" x14ac:dyDescent="0.3">
      <c r="A116" t="s">
        <v>69</v>
      </c>
      <c r="B116">
        <v>3</v>
      </c>
      <c r="C116" t="s">
        <v>22</v>
      </c>
      <c r="D116">
        <v>2</v>
      </c>
    </row>
    <row r="117" spans="1:4" x14ac:dyDescent="0.3">
      <c r="A117" t="s">
        <v>50</v>
      </c>
      <c r="B117">
        <v>4</v>
      </c>
      <c r="C117" t="s">
        <v>37</v>
      </c>
      <c r="D117">
        <v>1</v>
      </c>
    </row>
    <row r="118" spans="1:4" x14ac:dyDescent="0.3">
      <c r="A118" t="s">
        <v>36</v>
      </c>
      <c r="B118">
        <v>5</v>
      </c>
      <c r="C118" t="s">
        <v>39</v>
      </c>
      <c r="D118">
        <v>1</v>
      </c>
    </row>
    <row r="119" spans="1:4" x14ac:dyDescent="0.3">
      <c r="A119" t="s">
        <v>57</v>
      </c>
      <c r="B119">
        <v>5</v>
      </c>
      <c r="C119" t="s">
        <v>20</v>
      </c>
      <c r="D119">
        <v>0</v>
      </c>
    </row>
    <row r="120" spans="1:4" x14ac:dyDescent="0.3">
      <c r="A120" t="s">
        <v>27</v>
      </c>
      <c r="B120">
        <v>5</v>
      </c>
      <c r="C120" t="s">
        <v>35</v>
      </c>
      <c r="D120">
        <v>2</v>
      </c>
    </row>
    <row r="121" spans="1:4" x14ac:dyDescent="0.3">
      <c r="A121" t="s">
        <v>58</v>
      </c>
      <c r="B121">
        <v>4</v>
      </c>
      <c r="C121" t="s">
        <v>14</v>
      </c>
      <c r="D121">
        <v>1</v>
      </c>
    </row>
    <row r="122" spans="1:4" x14ac:dyDescent="0.3">
      <c r="A122" t="s">
        <v>55</v>
      </c>
      <c r="B122">
        <v>4</v>
      </c>
      <c r="C122" t="s">
        <v>56</v>
      </c>
      <c r="D122">
        <v>2</v>
      </c>
    </row>
    <row r="123" spans="1:4" x14ac:dyDescent="0.3">
      <c r="A123" t="s">
        <v>41</v>
      </c>
      <c r="B123">
        <v>3</v>
      </c>
      <c r="C123" t="s">
        <v>64</v>
      </c>
      <c r="D123">
        <v>0</v>
      </c>
    </row>
    <row r="124" spans="1:4" x14ac:dyDescent="0.3">
      <c r="A124" t="s">
        <v>45</v>
      </c>
      <c r="B124">
        <v>3</v>
      </c>
      <c r="C124" t="s">
        <v>52</v>
      </c>
      <c r="D124">
        <v>2</v>
      </c>
    </row>
    <row r="125" spans="1:4" x14ac:dyDescent="0.3">
      <c r="A125" t="s">
        <v>21</v>
      </c>
      <c r="B125">
        <v>8</v>
      </c>
      <c r="C125" t="s">
        <v>53</v>
      </c>
      <c r="D125">
        <v>2</v>
      </c>
    </row>
    <row r="126" spans="1:4" x14ac:dyDescent="0.3">
      <c r="A126" t="s">
        <v>43</v>
      </c>
      <c r="B126">
        <v>6</v>
      </c>
      <c r="C126" t="s">
        <v>68</v>
      </c>
      <c r="D126">
        <v>2</v>
      </c>
    </row>
    <row r="127" spans="1:4" x14ac:dyDescent="0.3">
      <c r="A127" t="s">
        <v>15</v>
      </c>
      <c r="B127">
        <v>6</v>
      </c>
      <c r="C127" t="s">
        <v>54</v>
      </c>
      <c r="D127">
        <v>3</v>
      </c>
    </row>
    <row r="128" spans="1:4" x14ac:dyDescent="0.3">
      <c r="A128" t="s">
        <v>42</v>
      </c>
      <c r="B128">
        <v>5</v>
      </c>
      <c r="C128" t="s">
        <v>28</v>
      </c>
      <c r="D128">
        <v>2</v>
      </c>
    </row>
    <row r="129" spans="1:5" x14ac:dyDescent="0.3">
      <c r="A129" t="s">
        <v>40</v>
      </c>
      <c r="B129">
        <v>4</v>
      </c>
      <c r="C129" t="s">
        <v>25</v>
      </c>
      <c r="D129">
        <v>1</v>
      </c>
    </row>
    <row r="130" spans="1:5" x14ac:dyDescent="0.3">
      <c r="A130" t="s">
        <v>31</v>
      </c>
      <c r="B130">
        <v>4</v>
      </c>
      <c r="C130" t="s">
        <v>13</v>
      </c>
      <c r="D130">
        <v>0</v>
      </c>
    </row>
    <row r="131" spans="1:5" x14ac:dyDescent="0.3">
      <c r="A131" t="s">
        <v>51</v>
      </c>
      <c r="B131">
        <v>3</v>
      </c>
      <c r="C131" t="s">
        <v>17</v>
      </c>
      <c r="D131">
        <v>0</v>
      </c>
    </row>
    <row r="132" spans="1:5" x14ac:dyDescent="0.3">
      <c r="A132" t="s">
        <v>46</v>
      </c>
      <c r="B132">
        <v>4</v>
      </c>
      <c r="C132" t="s">
        <v>12</v>
      </c>
      <c r="D132">
        <v>0</v>
      </c>
    </row>
    <row r="133" spans="1:5" x14ac:dyDescent="0.3">
      <c r="A133" t="s">
        <v>34</v>
      </c>
      <c r="B133">
        <v>4</v>
      </c>
      <c r="C133" t="s">
        <v>11</v>
      </c>
      <c r="D133">
        <v>3</v>
      </c>
    </row>
    <row r="134" spans="1:5" x14ac:dyDescent="0.3">
      <c r="A134" t="s">
        <v>61</v>
      </c>
      <c r="B134">
        <v>2</v>
      </c>
      <c r="C134" t="s">
        <v>60</v>
      </c>
      <c r="D134">
        <v>1</v>
      </c>
    </row>
    <row r="135" spans="1:5" x14ac:dyDescent="0.3">
      <c r="A135" t="s">
        <v>16</v>
      </c>
      <c r="B135">
        <v>3</v>
      </c>
      <c r="C135" t="s">
        <v>38</v>
      </c>
      <c r="D135">
        <v>2</v>
      </c>
    </row>
    <row r="136" spans="1:5" x14ac:dyDescent="0.3">
      <c r="A136" t="s">
        <v>29</v>
      </c>
      <c r="B136">
        <v>7</v>
      </c>
      <c r="C136" t="s">
        <v>32</v>
      </c>
      <c r="D136">
        <v>6</v>
      </c>
    </row>
    <row r="137" spans="1:5" x14ac:dyDescent="0.3">
      <c r="A137" t="s">
        <v>59</v>
      </c>
      <c r="B137">
        <v>4</v>
      </c>
      <c r="C137" t="s">
        <v>65</v>
      </c>
      <c r="D137">
        <v>2</v>
      </c>
    </row>
    <row r="138" spans="1:5" x14ac:dyDescent="0.3">
      <c r="A138" t="s">
        <v>35</v>
      </c>
      <c r="B138">
        <v>2</v>
      </c>
      <c r="C138" t="s">
        <v>27</v>
      </c>
      <c r="D138">
        <v>2</v>
      </c>
      <c r="E138" t="s">
        <v>75</v>
      </c>
    </row>
    <row r="139" spans="1:5" x14ac:dyDescent="0.3">
      <c r="A139" t="s">
        <v>36</v>
      </c>
      <c r="B139">
        <v>4</v>
      </c>
      <c r="C139" t="s">
        <v>39</v>
      </c>
      <c r="D139">
        <v>3</v>
      </c>
    </row>
    <row r="140" spans="1:5" x14ac:dyDescent="0.3">
      <c r="A140" t="s">
        <v>47</v>
      </c>
      <c r="B140">
        <v>3</v>
      </c>
      <c r="C140" t="s">
        <v>66</v>
      </c>
      <c r="D140">
        <v>2</v>
      </c>
    </row>
    <row r="141" spans="1:5" x14ac:dyDescent="0.3">
      <c r="A141" t="s">
        <v>37</v>
      </c>
      <c r="B141">
        <v>4</v>
      </c>
      <c r="C141" t="s">
        <v>18</v>
      </c>
      <c r="D141">
        <v>2</v>
      </c>
    </row>
    <row r="142" spans="1:5" x14ac:dyDescent="0.3">
      <c r="A142" t="s">
        <v>41</v>
      </c>
      <c r="B142">
        <v>3</v>
      </c>
      <c r="C142" t="s">
        <v>64</v>
      </c>
      <c r="D142">
        <v>1</v>
      </c>
    </row>
    <row r="143" spans="1:5" x14ac:dyDescent="0.3">
      <c r="A143" t="s">
        <v>45</v>
      </c>
      <c r="B143">
        <v>3</v>
      </c>
      <c r="C143" t="s">
        <v>52</v>
      </c>
      <c r="D143">
        <v>1</v>
      </c>
    </row>
    <row r="144" spans="1:5" x14ac:dyDescent="0.3">
      <c r="A144" t="s">
        <v>68</v>
      </c>
      <c r="B144">
        <v>6</v>
      </c>
      <c r="C144" t="s">
        <v>43</v>
      </c>
      <c r="D144">
        <v>2</v>
      </c>
    </row>
    <row r="145" spans="1:5" x14ac:dyDescent="0.3">
      <c r="A145" t="s">
        <v>15</v>
      </c>
      <c r="B145">
        <v>7</v>
      </c>
      <c r="C145" t="s">
        <v>54</v>
      </c>
      <c r="D145">
        <v>2</v>
      </c>
    </row>
    <row r="146" spans="1:5" x14ac:dyDescent="0.3">
      <c r="A146" t="s">
        <v>58</v>
      </c>
      <c r="B146">
        <v>9</v>
      </c>
      <c r="C146" t="s">
        <v>14</v>
      </c>
      <c r="D146">
        <v>2</v>
      </c>
    </row>
    <row r="147" spans="1:5" x14ac:dyDescent="0.3">
      <c r="A147" t="s">
        <v>24</v>
      </c>
      <c r="B147">
        <v>4</v>
      </c>
      <c r="C147" t="s">
        <v>23</v>
      </c>
      <c r="D147">
        <v>1</v>
      </c>
    </row>
    <row r="148" spans="1:5" x14ac:dyDescent="0.3">
      <c r="A148" t="s">
        <v>42</v>
      </c>
      <c r="B148">
        <v>4</v>
      </c>
      <c r="C148" t="s">
        <v>28</v>
      </c>
      <c r="D148">
        <v>3</v>
      </c>
    </row>
    <row r="149" spans="1:5" x14ac:dyDescent="0.3">
      <c r="A149" t="s">
        <v>50</v>
      </c>
      <c r="B149">
        <v>3</v>
      </c>
      <c r="C149" t="s">
        <v>63</v>
      </c>
      <c r="D149">
        <v>2</v>
      </c>
    </row>
    <row r="150" spans="1:5" x14ac:dyDescent="0.3">
      <c r="A150" t="s">
        <v>49</v>
      </c>
      <c r="B150">
        <v>3</v>
      </c>
      <c r="C150" t="s">
        <v>44</v>
      </c>
      <c r="D150">
        <v>1</v>
      </c>
    </row>
    <row r="151" spans="1:5" x14ac:dyDescent="0.3">
      <c r="A151" t="s">
        <v>40</v>
      </c>
      <c r="B151">
        <v>6</v>
      </c>
      <c r="C151" t="s">
        <v>25</v>
      </c>
      <c r="D151">
        <v>0</v>
      </c>
    </row>
    <row r="152" spans="1:5" x14ac:dyDescent="0.3">
      <c r="A152" t="s">
        <v>53</v>
      </c>
      <c r="B152">
        <v>2</v>
      </c>
      <c r="C152" t="s">
        <v>21</v>
      </c>
      <c r="D152">
        <v>2</v>
      </c>
      <c r="E152" t="s">
        <v>75</v>
      </c>
    </row>
    <row r="153" spans="1:5" x14ac:dyDescent="0.3">
      <c r="A153" t="s">
        <v>31</v>
      </c>
      <c r="B153">
        <v>3</v>
      </c>
      <c r="C153" t="s">
        <v>13</v>
      </c>
      <c r="D153">
        <v>2</v>
      </c>
    </row>
    <row r="154" spans="1:5" x14ac:dyDescent="0.3">
      <c r="A154" t="s">
        <v>17</v>
      </c>
      <c r="B154">
        <v>2</v>
      </c>
      <c r="C154" t="s">
        <v>51</v>
      </c>
      <c r="D154">
        <v>1</v>
      </c>
    </row>
    <row r="155" spans="1:5" x14ac:dyDescent="0.3">
      <c r="A155" t="s">
        <v>46</v>
      </c>
      <c r="B155">
        <v>3</v>
      </c>
      <c r="C155" t="s">
        <v>12</v>
      </c>
      <c r="D155">
        <v>1</v>
      </c>
    </row>
    <row r="156" spans="1:5" x14ac:dyDescent="0.3">
      <c r="A156" t="s">
        <v>34</v>
      </c>
      <c r="B156">
        <v>2</v>
      </c>
      <c r="C156" t="s">
        <v>11</v>
      </c>
      <c r="D156">
        <v>1</v>
      </c>
    </row>
    <row r="157" spans="1:5" x14ac:dyDescent="0.3">
      <c r="A157" t="s">
        <v>66</v>
      </c>
      <c r="B157">
        <v>2</v>
      </c>
      <c r="C157" t="s">
        <v>22</v>
      </c>
      <c r="D157">
        <v>1</v>
      </c>
    </row>
    <row r="158" spans="1:5" x14ac:dyDescent="0.3">
      <c r="A158" t="s">
        <v>20</v>
      </c>
      <c r="B158">
        <v>5</v>
      </c>
      <c r="C158" t="s">
        <v>50</v>
      </c>
      <c r="D158">
        <v>5</v>
      </c>
      <c r="E158" t="s">
        <v>75</v>
      </c>
    </row>
    <row r="159" spans="1:5" x14ac:dyDescent="0.3">
      <c r="A159" t="s">
        <v>60</v>
      </c>
      <c r="B159">
        <v>3</v>
      </c>
      <c r="C159" t="s">
        <v>48</v>
      </c>
      <c r="D159">
        <v>1</v>
      </c>
    </row>
    <row r="160" spans="1:5" x14ac:dyDescent="0.3">
      <c r="A160" t="s">
        <v>10</v>
      </c>
      <c r="B160">
        <v>4</v>
      </c>
      <c r="C160" t="s">
        <v>16</v>
      </c>
      <c r="D160">
        <v>2</v>
      </c>
    </row>
    <row r="161" spans="1:5" x14ac:dyDescent="0.3">
      <c r="A161" t="s">
        <v>23</v>
      </c>
      <c r="B161">
        <v>4</v>
      </c>
      <c r="C161" t="s">
        <v>14</v>
      </c>
      <c r="D161">
        <v>2</v>
      </c>
    </row>
    <row r="162" spans="1:5" x14ac:dyDescent="0.3">
      <c r="A162" t="s">
        <v>62</v>
      </c>
      <c r="B162">
        <v>3</v>
      </c>
      <c r="C162" t="s">
        <v>18</v>
      </c>
      <c r="D162">
        <v>2</v>
      </c>
    </row>
    <row r="163" spans="1:5" x14ac:dyDescent="0.3">
      <c r="A163" t="s">
        <v>38</v>
      </c>
      <c r="B163">
        <v>4</v>
      </c>
      <c r="C163" t="s">
        <v>61</v>
      </c>
      <c r="D163">
        <v>3</v>
      </c>
    </row>
    <row r="164" spans="1:5" x14ac:dyDescent="0.3">
      <c r="A164" t="s">
        <v>53</v>
      </c>
      <c r="B164">
        <v>1</v>
      </c>
      <c r="C164" t="s">
        <v>52</v>
      </c>
      <c r="D164">
        <v>0</v>
      </c>
    </row>
    <row r="165" spans="1:5" x14ac:dyDescent="0.3">
      <c r="A165" t="s">
        <v>22</v>
      </c>
      <c r="B165">
        <v>2</v>
      </c>
      <c r="C165" t="s">
        <v>25</v>
      </c>
      <c r="D165">
        <v>2</v>
      </c>
      <c r="E165" t="s">
        <v>75</v>
      </c>
    </row>
    <row r="166" spans="1:5" x14ac:dyDescent="0.3">
      <c r="A166" t="s">
        <v>24</v>
      </c>
      <c r="B166">
        <v>6</v>
      </c>
      <c r="C166" t="s">
        <v>59</v>
      </c>
      <c r="D166">
        <v>0</v>
      </c>
    </row>
    <row r="167" spans="1:5" x14ac:dyDescent="0.3">
      <c r="A167" t="s">
        <v>58</v>
      </c>
      <c r="B167">
        <v>5</v>
      </c>
      <c r="C167" t="s">
        <v>32</v>
      </c>
      <c r="D167">
        <v>3</v>
      </c>
    </row>
    <row r="168" spans="1:5" x14ac:dyDescent="0.3">
      <c r="A168" t="s">
        <v>65</v>
      </c>
      <c r="B168">
        <v>4</v>
      </c>
      <c r="C168" t="s">
        <v>64</v>
      </c>
      <c r="D168">
        <v>1</v>
      </c>
    </row>
    <row r="169" spans="1:5" x14ac:dyDescent="0.3">
      <c r="A169" t="s">
        <v>56</v>
      </c>
      <c r="B169">
        <v>7</v>
      </c>
      <c r="C169" t="s">
        <v>29</v>
      </c>
      <c r="D169">
        <v>1</v>
      </c>
    </row>
    <row r="170" spans="1:5" x14ac:dyDescent="0.3">
      <c r="A170" t="s">
        <v>28</v>
      </c>
      <c r="B170">
        <v>4</v>
      </c>
      <c r="C170" t="s">
        <v>69</v>
      </c>
      <c r="D170">
        <v>2</v>
      </c>
    </row>
    <row r="171" spans="1:5" x14ac:dyDescent="0.3">
      <c r="A171" t="s">
        <v>27</v>
      </c>
      <c r="B171">
        <v>1</v>
      </c>
      <c r="C171" t="s">
        <v>66</v>
      </c>
      <c r="D171">
        <v>0</v>
      </c>
    </row>
    <row r="172" spans="1:5" x14ac:dyDescent="0.3">
      <c r="A172" t="s">
        <v>35</v>
      </c>
      <c r="B172">
        <v>4</v>
      </c>
      <c r="C172" t="s">
        <v>37</v>
      </c>
      <c r="D172">
        <v>3</v>
      </c>
    </row>
    <row r="173" spans="1:5" x14ac:dyDescent="0.3">
      <c r="A173" t="s">
        <v>39</v>
      </c>
      <c r="B173">
        <v>2</v>
      </c>
      <c r="C173" t="s">
        <v>19</v>
      </c>
      <c r="D173">
        <v>1</v>
      </c>
    </row>
    <row r="174" spans="1:5" x14ac:dyDescent="0.3">
      <c r="A174" t="s">
        <v>30</v>
      </c>
      <c r="B174">
        <v>5</v>
      </c>
      <c r="C174" t="s">
        <v>67</v>
      </c>
      <c r="D174">
        <v>2</v>
      </c>
    </row>
    <row r="175" spans="1:5" x14ac:dyDescent="0.3">
      <c r="A175" t="s">
        <v>63</v>
      </c>
      <c r="B175">
        <v>5</v>
      </c>
      <c r="C175" t="s">
        <v>26</v>
      </c>
      <c r="D175">
        <v>3</v>
      </c>
    </row>
    <row r="176" spans="1:5" x14ac:dyDescent="0.3">
      <c r="A176" t="s">
        <v>40</v>
      </c>
      <c r="B176">
        <v>4</v>
      </c>
      <c r="C176" t="s">
        <v>54</v>
      </c>
      <c r="D176">
        <v>1</v>
      </c>
    </row>
    <row r="177" spans="1:5" x14ac:dyDescent="0.3">
      <c r="A177" t="s">
        <v>55</v>
      </c>
      <c r="B177">
        <v>6</v>
      </c>
      <c r="C177" t="s">
        <v>15</v>
      </c>
      <c r="D177">
        <v>5</v>
      </c>
    </row>
    <row r="178" spans="1:5" x14ac:dyDescent="0.3">
      <c r="A178" t="s">
        <v>42</v>
      </c>
      <c r="B178">
        <v>5</v>
      </c>
      <c r="C178" t="s">
        <v>31</v>
      </c>
      <c r="D178">
        <v>3</v>
      </c>
    </row>
    <row r="179" spans="1:5" x14ac:dyDescent="0.3">
      <c r="A179" t="s">
        <v>46</v>
      </c>
      <c r="B179">
        <v>5</v>
      </c>
      <c r="C179" t="s">
        <v>44</v>
      </c>
      <c r="D179">
        <v>1</v>
      </c>
    </row>
    <row r="180" spans="1:5" x14ac:dyDescent="0.3">
      <c r="A180" t="s">
        <v>49</v>
      </c>
      <c r="B180">
        <v>5</v>
      </c>
      <c r="C180" t="s">
        <v>68</v>
      </c>
      <c r="D180">
        <v>0</v>
      </c>
    </row>
    <row r="181" spans="1:5" x14ac:dyDescent="0.3">
      <c r="A181" t="s">
        <v>34</v>
      </c>
      <c r="B181">
        <v>5</v>
      </c>
      <c r="C181" t="s">
        <v>41</v>
      </c>
      <c r="D181">
        <v>2</v>
      </c>
    </row>
    <row r="182" spans="1:5" x14ac:dyDescent="0.3">
      <c r="A182" t="s">
        <v>43</v>
      </c>
      <c r="B182">
        <v>2</v>
      </c>
      <c r="C182" t="s">
        <v>11</v>
      </c>
      <c r="D182">
        <v>1</v>
      </c>
    </row>
    <row r="183" spans="1:5" x14ac:dyDescent="0.3">
      <c r="A183" t="s">
        <v>21</v>
      </c>
      <c r="B183">
        <v>3</v>
      </c>
      <c r="C183" t="s">
        <v>51</v>
      </c>
      <c r="D183">
        <v>1</v>
      </c>
    </row>
    <row r="184" spans="1:5" x14ac:dyDescent="0.3">
      <c r="A184" t="s">
        <v>17</v>
      </c>
      <c r="B184">
        <v>2</v>
      </c>
      <c r="C184" t="s">
        <v>13</v>
      </c>
      <c r="D184">
        <v>0</v>
      </c>
    </row>
    <row r="185" spans="1:5" x14ac:dyDescent="0.3">
      <c r="A185" t="s">
        <v>61</v>
      </c>
      <c r="B185">
        <v>2</v>
      </c>
      <c r="C185" t="s">
        <v>38</v>
      </c>
      <c r="D185">
        <v>2</v>
      </c>
      <c r="E185" t="s">
        <v>75</v>
      </c>
    </row>
    <row r="186" spans="1:5" x14ac:dyDescent="0.3">
      <c r="A186" t="s">
        <v>10</v>
      </c>
      <c r="B186">
        <v>4</v>
      </c>
      <c r="C186" t="s">
        <v>16</v>
      </c>
      <c r="D186">
        <v>2</v>
      </c>
    </row>
    <row r="187" spans="1:5" x14ac:dyDescent="0.3">
      <c r="A187" t="s">
        <v>48</v>
      </c>
      <c r="B187">
        <v>4</v>
      </c>
      <c r="C187" t="s">
        <v>60</v>
      </c>
      <c r="D187">
        <v>2</v>
      </c>
    </row>
    <row r="188" spans="1:5" x14ac:dyDescent="0.3">
      <c r="A188" t="s">
        <v>14</v>
      </c>
      <c r="B188">
        <v>6</v>
      </c>
      <c r="C188" t="s">
        <v>23</v>
      </c>
      <c r="D188">
        <v>1</v>
      </c>
    </row>
    <row r="189" spans="1:5" x14ac:dyDescent="0.3">
      <c r="A189" t="s">
        <v>18</v>
      </c>
      <c r="B189">
        <v>3</v>
      </c>
      <c r="C189" t="s">
        <v>62</v>
      </c>
      <c r="D189">
        <v>2</v>
      </c>
    </row>
    <row r="190" spans="1:5" x14ac:dyDescent="0.3">
      <c r="A190" t="s">
        <v>52</v>
      </c>
      <c r="B190">
        <v>2</v>
      </c>
      <c r="C190" t="s">
        <v>53</v>
      </c>
      <c r="D190">
        <v>1</v>
      </c>
    </row>
    <row r="191" spans="1:5" x14ac:dyDescent="0.3">
      <c r="A191" t="s">
        <v>29</v>
      </c>
      <c r="B191">
        <v>5</v>
      </c>
      <c r="C191" t="s">
        <v>58</v>
      </c>
      <c r="D191">
        <v>1</v>
      </c>
    </row>
    <row r="192" spans="1:5" x14ac:dyDescent="0.3">
      <c r="A192" t="s">
        <v>28</v>
      </c>
      <c r="B192">
        <v>3</v>
      </c>
      <c r="C192" t="s">
        <v>22</v>
      </c>
      <c r="D192">
        <v>2</v>
      </c>
    </row>
    <row r="193" spans="1:5" x14ac:dyDescent="0.3">
      <c r="A193" t="s">
        <v>69</v>
      </c>
      <c r="B193">
        <v>4</v>
      </c>
      <c r="C193" t="s">
        <v>25</v>
      </c>
      <c r="D193">
        <v>2</v>
      </c>
    </row>
    <row r="194" spans="1:5" x14ac:dyDescent="0.3">
      <c r="A194" t="s">
        <v>59</v>
      </c>
      <c r="B194">
        <v>3</v>
      </c>
      <c r="C194" t="s">
        <v>64</v>
      </c>
      <c r="D194">
        <v>2</v>
      </c>
    </row>
    <row r="195" spans="1:5" x14ac:dyDescent="0.3">
      <c r="A195" t="s">
        <v>32</v>
      </c>
      <c r="B195">
        <v>4</v>
      </c>
      <c r="C195" t="s">
        <v>56</v>
      </c>
      <c r="D195">
        <v>4</v>
      </c>
      <c r="E195" t="s">
        <v>75</v>
      </c>
    </row>
    <row r="196" spans="1:5" x14ac:dyDescent="0.3">
      <c r="A196" t="s">
        <v>65</v>
      </c>
      <c r="B196">
        <v>3</v>
      </c>
      <c r="C196" t="s">
        <v>24</v>
      </c>
      <c r="D196">
        <v>2</v>
      </c>
    </row>
    <row r="197" spans="1:5" x14ac:dyDescent="0.3">
      <c r="A197" t="s">
        <v>36</v>
      </c>
      <c r="B197">
        <v>5</v>
      </c>
      <c r="C197" t="s">
        <v>47</v>
      </c>
      <c r="D197">
        <v>1</v>
      </c>
    </row>
    <row r="198" spans="1:5" x14ac:dyDescent="0.3">
      <c r="A198" t="s">
        <v>20</v>
      </c>
      <c r="B198">
        <v>4</v>
      </c>
      <c r="C198" t="s">
        <v>50</v>
      </c>
      <c r="D198">
        <v>1</v>
      </c>
    </row>
    <row r="199" spans="1:5" x14ac:dyDescent="0.3">
      <c r="A199" t="s">
        <v>19</v>
      </c>
      <c r="B199">
        <v>4</v>
      </c>
      <c r="C199" t="s">
        <v>39</v>
      </c>
      <c r="D199">
        <v>1</v>
      </c>
    </row>
    <row r="200" spans="1:5" x14ac:dyDescent="0.3">
      <c r="A200" t="s">
        <v>66</v>
      </c>
      <c r="B200">
        <v>2</v>
      </c>
      <c r="C200" t="s">
        <v>27</v>
      </c>
      <c r="D200">
        <v>1</v>
      </c>
    </row>
    <row r="201" spans="1:5" x14ac:dyDescent="0.3">
      <c r="A201" t="s">
        <v>37</v>
      </c>
      <c r="B201">
        <v>1</v>
      </c>
      <c r="C201" t="s">
        <v>35</v>
      </c>
      <c r="D201">
        <v>0</v>
      </c>
    </row>
    <row r="202" spans="1:5" x14ac:dyDescent="0.3">
      <c r="A202" t="s">
        <v>30</v>
      </c>
      <c r="B202">
        <v>4</v>
      </c>
      <c r="C202" t="s">
        <v>67</v>
      </c>
      <c r="D202">
        <v>3</v>
      </c>
    </row>
    <row r="203" spans="1:5" x14ac:dyDescent="0.3">
      <c r="A203" t="s">
        <v>63</v>
      </c>
      <c r="B203">
        <v>2</v>
      </c>
      <c r="C203" t="s">
        <v>26</v>
      </c>
      <c r="D203">
        <v>1</v>
      </c>
    </row>
    <row r="204" spans="1:5" x14ac:dyDescent="0.3">
      <c r="A204" t="s">
        <v>54</v>
      </c>
      <c r="B204">
        <v>6</v>
      </c>
      <c r="C204" t="s">
        <v>40</v>
      </c>
      <c r="D204">
        <v>3</v>
      </c>
    </row>
    <row r="205" spans="1:5" x14ac:dyDescent="0.3">
      <c r="A205" t="s">
        <v>57</v>
      </c>
      <c r="B205">
        <v>3</v>
      </c>
      <c r="C205" t="s">
        <v>33</v>
      </c>
      <c r="D205">
        <v>0</v>
      </c>
    </row>
    <row r="206" spans="1:5" x14ac:dyDescent="0.3">
      <c r="A206" t="s">
        <v>15</v>
      </c>
      <c r="B206">
        <v>4</v>
      </c>
      <c r="C206" t="s">
        <v>55</v>
      </c>
      <c r="D206">
        <v>3</v>
      </c>
    </row>
    <row r="207" spans="1:5" x14ac:dyDescent="0.3">
      <c r="A207" t="s">
        <v>49</v>
      </c>
      <c r="B207">
        <v>3</v>
      </c>
      <c r="C207" t="s">
        <v>68</v>
      </c>
      <c r="D207">
        <v>2</v>
      </c>
    </row>
    <row r="208" spans="1:5" x14ac:dyDescent="0.3">
      <c r="A208" t="s">
        <v>41</v>
      </c>
      <c r="B208">
        <v>5</v>
      </c>
      <c r="C208" t="s">
        <v>34</v>
      </c>
      <c r="D208">
        <v>3</v>
      </c>
    </row>
    <row r="209" spans="1:5" x14ac:dyDescent="0.3">
      <c r="A209" t="s">
        <v>31</v>
      </c>
      <c r="B209">
        <v>4</v>
      </c>
      <c r="C209" t="s">
        <v>42</v>
      </c>
      <c r="D209">
        <v>1</v>
      </c>
    </row>
    <row r="210" spans="1:5" x14ac:dyDescent="0.3">
      <c r="A210" t="s">
        <v>46</v>
      </c>
      <c r="B210">
        <v>2</v>
      </c>
      <c r="C210" t="s">
        <v>44</v>
      </c>
      <c r="D210">
        <v>1</v>
      </c>
    </row>
    <row r="211" spans="1:5" x14ac:dyDescent="0.3">
      <c r="A211" t="s">
        <v>43</v>
      </c>
      <c r="B211">
        <v>4</v>
      </c>
      <c r="C211" t="s">
        <v>11</v>
      </c>
      <c r="D211">
        <v>1</v>
      </c>
    </row>
    <row r="212" spans="1:5" x14ac:dyDescent="0.3">
      <c r="A212" t="s">
        <v>51</v>
      </c>
      <c r="B212">
        <v>2</v>
      </c>
      <c r="C212" t="s">
        <v>21</v>
      </c>
      <c r="D212">
        <v>0</v>
      </c>
    </row>
    <row r="213" spans="1:5" x14ac:dyDescent="0.3">
      <c r="A213" t="s">
        <v>17</v>
      </c>
      <c r="B213">
        <v>3</v>
      </c>
      <c r="C213" t="s">
        <v>13</v>
      </c>
      <c r="D213">
        <v>1</v>
      </c>
    </row>
    <row r="214" spans="1:5" x14ac:dyDescent="0.3">
      <c r="A214" t="s">
        <v>36</v>
      </c>
      <c r="B214">
        <v>3</v>
      </c>
      <c r="C214" t="s">
        <v>57</v>
      </c>
      <c r="D214">
        <v>2</v>
      </c>
    </row>
    <row r="215" spans="1:5" x14ac:dyDescent="0.3">
      <c r="A215" t="s">
        <v>19</v>
      </c>
      <c r="B215">
        <v>4</v>
      </c>
      <c r="C215" t="s">
        <v>66</v>
      </c>
      <c r="D215">
        <v>1</v>
      </c>
    </row>
    <row r="216" spans="1:5" x14ac:dyDescent="0.3">
      <c r="A216" t="s">
        <v>48</v>
      </c>
      <c r="B216">
        <v>6</v>
      </c>
      <c r="C216" t="s">
        <v>33</v>
      </c>
      <c r="D216">
        <v>3</v>
      </c>
    </row>
    <row r="217" spans="1:5" x14ac:dyDescent="0.3">
      <c r="A217" t="s">
        <v>62</v>
      </c>
      <c r="B217">
        <v>4</v>
      </c>
      <c r="C217" t="s">
        <v>16</v>
      </c>
      <c r="D217">
        <v>2</v>
      </c>
    </row>
    <row r="218" spans="1:5" x14ac:dyDescent="0.3">
      <c r="A218" t="s">
        <v>10</v>
      </c>
      <c r="B218">
        <v>4</v>
      </c>
      <c r="C218" t="s">
        <v>18</v>
      </c>
      <c r="D218">
        <v>2</v>
      </c>
    </row>
    <row r="219" spans="1:5" x14ac:dyDescent="0.3">
      <c r="A219" t="s">
        <v>61</v>
      </c>
      <c r="B219">
        <v>2</v>
      </c>
      <c r="C219" t="s">
        <v>14</v>
      </c>
      <c r="D219">
        <v>1</v>
      </c>
    </row>
    <row r="220" spans="1:5" x14ac:dyDescent="0.3">
      <c r="A220" t="s">
        <v>44</v>
      </c>
      <c r="B220">
        <v>3</v>
      </c>
      <c r="C220" t="s">
        <v>68</v>
      </c>
      <c r="D220">
        <v>2</v>
      </c>
    </row>
    <row r="221" spans="1:5" x14ac:dyDescent="0.3">
      <c r="A221" t="s">
        <v>41</v>
      </c>
      <c r="B221">
        <v>2</v>
      </c>
      <c r="C221" t="s">
        <v>52</v>
      </c>
      <c r="D221">
        <v>1</v>
      </c>
    </row>
    <row r="222" spans="1:5" x14ac:dyDescent="0.3">
      <c r="A222" t="s">
        <v>22</v>
      </c>
      <c r="B222">
        <v>4</v>
      </c>
      <c r="C222" t="s">
        <v>29</v>
      </c>
      <c r="D222">
        <v>2</v>
      </c>
    </row>
    <row r="223" spans="1:5" x14ac:dyDescent="0.3">
      <c r="A223" t="s">
        <v>58</v>
      </c>
      <c r="B223">
        <v>3</v>
      </c>
      <c r="C223" t="s">
        <v>59</v>
      </c>
      <c r="D223">
        <v>0</v>
      </c>
    </row>
    <row r="224" spans="1:5" x14ac:dyDescent="0.3">
      <c r="A224" t="s">
        <v>32</v>
      </c>
      <c r="B224">
        <v>3</v>
      </c>
      <c r="C224" t="s">
        <v>69</v>
      </c>
      <c r="D224">
        <v>3</v>
      </c>
      <c r="E224" t="s">
        <v>75</v>
      </c>
    </row>
    <row r="225" spans="1:5" x14ac:dyDescent="0.3">
      <c r="A225" t="s">
        <v>56</v>
      </c>
      <c r="B225">
        <v>4</v>
      </c>
      <c r="C225" t="s">
        <v>65</v>
      </c>
      <c r="D225">
        <v>3</v>
      </c>
    </row>
    <row r="226" spans="1:5" x14ac:dyDescent="0.3">
      <c r="A226" t="s">
        <v>37</v>
      </c>
      <c r="B226">
        <v>2</v>
      </c>
      <c r="C226" t="s">
        <v>47</v>
      </c>
      <c r="D226">
        <v>2</v>
      </c>
      <c r="E226" t="s">
        <v>75</v>
      </c>
    </row>
    <row r="227" spans="1:5" x14ac:dyDescent="0.3">
      <c r="A227" t="s">
        <v>19</v>
      </c>
      <c r="B227">
        <v>3</v>
      </c>
      <c r="C227" t="s">
        <v>66</v>
      </c>
      <c r="D227">
        <v>2</v>
      </c>
    </row>
    <row r="228" spans="1:5" x14ac:dyDescent="0.3">
      <c r="A228" t="s">
        <v>50</v>
      </c>
      <c r="B228">
        <v>3</v>
      </c>
      <c r="C228" t="s">
        <v>27</v>
      </c>
      <c r="D228">
        <v>2</v>
      </c>
    </row>
    <row r="229" spans="1:5" x14ac:dyDescent="0.3">
      <c r="A229" t="s">
        <v>67</v>
      </c>
      <c r="B229">
        <v>7</v>
      </c>
      <c r="C229" t="s">
        <v>54</v>
      </c>
      <c r="D229">
        <v>2</v>
      </c>
    </row>
    <row r="230" spans="1:5" x14ac:dyDescent="0.3">
      <c r="A230" t="s">
        <v>63</v>
      </c>
      <c r="B230">
        <v>4</v>
      </c>
      <c r="C230" t="s">
        <v>30</v>
      </c>
      <c r="D230">
        <v>3</v>
      </c>
    </row>
    <row r="231" spans="1:5" x14ac:dyDescent="0.3">
      <c r="A231" t="s">
        <v>45</v>
      </c>
      <c r="B231">
        <v>3</v>
      </c>
      <c r="C231" t="s">
        <v>26</v>
      </c>
      <c r="D231">
        <v>0</v>
      </c>
    </row>
    <row r="232" spans="1:5" x14ac:dyDescent="0.3">
      <c r="A232" t="s">
        <v>49</v>
      </c>
      <c r="B232">
        <v>3</v>
      </c>
      <c r="C232" t="s">
        <v>40</v>
      </c>
      <c r="D232">
        <v>1</v>
      </c>
    </row>
    <row r="233" spans="1:5" x14ac:dyDescent="0.3">
      <c r="A233" t="s">
        <v>55</v>
      </c>
      <c r="B233">
        <v>7</v>
      </c>
      <c r="C233" t="s">
        <v>60</v>
      </c>
      <c r="D233">
        <v>2</v>
      </c>
    </row>
    <row r="234" spans="1:5" x14ac:dyDescent="0.3">
      <c r="A234" t="s">
        <v>15</v>
      </c>
      <c r="B234">
        <v>5</v>
      </c>
      <c r="C234" t="s">
        <v>42</v>
      </c>
      <c r="D234">
        <v>4</v>
      </c>
    </row>
    <row r="235" spans="1:5" x14ac:dyDescent="0.3">
      <c r="A235" t="s">
        <v>53</v>
      </c>
      <c r="B235">
        <v>3</v>
      </c>
      <c r="C235" t="s">
        <v>25</v>
      </c>
      <c r="D235">
        <v>0</v>
      </c>
    </row>
    <row r="236" spans="1:5" x14ac:dyDescent="0.3">
      <c r="A236" t="s">
        <v>28</v>
      </c>
      <c r="B236">
        <v>3</v>
      </c>
      <c r="C236" t="s">
        <v>51</v>
      </c>
      <c r="D236">
        <v>1</v>
      </c>
    </row>
    <row r="237" spans="1:5" x14ac:dyDescent="0.3">
      <c r="A237" t="s">
        <v>17</v>
      </c>
      <c r="B237">
        <v>8</v>
      </c>
      <c r="C237" t="s">
        <v>39</v>
      </c>
      <c r="D237">
        <v>3</v>
      </c>
    </row>
    <row r="238" spans="1:5" x14ac:dyDescent="0.3">
      <c r="A238" t="s">
        <v>12</v>
      </c>
      <c r="B238">
        <v>3</v>
      </c>
      <c r="C238" t="s">
        <v>34</v>
      </c>
      <c r="D238">
        <v>3</v>
      </c>
      <c r="E238" t="s">
        <v>75</v>
      </c>
    </row>
    <row r="239" spans="1:5" x14ac:dyDescent="0.3">
      <c r="A239" t="s">
        <v>13</v>
      </c>
      <c r="B239">
        <v>0</v>
      </c>
      <c r="C239" t="s">
        <v>21</v>
      </c>
      <c r="D239">
        <v>0</v>
      </c>
      <c r="E239" t="s">
        <v>75</v>
      </c>
    </row>
    <row r="240" spans="1:5" x14ac:dyDescent="0.3">
      <c r="A240" t="s">
        <v>43</v>
      </c>
      <c r="B240">
        <v>5</v>
      </c>
      <c r="C240" t="s">
        <v>31</v>
      </c>
      <c r="D24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/>
  </sheetViews>
  <sheetFormatPr defaultRowHeight="14.4" x14ac:dyDescent="0.3"/>
  <cols>
    <col min="1" max="1" width="19.88671875" bestFit="1" customWidth="1"/>
    <col min="2" max="2" width="12" bestFit="1" customWidth="1"/>
    <col min="3" max="3" width="10.5546875" bestFit="1" customWidth="1"/>
    <col min="4" max="4" width="6.77734375" bestFit="1" customWidth="1"/>
    <col min="5" max="6" width="12" bestFit="1" customWidth="1"/>
    <col min="7" max="7" width="8.5546875" bestFit="1" customWidth="1"/>
    <col min="8" max="8" width="12" bestFit="1" customWidth="1"/>
  </cols>
  <sheetData>
    <row r="1" spans="1:8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 x14ac:dyDescent="0.3">
      <c r="A2" t="s">
        <v>63</v>
      </c>
      <c r="B2">
        <v>786.74874149830976</v>
      </c>
      <c r="C2">
        <f>RANK(E2,E2:E61)</f>
        <v>1</v>
      </c>
      <c r="D2" t="str">
        <f>VLOOKUP(A2,'Teams and Records'!$A$2:$B$61,2,FALSE)&amp;"-"&amp;VLOOKUP(A2,'Teams and Records'!$A$2:$C$61,3,FALSE)&amp;"-"&amp;VLOOKUP(A2,'Teams and Records'!$A$2:$D$61,4,FALSE)</f>
        <v>8-1-0</v>
      </c>
      <c r="E2">
        <v>0.88888888888888884</v>
      </c>
      <c r="F2">
        <v>8</v>
      </c>
      <c r="G2">
        <f>RANK(H2,H2:H61)</f>
        <v>29</v>
      </c>
      <c r="H2">
        <v>98.343592687288719</v>
      </c>
    </row>
    <row r="3" spans="1:8" x14ac:dyDescent="0.3">
      <c r="A3" t="s">
        <v>55</v>
      </c>
      <c r="B3">
        <v>756.97272492728939</v>
      </c>
      <c r="C3">
        <f>RANK(E3,E2:E61)</f>
        <v>2</v>
      </c>
      <c r="D3" t="str">
        <f>VLOOKUP(A3,'Teams and Records'!$A$2:$B$61,2,FALSE)&amp;"-"&amp;VLOOKUP(A3,'Teams and Records'!$A$2:$C$61,3,FALSE)&amp;"-"&amp;VLOOKUP(A3,'Teams and Records'!$A$2:$D$61,4,FALSE)</f>
        <v>7-1-0</v>
      </c>
      <c r="E3">
        <v>0.875</v>
      </c>
      <c r="F3">
        <v>7</v>
      </c>
      <c r="G3">
        <f>RANK(H3,H2:H61)</f>
        <v>18</v>
      </c>
      <c r="H3">
        <v>108.1389607038985</v>
      </c>
    </row>
    <row r="4" spans="1:8" x14ac:dyDescent="0.3">
      <c r="A4" t="s">
        <v>36</v>
      </c>
      <c r="B4">
        <v>689.32128353247299</v>
      </c>
      <c r="C4">
        <f>RANK(E4,E2:E61)</f>
        <v>2</v>
      </c>
      <c r="D4" t="str">
        <f>VLOOKUP(A4,'Teams and Records'!$A$2:$B$61,2,FALSE)&amp;"-"&amp;VLOOKUP(A4,'Teams and Records'!$A$2:$C$61,3,FALSE)&amp;"-"&amp;VLOOKUP(A4,'Teams and Records'!$A$2:$D$61,4,FALSE)</f>
        <v>7-1-0</v>
      </c>
      <c r="E4">
        <v>0.875</v>
      </c>
      <c r="F4">
        <v>7</v>
      </c>
      <c r="G4">
        <f>RANK(H4,H2:H61)</f>
        <v>28</v>
      </c>
      <c r="H4">
        <v>98.474469076067578</v>
      </c>
    </row>
    <row r="5" spans="1:8" x14ac:dyDescent="0.3">
      <c r="A5" t="s">
        <v>46</v>
      </c>
      <c r="B5">
        <v>666.51231754969365</v>
      </c>
      <c r="C5">
        <f>RANK(E5,E2:E61)</f>
        <v>2</v>
      </c>
      <c r="D5" t="str">
        <f>VLOOKUP(A5,'Teams and Records'!$A$2:$B$61,2,FALSE)&amp;"-"&amp;VLOOKUP(A5,'Teams and Records'!$A$2:$C$61,3,FALSE)&amp;"-"&amp;VLOOKUP(A5,'Teams and Records'!$A$2:$D$61,4,FALSE)</f>
        <v>7-1-0</v>
      </c>
      <c r="E5">
        <v>0.875</v>
      </c>
      <c r="F5">
        <v>7</v>
      </c>
      <c r="G5">
        <f>RANK(H5,H2:H61)</f>
        <v>38</v>
      </c>
      <c r="H5">
        <v>95.21604536424195</v>
      </c>
    </row>
    <row r="6" spans="1:8" x14ac:dyDescent="0.3">
      <c r="A6" t="s">
        <v>58</v>
      </c>
      <c r="B6">
        <v>648.50257109824338</v>
      </c>
      <c r="C6">
        <f>RANK(E6,E2:E61)</f>
        <v>2</v>
      </c>
      <c r="D6" t="str">
        <f>VLOOKUP(A6,'Teams and Records'!$A$2:$B$61,2,FALSE)&amp;"-"&amp;VLOOKUP(A6,'Teams and Records'!$A$2:$C$61,3,FALSE)&amp;"-"&amp;VLOOKUP(A6,'Teams and Records'!$A$2:$D$61,4,FALSE)</f>
        <v>7-1-0</v>
      </c>
      <c r="E6">
        <v>0.875</v>
      </c>
      <c r="F6">
        <v>7</v>
      </c>
      <c r="G6">
        <f>RANK(H6,H2:H61)</f>
        <v>45</v>
      </c>
      <c r="H6">
        <v>92.643224442606197</v>
      </c>
    </row>
    <row r="7" spans="1:8" x14ac:dyDescent="0.3">
      <c r="A7" t="s">
        <v>45</v>
      </c>
      <c r="B7">
        <v>494.04020337385111</v>
      </c>
      <c r="C7">
        <f>RANK(E7,E2:E61)</f>
        <v>6</v>
      </c>
      <c r="D7" t="str">
        <f>VLOOKUP(A7,'Teams and Records'!$A$2:$B$61,2,FALSE)&amp;"-"&amp;VLOOKUP(A7,'Teams and Records'!$A$2:$C$61,3,FALSE)&amp;"-"&amp;VLOOKUP(A7,'Teams and Records'!$A$2:$D$61,4,FALSE)</f>
        <v>7-1-1</v>
      </c>
      <c r="E7">
        <v>0.83333333333333337</v>
      </c>
      <c r="F7">
        <v>5</v>
      </c>
      <c r="G7">
        <f>RANK(H7,H2:H61)</f>
        <v>27</v>
      </c>
      <c r="H7">
        <v>98.808040674770226</v>
      </c>
    </row>
    <row r="8" spans="1:8" x14ac:dyDescent="0.3">
      <c r="A8" t="s">
        <v>30</v>
      </c>
      <c r="B8">
        <v>354.07550079150769</v>
      </c>
      <c r="C8">
        <f>RANK(E8,E2:E61)</f>
        <v>7</v>
      </c>
      <c r="D8" t="str">
        <f>VLOOKUP(A8,'Teams and Records'!$A$2:$B$61,2,FALSE)&amp;"-"&amp;VLOOKUP(A8,'Teams and Records'!$A$2:$C$61,3,FALSE)&amp;"-"&amp;VLOOKUP(A8,'Teams and Records'!$A$2:$D$61,4,FALSE)</f>
        <v>5-1-1</v>
      </c>
      <c r="E8">
        <v>0.7857142857142857</v>
      </c>
      <c r="F8">
        <v>3.666666666666667</v>
      </c>
      <c r="G8">
        <f>RANK(H8,H2:H61)</f>
        <v>33</v>
      </c>
      <c r="H8">
        <v>96.566045670411214</v>
      </c>
    </row>
    <row r="9" spans="1:8" x14ac:dyDescent="0.3">
      <c r="A9" t="s">
        <v>17</v>
      </c>
      <c r="B9">
        <v>342.11460186405498</v>
      </c>
      <c r="C9">
        <f>RANK(E9,E2:E61)</f>
        <v>7</v>
      </c>
      <c r="D9" t="str">
        <f>VLOOKUP(A9,'Teams and Records'!$A$2:$B$61,2,FALSE)&amp;"-"&amp;VLOOKUP(A9,'Teams and Records'!$A$2:$C$61,3,FALSE)&amp;"-"&amp;VLOOKUP(A9,'Teams and Records'!$A$2:$D$61,4,FALSE)</f>
        <v>5-1-1</v>
      </c>
      <c r="E9">
        <v>0.7857142857142857</v>
      </c>
      <c r="F9">
        <v>3.666666666666667</v>
      </c>
      <c r="G9">
        <f>RANK(H9,H2:H61)</f>
        <v>42</v>
      </c>
      <c r="H9">
        <v>93.303982326560458</v>
      </c>
    </row>
    <row r="10" spans="1:8" x14ac:dyDescent="0.3">
      <c r="A10" t="s">
        <v>34</v>
      </c>
      <c r="B10">
        <v>309.58194775146927</v>
      </c>
      <c r="C10">
        <f>RANK(E10,E2:E61)</f>
        <v>7</v>
      </c>
      <c r="D10" t="str">
        <f>VLOOKUP(A10,'Teams and Records'!$A$2:$B$61,2,FALSE)&amp;"-"&amp;VLOOKUP(A10,'Teams and Records'!$A$2:$C$61,3,FALSE)&amp;"-"&amp;VLOOKUP(A10,'Teams and Records'!$A$2:$D$61,4,FALSE)</f>
        <v>5-1-1</v>
      </c>
      <c r="E10">
        <v>0.7857142857142857</v>
      </c>
      <c r="F10">
        <v>3.666666666666667</v>
      </c>
      <c r="G10">
        <f>RANK(H10,H2:H61)</f>
        <v>52</v>
      </c>
      <c r="H10">
        <v>84.431440295855268</v>
      </c>
    </row>
    <row r="11" spans="1:8" x14ac:dyDescent="0.3">
      <c r="A11" t="s">
        <v>49</v>
      </c>
      <c r="B11">
        <v>302.08291408856638</v>
      </c>
      <c r="C11">
        <f>RANK(E11,E2:E61)</f>
        <v>12</v>
      </c>
      <c r="D11" t="str">
        <f>VLOOKUP(A11,'Teams and Records'!$A$2:$B$61,2,FALSE)&amp;"-"&amp;VLOOKUP(A11,'Teams and Records'!$A$2:$C$61,3,FALSE)&amp;"-"&amp;VLOOKUP(A11,'Teams and Records'!$A$2:$D$61,4,FALSE)</f>
        <v>5-2-1</v>
      </c>
      <c r="E11">
        <v>0.6875</v>
      </c>
      <c r="F11">
        <v>2.2000000000000002</v>
      </c>
      <c r="G11">
        <f>RANK(H11,H2:H61)</f>
        <v>6</v>
      </c>
      <c r="H11">
        <v>137.3104154948029</v>
      </c>
    </row>
    <row r="12" spans="1:8" x14ac:dyDescent="0.3">
      <c r="A12" t="s">
        <v>15</v>
      </c>
      <c r="B12">
        <v>256.09577887443652</v>
      </c>
      <c r="C12">
        <f>RANK(E12,E2:E61)</f>
        <v>10</v>
      </c>
      <c r="D12" t="str">
        <f>VLOOKUP(A12,'Teams and Records'!$A$2:$B$61,2,FALSE)&amp;"-"&amp;VLOOKUP(A12,'Teams and Records'!$A$2:$C$61,3,FALSE)&amp;"-"&amp;VLOOKUP(A12,'Teams and Records'!$A$2:$D$61,4,FALSE)</f>
        <v>8-3-0</v>
      </c>
      <c r="E12">
        <v>0.72727272727272729</v>
      </c>
      <c r="F12">
        <v>2.666666666666667</v>
      </c>
      <c r="G12">
        <f>RANK(H12,H2:H61)</f>
        <v>34</v>
      </c>
      <c r="H12">
        <v>96.03591707791368</v>
      </c>
    </row>
    <row r="13" spans="1:8" x14ac:dyDescent="0.3">
      <c r="A13" t="s">
        <v>57</v>
      </c>
      <c r="B13">
        <v>218.65543566537019</v>
      </c>
      <c r="C13">
        <f>RANK(E13,E2:E61)</f>
        <v>12</v>
      </c>
      <c r="D13" t="str">
        <f>VLOOKUP(A13,'Teams and Records'!$A$2:$B$61,2,FALSE)&amp;"-"&amp;VLOOKUP(A13,'Teams and Records'!$A$2:$C$61,3,FALSE)&amp;"-"&amp;VLOOKUP(A13,'Teams and Records'!$A$2:$D$61,4,FALSE)</f>
        <v>5-2-1</v>
      </c>
      <c r="E13">
        <v>0.6875</v>
      </c>
      <c r="F13">
        <v>2.2000000000000002</v>
      </c>
      <c r="G13">
        <f>RANK(H13,H2:H61)</f>
        <v>26</v>
      </c>
      <c r="H13">
        <v>99.388834393350095</v>
      </c>
    </row>
    <row r="14" spans="1:8" x14ac:dyDescent="0.3">
      <c r="A14" t="s">
        <v>53</v>
      </c>
      <c r="B14">
        <v>215.60847791941001</v>
      </c>
      <c r="C14">
        <f>RANK(E14,E2:E61)</f>
        <v>19</v>
      </c>
      <c r="D14" t="str">
        <f>VLOOKUP(A14,'Teams and Records'!$A$2:$B$61,2,FALSE)&amp;"-"&amp;VLOOKUP(A14,'Teams and Records'!$A$2:$C$61,3,FALSE)&amp;"-"&amp;VLOOKUP(A14,'Teams and Records'!$A$2:$D$61,4,FALSE)</f>
        <v>5-3-1</v>
      </c>
      <c r="E14">
        <v>0.61111111111111116</v>
      </c>
      <c r="F14">
        <v>1.571428571428571</v>
      </c>
      <c r="G14">
        <f>RANK(H14,H2:H61)</f>
        <v>7</v>
      </c>
      <c r="H14">
        <v>137.20539503962451</v>
      </c>
    </row>
    <row r="15" spans="1:8" x14ac:dyDescent="0.3">
      <c r="A15" t="s">
        <v>21</v>
      </c>
      <c r="B15">
        <v>208.25828010194331</v>
      </c>
      <c r="C15">
        <f>RANK(E15,E2:E61)</f>
        <v>11</v>
      </c>
      <c r="D15" t="str">
        <f>VLOOKUP(A15,'Teams and Records'!$A$2:$B$61,2,FALSE)&amp;"-"&amp;VLOOKUP(A15,'Teams and Records'!$A$2:$C$61,3,FALSE)&amp;"-"&amp;VLOOKUP(A15,'Teams and Records'!$A$2:$D$61,4,FALSE)</f>
        <v>6-2-2</v>
      </c>
      <c r="E15">
        <v>0.7</v>
      </c>
      <c r="F15">
        <v>2.333333333333333</v>
      </c>
      <c r="G15">
        <f>RANK(H15,H2:H61)</f>
        <v>49</v>
      </c>
      <c r="H15">
        <v>89.253548615118532</v>
      </c>
    </row>
    <row r="16" spans="1:8" x14ac:dyDescent="0.3">
      <c r="A16" t="s">
        <v>56</v>
      </c>
      <c r="B16">
        <v>197.32165692162519</v>
      </c>
      <c r="C16">
        <f>RANK(E16,E2:E61)</f>
        <v>16</v>
      </c>
      <c r="D16" t="str">
        <f>VLOOKUP(A16,'Teams and Records'!$A$2:$B$61,2,FALSE)&amp;"-"&amp;VLOOKUP(A16,'Teams and Records'!$A$2:$C$61,3,FALSE)&amp;"-"&amp;VLOOKUP(A16,'Teams and Records'!$A$2:$D$61,4,FALSE)</f>
        <v>2-1-1</v>
      </c>
      <c r="E16">
        <v>0.625</v>
      </c>
      <c r="F16">
        <v>1.666666666666667</v>
      </c>
      <c r="G16">
        <f>RANK(H16,H2:H61)</f>
        <v>12</v>
      </c>
      <c r="H16">
        <v>118.39299415297511</v>
      </c>
    </row>
    <row r="17" spans="1:8" x14ac:dyDescent="0.3">
      <c r="A17" t="s">
        <v>65</v>
      </c>
      <c r="B17">
        <v>165.2765697641473</v>
      </c>
      <c r="C17">
        <f>RANK(E17,E2:E61)</f>
        <v>14</v>
      </c>
      <c r="D17" t="str">
        <f>VLOOKUP(A17,'Teams and Records'!$A$2:$B$61,2,FALSE)&amp;"-"&amp;VLOOKUP(A17,'Teams and Records'!$A$2:$C$61,3,FALSE)&amp;"-"&amp;VLOOKUP(A17,'Teams and Records'!$A$2:$D$61,4,FALSE)</f>
        <v>6-3-1</v>
      </c>
      <c r="E17">
        <v>0.65</v>
      </c>
      <c r="F17">
        <v>1.857142857142857</v>
      </c>
      <c r="G17">
        <f>RANK(H17,H2:H61)</f>
        <v>50</v>
      </c>
      <c r="H17">
        <v>88.995076026848551</v>
      </c>
    </row>
    <row r="18" spans="1:8" x14ac:dyDescent="0.3">
      <c r="A18" t="s">
        <v>50</v>
      </c>
      <c r="B18">
        <v>162.74587219937439</v>
      </c>
      <c r="C18">
        <f>RANK(E18,E2:E61)</f>
        <v>19</v>
      </c>
      <c r="D18" t="str">
        <f>VLOOKUP(A18,'Teams and Records'!$A$2:$B$61,2,FALSE)&amp;"-"&amp;VLOOKUP(A18,'Teams and Records'!$A$2:$C$61,3,FALSE)&amp;"-"&amp;VLOOKUP(A18,'Teams and Records'!$A$2:$D$61,4,FALSE)</f>
        <v>5-3-1</v>
      </c>
      <c r="E18">
        <v>0.61111111111111116</v>
      </c>
      <c r="F18">
        <v>1.571428571428571</v>
      </c>
      <c r="G18">
        <f>RANK(H18,H2:H61)</f>
        <v>21</v>
      </c>
      <c r="H18">
        <v>103.5655550359655</v>
      </c>
    </row>
    <row r="19" spans="1:8" x14ac:dyDescent="0.3">
      <c r="A19" t="s">
        <v>41</v>
      </c>
      <c r="B19">
        <v>159.95987304577321</v>
      </c>
      <c r="C19">
        <f>RANK(E19,E2:E61)</f>
        <v>16</v>
      </c>
      <c r="D19" t="str">
        <f>VLOOKUP(A19,'Teams and Records'!$A$2:$B$61,2,FALSE)&amp;"-"&amp;VLOOKUP(A19,'Teams and Records'!$A$2:$C$61,3,FALSE)&amp;"-"&amp;VLOOKUP(A19,'Teams and Records'!$A$2:$D$61,4,FALSE)</f>
        <v>5-3-0</v>
      </c>
      <c r="E19">
        <v>0.625</v>
      </c>
      <c r="F19">
        <v>1.666666666666667</v>
      </c>
      <c r="G19">
        <f>RANK(H19,H2:H61)</f>
        <v>35</v>
      </c>
      <c r="H19">
        <v>95.975923827463902</v>
      </c>
    </row>
    <row r="20" spans="1:8" x14ac:dyDescent="0.3">
      <c r="A20" t="s">
        <v>24</v>
      </c>
      <c r="B20">
        <v>149.12046230020979</v>
      </c>
      <c r="C20">
        <f>RANK(E20,E2:E61)</f>
        <v>22</v>
      </c>
      <c r="D20" t="str">
        <f>VLOOKUP(A20,'Teams and Records'!$A$2:$B$61,2,FALSE)&amp;"-"&amp;VLOOKUP(A20,'Teams and Records'!$A$2:$C$61,3,FALSE)&amp;"-"&amp;VLOOKUP(A20,'Teams and Records'!$A$2:$D$61,4,FALSE)</f>
        <v>4-3-0</v>
      </c>
      <c r="E20">
        <v>0.5714285714285714</v>
      </c>
      <c r="F20">
        <v>1.333333333333333</v>
      </c>
      <c r="G20">
        <f>RANK(H20,H2:H61)</f>
        <v>15</v>
      </c>
      <c r="H20">
        <v>111.8403467251574</v>
      </c>
    </row>
    <row r="21" spans="1:8" x14ac:dyDescent="0.3">
      <c r="A21" t="s">
        <v>28</v>
      </c>
      <c r="B21">
        <v>146.6804520772825</v>
      </c>
      <c r="C21">
        <f>RANK(E21,E2:E61)</f>
        <v>21</v>
      </c>
      <c r="D21" t="str">
        <f>VLOOKUP(A21,'Teams and Records'!$A$2:$B$61,2,FALSE)&amp;"-"&amp;VLOOKUP(A21,'Teams and Records'!$A$2:$C$61,3,FALSE)&amp;"-"&amp;VLOOKUP(A21,'Teams and Records'!$A$2:$D$61,4,FALSE)</f>
        <v>3-2-0</v>
      </c>
      <c r="E21">
        <v>0.6</v>
      </c>
      <c r="F21">
        <v>1.5</v>
      </c>
      <c r="G21">
        <f>RANK(H21,H2:H61)</f>
        <v>31</v>
      </c>
      <c r="H21">
        <v>97.786968051521669</v>
      </c>
    </row>
    <row r="22" spans="1:8" x14ac:dyDescent="0.3">
      <c r="A22" t="s">
        <v>40</v>
      </c>
      <c r="B22">
        <v>139.6229848244289</v>
      </c>
      <c r="C22">
        <f>RANK(E22,E2:E61)</f>
        <v>15</v>
      </c>
      <c r="D22" t="str">
        <f>VLOOKUP(A22,'Teams and Records'!$A$2:$B$61,2,FALSE)&amp;"-"&amp;VLOOKUP(A22,'Teams and Records'!$A$2:$C$61,3,FALSE)&amp;"-"&amp;VLOOKUP(A22,'Teams and Records'!$A$2:$D$61,4,FALSE)</f>
        <v>7-4-0</v>
      </c>
      <c r="E22">
        <v>0.63636363636363635</v>
      </c>
      <c r="F22">
        <v>1.75</v>
      </c>
      <c r="G22">
        <f>RANK(H22,H2:H61)</f>
        <v>56</v>
      </c>
      <c r="H22">
        <v>79.784562756816527</v>
      </c>
    </row>
    <row r="23" spans="1:8" x14ac:dyDescent="0.3">
      <c r="A23" t="s">
        <v>69</v>
      </c>
      <c r="B23">
        <v>135.44027736167479</v>
      </c>
      <c r="C23">
        <f>RANK(E23,E2:E61)</f>
        <v>16</v>
      </c>
      <c r="D23" t="str">
        <f>VLOOKUP(A23,'Teams and Records'!$A$2:$B$61,2,FALSE)&amp;"-"&amp;VLOOKUP(A23,'Teams and Records'!$A$2:$C$61,3,FALSE)&amp;"-"&amp;VLOOKUP(A23,'Teams and Records'!$A$2:$D$61,4,FALSE)</f>
        <v>2-1-1</v>
      </c>
      <c r="E23">
        <v>0.625</v>
      </c>
      <c r="F23">
        <v>1.666666666666667</v>
      </c>
      <c r="G23">
        <f>RANK(H23,H2:H61)</f>
        <v>55</v>
      </c>
      <c r="H23">
        <v>81.264166417004844</v>
      </c>
    </row>
    <row r="24" spans="1:8" x14ac:dyDescent="0.3">
      <c r="A24" t="s">
        <v>42</v>
      </c>
      <c r="B24">
        <v>134.08701727860529</v>
      </c>
      <c r="C24">
        <f>RANK(E24,E2:E61)</f>
        <v>22</v>
      </c>
      <c r="D24" t="str">
        <f>VLOOKUP(A24,'Teams and Records'!$A$2:$B$61,2,FALSE)&amp;"-"&amp;VLOOKUP(A24,'Teams and Records'!$A$2:$C$61,3,FALSE)&amp;"-"&amp;VLOOKUP(A24,'Teams and Records'!$A$2:$D$61,4,FALSE)</f>
        <v>4-3-0</v>
      </c>
      <c r="E24">
        <v>0.5714285714285714</v>
      </c>
      <c r="F24">
        <v>1.333333333333333</v>
      </c>
      <c r="G24">
        <f>RANK(H24,H2:H61)</f>
        <v>24</v>
      </c>
      <c r="H24">
        <v>100.56526295895399</v>
      </c>
    </row>
    <row r="25" spans="1:8" x14ac:dyDescent="0.3">
      <c r="A25" t="s">
        <v>43</v>
      </c>
      <c r="B25">
        <v>123.0568469129761</v>
      </c>
      <c r="C25">
        <f>RANK(E25,E2:E61)</f>
        <v>22</v>
      </c>
      <c r="D25" t="str">
        <f>VLOOKUP(A25,'Teams and Records'!$A$2:$B$61,2,FALSE)&amp;"-"&amp;VLOOKUP(A25,'Teams and Records'!$A$2:$C$61,3,FALSE)&amp;"-"&amp;VLOOKUP(A25,'Teams and Records'!$A$2:$D$61,4,FALSE)</f>
        <v>4-3-0</v>
      </c>
      <c r="E25">
        <v>0.5714285714285714</v>
      </c>
      <c r="F25">
        <v>1.333333333333333</v>
      </c>
      <c r="G25">
        <f>RANK(H25,H2:H61)</f>
        <v>46</v>
      </c>
      <c r="H25">
        <v>92.292635184732092</v>
      </c>
    </row>
    <row r="26" spans="1:8" x14ac:dyDescent="0.3">
      <c r="A26" t="s">
        <v>44</v>
      </c>
      <c r="B26">
        <v>121.5261742880835</v>
      </c>
      <c r="C26">
        <f>RANK(E26,E2:E61)</f>
        <v>39</v>
      </c>
      <c r="D26" t="str">
        <f>VLOOKUP(A26,'Teams and Records'!$A$2:$B$61,2,FALSE)&amp;"-"&amp;VLOOKUP(A26,'Teams and Records'!$A$2:$C$61,3,FALSE)&amp;"-"&amp;VLOOKUP(A26,'Teams and Records'!$A$2:$D$61,4,FALSE)</f>
        <v>2-3-1</v>
      </c>
      <c r="E26">
        <v>0.41666666666666669</v>
      </c>
      <c r="F26">
        <v>0.7142857142857143</v>
      </c>
      <c r="G26">
        <f>RANK(H26,H2:H61)</f>
        <v>2</v>
      </c>
      <c r="H26">
        <v>170.1366440033168</v>
      </c>
    </row>
    <row r="27" spans="1:8" x14ac:dyDescent="0.3">
      <c r="A27" t="s">
        <v>10</v>
      </c>
      <c r="B27">
        <v>119.25828848341381</v>
      </c>
      <c r="C27">
        <f>RANK(E27,E2:E61)</f>
        <v>26</v>
      </c>
      <c r="D27" t="str">
        <f>VLOOKUP(A27,'Teams and Records'!$A$2:$B$61,2,FALSE)&amp;"-"&amp;VLOOKUP(A27,'Teams and Records'!$A$2:$C$61,3,FALSE)&amp;"-"&amp;VLOOKUP(A27,'Teams and Records'!$A$2:$D$61,4,FALSE)</f>
        <v>5-4-0</v>
      </c>
      <c r="E27">
        <v>0.55555555555555558</v>
      </c>
      <c r="F27">
        <v>1.25</v>
      </c>
      <c r="G27">
        <f>RANK(H27,H2:H61)</f>
        <v>37</v>
      </c>
      <c r="H27">
        <v>95.406630786731</v>
      </c>
    </row>
    <row r="28" spans="1:8" x14ac:dyDescent="0.3">
      <c r="A28" t="s">
        <v>52</v>
      </c>
      <c r="B28">
        <v>108.52775543041029</v>
      </c>
      <c r="C28">
        <f>RANK(E28,E2:E61)</f>
        <v>27</v>
      </c>
      <c r="D28" t="str">
        <f>VLOOKUP(A28,'Teams and Records'!$A$2:$B$61,2,FALSE)&amp;"-"&amp;VLOOKUP(A28,'Teams and Records'!$A$2:$C$61,3,FALSE)&amp;"-"&amp;VLOOKUP(A28,'Teams and Records'!$A$2:$D$61,4,FALSE)</f>
        <v>4-4-1</v>
      </c>
      <c r="E28">
        <v>0.5</v>
      </c>
      <c r="F28">
        <v>1</v>
      </c>
      <c r="G28">
        <f>RANK(H28,H2:H61)</f>
        <v>17</v>
      </c>
      <c r="H28">
        <v>108.52775543041029</v>
      </c>
    </row>
    <row r="29" spans="1:8" x14ac:dyDescent="0.3">
      <c r="A29" t="s">
        <v>61</v>
      </c>
      <c r="B29">
        <v>104.85621223032111</v>
      </c>
      <c r="C29">
        <f>RANK(E29,E2:E61)</f>
        <v>25</v>
      </c>
      <c r="D29" t="str">
        <f>VLOOKUP(A29,'Teams and Records'!$A$2:$B$61,2,FALSE)&amp;"-"&amp;VLOOKUP(A29,'Teams and Records'!$A$2:$C$61,3,FALSE)&amp;"-"&amp;VLOOKUP(A29,'Teams and Records'!$A$2:$D$61,4,FALSE)</f>
        <v>4-3-1</v>
      </c>
      <c r="E29">
        <v>0.5625</v>
      </c>
      <c r="F29">
        <v>1.285714285714286</v>
      </c>
      <c r="G29">
        <f>RANK(H29,H2:H61)</f>
        <v>54</v>
      </c>
      <c r="H29">
        <v>81.554831734694204</v>
      </c>
    </row>
    <row r="30" spans="1:8" x14ac:dyDescent="0.3">
      <c r="A30" t="s">
        <v>27</v>
      </c>
      <c r="B30">
        <v>102.7851666405883</v>
      </c>
      <c r="C30">
        <f>RANK(E30,E2:E61)</f>
        <v>27</v>
      </c>
      <c r="D30" t="str">
        <f>VLOOKUP(A30,'Teams and Records'!$A$2:$B$61,2,FALSE)&amp;"-"&amp;VLOOKUP(A30,'Teams and Records'!$A$2:$C$61,3,FALSE)&amp;"-"&amp;VLOOKUP(A30,'Teams and Records'!$A$2:$D$61,4,FALSE)</f>
        <v>4-4-1</v>
      </c>
      <c r="E30">
        <v>0.5</v>
      </c>
      <c r="F30">
        <v>1</v>
      </c>
      <c r="G30">
        <f>RANK(H30,H2:H61)</f>
        <v>22</v>
      </c>
      <c r="H30">
        <v>102.7851666405883</v>
      </c>
    </row>
    <row r="31" spans="1:8" x14ac:dyDescent="0.3">
      <c r="A31" t="s">
        <v>29</v>
      </c>
      <c r="B31">
        <v>102.5316455696203</v>
      </c>
      <c r="C31">
        <f>RANK(E31,E2:E61)</f>
        <v>27</v>
      </c>
      <c r="D31" t="str">
        <f>VLOOKUP(A31,'Teams and Records'!$A$2:$B$61,2,FALSE)&amp;"-"&amp;VLOOKUP(A31,'Teams and Records'!$A$2:$C$61,3,FALSE)&amp;"-"&amp;VLOOKUP(A31,'Teams and Records'!$A$2:$D$61,4,FALSE)</f>
        <v>2-2-0</v>
      </c>
      <c r="E31">
        <v>0.5</v>
      </c>
      <c r="F31">
        <v>1</v>
      </c>
      <c r="G31">
        <f>RANK(H31,H2:H61)</f>
        <v>23</v>
      </c>
      <c r="H31">
        <v>102.5316455696203</v>
      </c>
    </row>
    <row r="32" spans="1:8" x14ac:dyDescent="0.3">
      <c r="A32" t="s">
        <v>37</v>
      </c>
      <c r="B32">
        <v>99.601964176775908</v>
      </c>
      <c r="C32">
        <f>RANK(E32,E2:E61)</f>
        <v>27</v>
      </c>
      <c r="D32" t="str">
        <f>VLOOKUP(A32,'Teams and Records'!$A$2:$B$61,2,FALSE)&amp;"-"&amp;VLOOKUP(A32,'Teams and Records'!$A$2:$C$61,3,FALSE)&amp;"-"&amp;VLOOKUP(A32,'Teams and Records'!$A$2:$D$61,4,FALSE)</f>
        <v>4-4-1</v>
      </c>
      <c r="E32">
        <v>0.5</v>
      </c>
      <c r="F32">
        <v>1</v>
      </c>
      <c r="G32">
        <f>RANK(H32,H2:H61)</f>
        <v>25</v>
      </c>
      <c r="H32">
        <v>99.601964176775908</v>
      </c>
    </row>
    <row r="33" spans="1:8" x14ac:dyDescent="0.3">
      <c r="A33" t="s">
        <v>67</v>
      </c>
      <c r="B33">
        <v>94.207538615808744</v>
      </c>
      <c r="C33">
        <f>RANK(E33,E2:E61)</f>
        <v>33</v>
      </c>
      <c r="D33" t="str">
        <f>VLOOKUP(A33,'Teams and Records'!$A$2:$B$61,2,FALSE)&amp;"-"&amp;VLOOKUP(A33,'Teams and Records'!$A$2:$C$61,3,FALSE)&amp;"-"&amp;VLOOKUP(A33,'Teams and Records'!$A$2:$D$61,4,FALSE)</f>
        <v>4-5-0</v>
      </c>
      <c r="E33">
        <v>0.44444444444444442</v>
      </c>
      <c r="F33">
        <v>0.8</v>
      </c>
      <c r="G33">
        <f>RANK(H33,H2:H61)</f>
        <v>13</v>
      </c>
      <c r="H33">
        <v>117.7594232697609</v>
      </c>
    </row>
    <row r="34" spans="1:8" x14ac:dyDescent="0.3">
      <c r="A34" t="s">
        <v>26</v>
      </c>
      <c r="B34">
        <v>92.85714285714289</v>
      </c>
      <c r="C34">
        <f>RANK(E34,E2:E61)</f>
        <v>27</v>
      </c>
      <c r="D34" t="str">
        <f>VLOOKUP(A34,'Teams and Records'!$A$2:$B$61,2,FALSE)&amp;"-"&amp;VLOOKUP(A34,'Teams and Records'!$A$2:$C$61,3,FALSE)&amp;"-"&amp;VLOOKUP(A34,'Teams and Records'!$A$2:$D$61,4,FALSE)</f>
        <v>4-4-1</v>
      </c>
      <c r="E34">
        <v>0.5</v>
      </c>
      <c r="F34">
        <v>1</v>
      </c>
      <c r="G34">
        <f>RANK(H34,H2:H61)</f>
        <v>44</v>
      </c>
      <c r="H34">
        <v>92.85714285714289</v>
      </c>
    </row>
    <row r="35" spans="1:8" x14ac:dyDescent="0.3">
      <c r="A35" t="s">
        <v>51</v>
      </c>
      <c r="B35">
        <v>79.831074347219484</v>
      </c>
      <c r="C35">
        <f>RANK(E35,E2:E61)</f>
        <v>46</v>
      </c>
      <c r="D35" t="str">
        <f>VLOOKUP(A35,'Teams and Records'!$A$2:$B$61,2,FALSE)&amp;"-"&amp;VLOOKUP(A35,'Teams and Records'!$A$2:$C$61,3,FALSE)&amp;"-"&amp;VLOOKUP(A35,'Teams and Records'!$A$2:$D$61,4,FALSE)</f>
        <v>3-6-0</v>
      </c>
      <c r="E35">
        <v>0.33333333333333331</v>
      </c>
      <c r="F35">
        <v>0.5</v>
      </c>
      <c r="G35">
        <f>RANK(H35,H2:H61)</f>
        <v>3</v>
      </c>
      <c r="H35">
        <v>159.662148694439</v>
      </c>
    </row>
    <row r="36" spans="1:8" x14ac:dyDescent="0.3">
      <c r="A36" t="s">
        <v>48</v>
      </c>
      <c r="B36">
        <v>77.715241399504166</v>
      </c>
      <c r="C36">
        <f>RANK(E36,E2:E61)</f>
        <v>33</v>
      </c>
      <c r="D36" t="str">
        <f>VLOOKUP(A36,'Teams and Records'!$A$2:$B$61,2,FALSE)&amp;"-"&amp;VLOOKUP(A36,'Teams and Records'!$A$2:$C$61,3,FALSE)&amp;"-"&amp;VLOOKUP(A36,'Teams and Records'!$A$2:$D$61,4,FALSE)</f>
        <v>4-5-0</v>
      </c>
      <c r="E36">
        <v>0.44444444444444442</v>
      </c>
      <c r="F36">
        <v>0.8</v>
      </c>
      <c r="G36">
        <f>RANK(H36,H2:H61)</f>
        <v>32</v>
      </c>
      <c r="H36">
        <v>97.144051749380196</v>
      </c>
    </row>
    <row r="37" spans="1:8" x14ac:dyDescent="0.3">
      <c r="A37" t="s">
        <v>68</v>
      </c>
      <c r="B37">
        <v>76.704963545846724</v>
      </c>
      <c r="C37">
        <f>RANK(E37,E2:E61)</f>
        <v>33</v>
      </c>
      <c r="D37" t="str">
        <f>VLOOKUP(A37,'Teams and Records'!$A$2:$B$61,2,FALSE)&amp;"-"&amp;VLOOKUP(A37,'Teams and Records'!$A$2:$C$61,3,FALSE)&amp;"-"&amp;VLOOKUP(A37,'Teams and Records'!$A$2:$D$61,4,FALSE)</f>
        <v>4-5-0</v>
      </c>
      <c r="E37">
        <v>0.44444444444444442</v>
      </c>
      <c r="F37">
        <v>0.8</v>
      </c>
      <c r="G37">
        <f>RANK(H37,H2:H61)</f>
        <v>36</v>
      </c>
      <c r="H37">
        <v>95.881204432308394</v>
      </c>
    </row>
    <row r="38" spans="1:8" x14ac:dyDescent="0.3">
      <c r="A38" t="s">
        <v>59</v>
      </c>
      <c r="B38">
        <v>76.250278851721944</v>
      </c>
      <c r="C38">
        <f>RANK(E38,E2:E61)</f>
        <v>42</v>
      </c>
      <c r="D38" t="str">
        <f>VLOOKUP(A38,'Teams and Records'!$A$2:$B$61,2,FALSE)&amp;"-"&amp;VLOOKUP(A38,'Teams and Records'!$A$2:$C$61,3,FALSE)&amp;"-"&amp;VLOOKUP(A38,'Teams and Records'!$A$2:$D$61,4,FALSE)</f>
        <v>3-5-0</v>
      </c>
      <c r="E38">
        <v>0.375</v>
      </c>
      <c r="F38">
        <v>0.6</v>
      </c>
      <c r="G38">
        <f>RANK(H38,H2:H61)</f>
        <v>9</v>
      </c>
      <c r="H38">
        <v>127.0837980862032</v>
      </c>
    </row>
    <row r="39" spans="1:8" x14ac:dyDescent="0.3">
      <c r="A39" t="s">
        <v>60</v>
      </c>
      <c r="B39">
        <v>73.77984912004726</v>
      </c>
      <c r="C39">
        <f>RANK(E39,E2:E61)</f>
        <v>41</v>
      </c>
      <c r="D39" t="str">
        <f>VLOOKUP(A39,'Teams and Records'!$A$2:$B$61,2,FALSE)&amp;"-"&amp;VLOOKUP(A39,'Teams and Records'!$A$2:$C$61,3,FALSE)&amp;"-"&amp;VLOOKUP(A39,'Teams and Records'!$A$2:$D$61,4,FALSE)</f>
        <v>3-5-1</v>
      </c>
      <c r="E39">
        <v>0.3888888888888889</v>
      </c>
      <c r="F39">
        <v>0.63636363636363635</v>
      </c>
      <c r="G39">
        <f>RANK(H39,H2:H61)</f>
        <v>14</v>
      </c>
      <c r="H39">
        <v>115.93976290293141</v>
      </c>
    </row>
    <row r="40" spans="1:8" x14ac:dyDescent="0.3">
      <c r="A40" t="s">
        <v>35</v>
      </c>
      <c r="B40">
        <v>73.542732780424657</v>
      </c>
      <c r="C40">
        <f>RANK(E40,E2:E61)</f>
        <v>37</v>
      </c>
      <c r="D40" t="str">
        <f>VLOOKUP(A40,'Teams and Records'!$A$2:$B$61,2,FALSE)&amp;"-"&amp;VLOOKUP(A40,'Teams and Records'!$A$2:$C$61,3,FALSE)&amp;"-"&amp;VLOOKUP(A40,'Teams and Records'!$A$2:$D$61,4,FALSE)</f>
        <v>3-4-1</v>
      </c>
      <c r="E40">
        <v>0.4375</v>
      </c>
      <c r="F40">
        <v>0.77777777777777779</v>
      </c>
      <c r="G40">
        <f>RANK(H40,H2:H61)</f>
        <v>40</v>
      </c>
      <c r="H40">
        <v>94.554942146260274</v>
      </c>
    </row>
    <row r="41" spans="1:8" x14ac:dyDescent="0.3">
      <c r="A41" t="s">
        <v>16</v>
      </c>
      <c r="B41">
        <v>72.052961718059493</v>
      </c>
      <c r="C41">
        <f>RANK(E41,E2:E61)</f>
        <v>32</v>
      </c>
      <c r="D41" t="str">
        <f>VLOOKUP(A41,'Teams and Records'!$A$2:$B$61,2,FALSE)&amp;"-"&amp;VLOOKUP(A41,'Teams and Records'!$A$2:$C$61,3,FALSE)&amp;"-"&amp;VLOOKUP(A41,'Teams and Records'!$A$2:$D$61,4,FALSE)</f>
        <v>4-5-1</v>
      </c>
      <c r="E41">
        <v>0.45</v>
      </c>
      <c r="F41">
        <v>0.81818181818181823</v>
      </c>
      <c r="G41">
        <f>RANK(H41,H2:H61)</f>
        <v>51</v>
      </c>
      <c r="H41">
        <v>88.06473098873937</v>
      </c>
    </row>
    <row r="42" spans="1:8" x14ac:dyDescent="0.3">
      <c r="A42" t="s">
        <v>62</v>
      </c>
      <c r="B42">
        <v>69.90691981201347</v>
      </c>
      <c r="C42">
        <f>RANK(E42,E2:E61)</f>
        <v>39</v>
      </c>
      <c r="D42" t="str">
        <f>VLOOKUP(A42,'Teams and Records'!$A$2:$B$61,2,FALSE)&amp;"-"&amp;VLOOKUP(A42,'Teams and Records'!$A$2:$C$61,3,FALSE)&amp;"-"&amp;VLOOKUP(A42,'Teams and Records'!$A$2:$D$61,4,FALSE)</f>
        <v>2-3-1</v>
      </c>
      <c r="E42">
        <v>0.41666666666666669</v>
      </c>
      <c r="F42">
        <v>0.7142857142857143</v>
      </c>
      <c r="G42">
        <f>RANK(H42,H2:H61)</f>
        <v>30</v>
      </c>
      <c r="H42">
        <v>97.869687736818847</v>
      </c>
    </row>
    <row r="43" spans="1:8" x14ac:dyDescent="0.3">
      <c r="A43" t="s">
        <v>31</v>
      </c>
      <c r="B43">
        <v>65.556271535674469</v>
      </c>
      <c r="C43">
        <f>RANK(E43,E2:E61)</f>
        <v>33</v>
      </c>
      <c r="D43" t="str">
        <f>VLOOKUP(A43,'Teams and Records'!$A$2:$B$61,2,FALSE)&amp;"-"&amp;VLOOKUP(A43,'Teams and Records'!$A$2:$C$61,3,FALSE)&amp;"-"&amp;VLOOKUP(A43,'Teams and Records'!$A$2:$D$61,4,FALSE)</f>
        <v>4-5-0</v>
      </c>
      <c r="E43">
        <v>0.44444444444444442</v>
      </c>
      <c r="F43">
        <v>0.8</v>
      </c>
      <c r="G43">
        <f>RANK(H43,H2:H61)</f>
        <v>53</v>
      </c>
      <c r="H43">
        <v>81.945339419593083</v>
      </c>
    </row>
    <row r="44" spans="1:8" x14ac:dyDescent="0.3">
      <c r="A44" t="s">
        <v>19</v>
      </c>
      <c r="B44">
        <v>57.027857559738848</v>
      </c>
      <c r="C44">
        <f>RANK(E44,E2:E61)</f>
        <v>42</v>
      </c>
      <c r="D44" t="str">
        <f>VLOOKUP(A44,'Teams and Records'!$A$2:$B$61,2,FALSE)&amp;"-"&amp;VLOOKUP(A44,'Teams and Records'!$A$2:$C$61,3,FALSE)&amp;"-"&amp;VLOOKUP(A44,'Teams and Records'!$A$2:$D$61,4,FALSE)</f>
        <v>3-5-0</v>
      </c>
      <c r="E44">
        <v>0.375</v>
      </c>
      <c r="F44">
        <v>0.6</v>
      </c>
      <c r="G44">
        <f>RANK(H44,H2:H61)</f>
        <v>39</v>
      </c>
      <c r="H44">
        <v>95.046429266231414</v>
      </c>
    </row>
    <row r="45" spans="1:8" x14ac:dyDescent="0.3">
      <c r="A45" t="s">
        <v>23</v>
      </c>
      <c r="B45">
        <v>56.714030574906651</v>
      </c>
      <c r="C45">
        <f>RANK(E45,E2:E61)</f>
        <v>38</v>
      </c>
      <c r="D45" t="str">
        <f>VLOOKUP(A45,'Teams and Records'!$A$2:$B$61,2,FALSE)&amp;"-"&amp;VLOOKUP(A45,'Teams and Records'!$A$2:$C$61,3,FALSE)&amp;"-"&amp;VLOOKUP(A45,'Teams and Records'!$A$2:$D$61,4,FALSE)</f>
        <v>3-4-0</v>
      </c>
      <c r="E45">
        <v>0.42857142857142849</v>
      </c>
      <c r="F45">
        <v>0.75</v>
      </c>
      <c r="G45">
        <f>RANK(H45,H2:H61)</f>
        <v>58</v>
      </c>
      <c r="H45">
        <v>75.618707433208868</v>
      </c>
    </row>
    <row r="46" spans="1:8" x14ac:dyDescent="0.3">
      <c r="A46" t="s">
        <v>14</v>
      </c>
      <c r="B46">
        <v>55.76809103471669</v>
      </c>
      <c r="C46">
        <f>RANK(E46,E2:E61)</f>
        <v>45</v>
      </c>
      <c r="D46" t="str">
        <f>VLOOKUP(A46,'Teams and Records'!$A$2:$B$61,2,FALSE)&amp;"-"&amp;VLOOKUP(A46,'Teams and Records'!$A$2:$C$61,3,FALSE)&amp;"-"&amp;VLOOKUP(A46,'Teams and Records'!$A$2:$D$61,4,FALSE)</f>
        <v>3-6-1</v>
      </c>
      <c r="E46">
        <v>0.35</v>
      </c>
      <c r="F46">
        <v>0.53846153846153844</v>
      </c>
      <c r="G46">
        <f>RANK(H46,H2:H61)</f>
        <v>20</v>
      </c>
      <c r="H46">
        <v>103.5693119216167</v>
      </c>
    </row>
    <row r="47" spans="1:8" x14ac:dyDescent="0.3">
      <c r="A47" t="s">
        <v>66</v>
      </c>
      <c r="B47">
        <v>55.316051626976908</v>
      </c>
      <c r="C47">
        <f>RANK(E47,E2:E61)</f>
        <v>42</v>
      </c>
      <c r="D47" t="str">
        <f>VLOOKUP(A47,'Teams and Records'!$A$2:$B$61,2,FALSE)&amp;"-"&amp;VLOOKUP(A47,'Teams and Records'!$A$2:$C$61,3,FALSE)&amp;"-"&amp;VLOOKUP(A47,'Teams and Records'!$A$2:$D$61,4,FALSE)</f>
        <v>3-5-0</v>
      </c>
      <c r="E47">
        <v>0.375</v>
      </c>
      <c r="F47">
        <v>0.6</v>
      </c>
      <c r="G47">
        <f>RANK(H47,H2:H61)</f>
        <v>47</v>
      </c>
      <c r="H47">
        <v>92.193419378294848</v>
      </c>
    </row>
    <row r="48" spans="1:8" x14ac:dyDescent="0.3">
      <c r="A48" t="s">
        <v>38</v>
      </c>
      <c r="B48">
        <v>52.664596832102653</v>
      </c>
      <c r="C48">
        <f>RANK(E48,E2:E61)</f>
        <v>46</v>
      </c>
      <c r="D48" t="str">
        <f>VLOOKUP(A48,'Teams and Records'!$A$2:$B$61,2,FALSE)&amp;"-"&amp;VLOOKUP(A48,'Teams and Records'!$A$2:$C$61,3,FALSE)&amp;"-"&amp;VLOOKUP(A48,'Teams and Records'!$A$2:$D$61,4,FALSE)</f>
        <v>2-5-2</v>
      </c>
      <c r="E48">
        <v>0.33333333333333331</v>
      </c>
      <c r="F48">
        <v>0.5</v>
      </c>
      <c r="G48">
        <f>RANK(H48,H2:H61)</f>
        <v>19</v>
      </c>
      <c r="H48">
        <v>105.32919366420531</v>
      </c>
    </row>
    <row r="49" spans="1:8" x14ac:dyDescent="0.3">
      <c r="A49" t="s">
        <v>39</v>
      </c>
      <c r="B49">
        <v>47.270350155669483</v>
      </c>
      <c r="C49">
        <f>RANK(E49,E2:E61)</f>
        <v>50</v>
      </c>
      <c r="D49" t="str">
        <f>VLOOKUP(A49,'Teams and Records'!$A$2:$B$61,2,FALSE)&amp;"-"&amp;VLOOKUP(A49,'Teams and Records'!$A$2:$C$61,3,FALSE)&amp;"-"&amp;VLOOKUP(A49,'Teams and Records'!$A$2:$D$61,4,FALSE)</f>
        <v>3-7-0</v>
      </c>
      <c r="E49">
        <v>0.3</v>
      </c>
      <c r="F49">
        <v>0.42857142857142849</v>
      </c>
      <c r="G49">
        <f>RANK(H49,H2:H61)</f>
        <v>16</v>
      </c>
      <c r="H49">
        <v>110.2974836965621</v>
      </c>
    </row>
    <row r="50" spans="1:8" x14ac:dyDescent="0.3">
      <c r="A50" t="s">
        <v>32</v>
      </c>
      <c r="B50">
        <v>46.068875893437287</v>
      </c>
      <c r="C50">
        <f>RANK(E50,E2:E61)</f>
        <v>53</v>
      </c>
      <c r="D50" t="str">
        <f>VLOOKUP(A50,'Teams and Records'!$A$2:$B$61,2,FALSE)&amp;"-"&amp;VLOOKUP(A50,'Teams and Records'!$A$2:$C$61,3,FALSE)&amp;"-"&amp;VLOOKUP(A50,'Teams and Records'!$A$2:$D$61,4,FALSE)</f>
        <v>0-2-2</v>
      </c>
      <c r="E50">
        <v>0.25</v>
      </c>
      <c r="F50">
        <v>0.33333333333333331</v>
      </c>
      <c r="G50">
        <f>RANK(H50,H2:H61)</f>
        <v>5</v>
      </c>
      <c r="H50">
        <v>138.2066276803119</v>
      </c>
    </row>
    <row r="51" spans="1:8" x14ac:dyDescent="0.3">
      <c r="A51" t="s">
        <v>20</v>
      </c>
      <c r="B51">
        <v>44.168377619741918</v>
      </c>
      <c r="C51">
        <f>RANK(E51,E2:E61)</f>
        <v>53</v>
      </c>
      <c r="D51" t="str">
        <f>VLOOKUP(A51,'Teams and Records'!$A$2:$B$61,2,FALSE)&amp;"-"&amp;VLOOKUP(A51,'Teams and Records'!$A$2:$C$61,3,FALSE)&amp;"-"&amp;VLOOKUP(A51,'Teams and Records'!$A$2:$D$61,4,FALSE)</f>
        <v>1-4-1</v>
      </c>
      <c r="E51">
        <v>0.25</v>
      </c>
      <c r="F51">
        <v>0.33333333333333331</v>
      </c>
      <c r="G51">
        <f>RANK(H51,H2:H61)</f>
        <v>8</v>
      </c>
      <c r="H51">
        <v>132.5051328592258</v>
      </c>
    </row>
    <row r="52" spans="1:8" x14ac:dyDescent="0.3">
      <c r="A52" t="s">
        <v>25</v>
      </c>
      <c r="B52">
        <v>42.657588831191703</v>
      </c>
      <c r="C52">
        <f>RANK(E52,E2:E61)</f>
        <v>48</v>
      </c>
      <c r="D52" t="str">
        <f>VLOOKUP(A52,'Teams and Records'!$A$2:$B$61,2,FALSE)&amp;"-"&amp;VLOOKUP(A52,'Teams and Records'!$A$2:$C$61,3,FALSE)&amp;"-"&amp;VLOOKUP(A52,'Teams and Records'!$A$2:$D$61,4,FALSE)</f>
        <v>2-5-1</v>
      </c>
      <c r="E52">
        <v>0.3125</v>
      </c>
      <c r="F52">
        <v>0.45454545454545447</v>
      </c>
      <c r="G52">
        <f>RANK(H52,H2:H61)</f>
        <v>41</v>
      </c>
      <c r="H52">
        <v>93.846695428621743</v>
      </c>
    </row>
    <row r="53" spans="1:8" x14ac:dyDescent="0.3">
      <c r="A53" t="s">
        <v>22</v>
      </c>
      <c r="B53">
        <v>39.938299894666557</v>
      </c>
      <c r="C53">
        <f>RANK(E53,E2:E61)</f>
        <v>50</v>
      </c>
      <c r="D53" t="str">
        <f>VLOOKUP(A53,'Teams and Records'!$A$2:$B$61,2,FALSE)&amp;"-"&amp;VLOOKUP(A53,'Teams and Records'!$A$2:$C$61,3,FALSE)&amp;"-"&amp;VLOOKUP(A53,'Teams and Records'!$A$2:$D$61,4,FALSE)</f>
        <v>1-3-1</v>
      </c>
      <c r="E53">
        <v>0.3</v>
      </c>
      <c r="F53">
        <v>0.42857142857142849</v>
      </c>
      <c r="G53">
        <f>RANK(H53,H2:H61)</f>
        <v>43</v>
      </c>
      <c r="H53">
        <v>93.189366420888661</v>
      </c>
    </row>
    <row r="54" spans="1:8" x14ac:dyDescent="0.3">
      <c r="A54" t="s">
        <v>47</v>
      </c>
      <c r="B54">
        <v>36.202038766289633</v>
      </c>
      <c r="C54">
        <f>RANK(E54,E2:E61)</f>
        <v>52</v>
      </c>
      <c r="D54" t="str">
        <f>VLOOKUP(A54,'Teams and Records'!$A$2:$B$61,2,FALSE)&amp;"-"&amp;VLOOKUP(A54,'Teams and Records'!$A$2:$C$61,3,FALSE)&amp;"-"&amp;VLOOKUP(A54,'Teams and Records'!$A$2:$D$61,4,FALSE)</f>
        <v>1-4-2</v>
      </c>
      <c r="E54">
        <v>0.2857142857142857</v>
      </c>
      <c r="F54">
        <v>0.4</v>
      </c>
      <c r="G54">
        <f>RANK(H54,H2:H61)</f>
        <v>48</v>
      </c>
      <c r="H54">
        <v>90.505096915724053</v>
      </c>
    </row>
    <row r="55" spans="1:8" x14ac:dyDescent="0.3">
      <c r="A55" t="s">
        <v>18</v>
      </c>
      <c r="B55">
        <v>32.832920186257113</v>
      </c>
      <c r="C55">
        <f>RANK(E55,E2:E61)</f>
        <v>48</v>
      </c>
      <c r="D55" t="str">
        <f>VLOOKUP(A55,'Teams and Records'!$A$2:$B$61,2,FALSE)&amp;"-"&amp;VLOOKUP(A55,'Teams and Records'!$A$2:$C$61,3,FALSE)&amp;"-"&amp;VLOOKUP(A55,'Teams and Records'!$A$2:$D$61,4,FALSE)</f>
        <v>2-5-1</v>
      </c>
      <c r="E55">
        <v>0.3125</v>
      </c>
      <c r="F55">
        <v>0.45454545454545447</v>
      </c>
      <c r="G55">
        <f>RANK(H55,H2:H61)</f>
        <v>59</v>
      </c>
      <c r="H55">
        <v>72.232424409765656</v>
      </c>
    </row>
    <row r="56" spans="1:8" x14ac:dyDescent="0.3">
      <c r="A56" t="s">
        <v>13</v>
      </c>
      <c r="B56">
        <v>32.473414756561453</v>
      </c>
      <c r="C56">
        <f>RANK(E56,E2:E61)</f>
        <v>55</v>
      </c>
      <c r="D56" t="str">
        <f>VLOOKUP(A56,'Teams and Records'!$A$2:$B$61,2,FALSE)&amp;"-"&amp;VLOOKUP(A56,'Teams and Records'!$A$2:$C$61,3,FALSE)&amp;"-"&amp;VLOOKUP(A56,'Teams and Records'!$A$2:$D$61,4,FALSE)</f>
        <v>1-5-1</v>
      </c>
      <c r="E56">
        <v>0.2142857142857143</v>
      </c>
      <c r="F56">
        <v>0.27272727272727271</v>
      </c>
      <c r="G56">
        <f>RANK(H56,H2:H61)</f>
        <v>11</v>
      </c>
      <c r="H56">
        <v>119.0691874407253</v>
      </c>
    </row>
    <row r="57" spans="1:8" x14ac:dyDescent="0.3">
      <c r="A57" t="s">
        <v>12</v>
      </c>
      <c r="B57">
        <v>25.338062564981861</v>
      </c>
      <c r="C57">
        <f>RANK(E57,E2:E61)</f>
        <v>59</v>
      </c>
      <c r="D57" t="str">
        <f>VLOOKUP(A57,'Teams and Records'!$A$2:$B$61,2,FALSE)&amp;"-"&amp;VLOOKUP(A57,'Teams and Records'!$A$2:$C$61,3,FALSE)&amp;"-"&amp;VLOOKUP(A57,'Teams and Records'!$A$2:$D$61,4,FALSE)</f>
        <v>0-7-2</v>
      </c>
      <c r="E57">
        <v>0.1111111111111111</v>
      </c>
      <c r="F57">
        <v>0.125</v>
      </c>
      <c r="G57">
        <f>RANK(H57,H2:H61)</f>
        <v>1</v>
      </c>
      <c r="H57">
        <v>202.70450051985489</v>
      </c>
    </row>
    <row r="58" spans="1:8" x14ac:dyDescent="0.3">
      <c r="A58" t="s">
        <v>54</v>
      </c>
      <c r="B58">
        <v>25.20239636816197</v>
      </c>
      <c r="C58">
        <f>RANK(E58,E2:E61)</f>
        <v>56</v>
      </c>
      <c r="D58" t="str">
        <f>VLOOKUP(A58,'Teams and Records'!$A$2:$B$61,2,FALSE)&amp;"-"&amp;VLOOKUP(A58,'Teams and Records'!$A$2:$C$61,3,FALSE)&amp;"-"&amp;VLOOKUP(A58,'Teams and Records'!$A$2:$D$61,4,FALSE)</f>
        <v>1-7-1</v>
      </c>
      <c r="E58">
        <v>0.16666666666666671</v>
      </c>
      <c r="F58">
        <v>0.2</v>
      </c>
      <c r="G58">
        <f>RANK(H58,H2:H61)</f>
        <v>10</v>
      </c>
      <c r="H58">
        <v>126.0119818408098</v>
      </c>
    </row>
    <row r="59" spans="1:8" x14ac:dyDescent="0.3">
      <c r="A59" t="s">
        <v>33</v>
      </c>
      <c r="B59">
        <v>11.82935578853307</v>
      </c>
      <c r="C59">
        <f>RANK(E59,E2:E61)</f>
        <v>57</v>
      </c>
      <c r="D59" t="str">
        <f>VLOOKUP(A59,'Teams and Records'!$A$2:$B$61,2,FALSE)&amp;"-"&amp;VLOOKUP(A59,'Teams and Records'!$A$2:$C$61,3,FALSE)&amp;"-"&amp;VLOOKUP(A59,'Teams and Records'!$A$2:$D$61,4,FALSE)</f>
        <v>1-6-0</v>
      </c>
      <c r="E59">
        <v>0.14285714285714279</v>
      </c>
      <c r="F59">
        <v>0.16666666666666671</v>
      </c>
      <c r="G59">
        <f>RANK(H59,H2:H61)</f>
        <v>60</v>
      </c>
      <c r="H59">
        <v>70.9761347311984</v>
      </c>
    </row>
    <row r="60" spans="1:8" x14ac:dyDescent="0.3">
      <c r="A60" t="s">
        <v>64</v>
      </c>
      <c r="B60">
        <v>11.3463680036662</v>
      </c>
      <c r="C60">
        <f>RANK(E60,E2:E61)</f>
        <v>58</v>
      </c>
      <c r="D60" t="str">
        <f>VLOOKUP(A60,'Teams and Records'!$A$2:$B$61,2,FALSE)&amp;"-"&amp;VLOOKUP(A60,'Teams and Records'!$A$2:$C$61,3,FALSE)&amp;"-"&amp;VLOOKUP(A60,'Teams and Records'!$A$2:$D$61,4,FALSE)</f>
        <v>1-7-0</v>
      </c>
      <c r="E60">
        <v>0.125</v>
      </c>
      <c r="F60">
        <v>0.14285714285714279</v>
      </c>
      <c r="G60">
        <f>RANK(H60,H2:H61)</f>
        <v>57</v>
      </c>
      <c r="H60">
        <v>79.424576025663427</v>
      </c>
    </row>
    <row r="61" spans="1:8" x14ac:dyDescent="0.3">
      <c r="A61" t="s">
        <v>11</v>
      </c>
      <c r="B61">
        <v>0</v>
      </c>
      <c r="C61">
        <f>RANK(E61,E2:E61)</f>
        <v>60</v>
      </c>
      <c r="D61" t="str">
        <f>VLOOKUP(A61,'Teams and Records'!$A$2:$B$61,2,FALSE)&amp;"-"&amp;VLOOKUP(A61,'Teams and Records'!$A$2:$C$61,3,FALSE)&amp;"-"&amp;VLOOKUP(A61,'Teams and Records'!$A$2:$D$61,4,FALSE)</f>
        <v>0-10-0</v>
      </c>
      <c r="E61">
        <v>0</v>
      </c>
      <c r="F61">
        <v>0</v>
      </c>
      <c r="G61">
        <f>RANK(H61,H2:H61)</f>
        <v>4</v>
      </c>
      <c r="H61">
        <v>146.899841017488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 and Records</vt:lpstr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2019-02-21T17:30:53Z</dcterms:created>
  <dcterms:modified xsi:type="dcterms:W3CDTF">2019-02-27T21:21:16Z</dcterms:modified>
</cp:coreProperties>
</file>