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Código de Proyecto" sheetId="3" r:id="rId1"/>
    <sheet name="Presupuesto" sheetId="1" r:id="rId2"/>
    <sheet name="Rendiciones" sheetId="2" r:id="rId3"/>
    <sheet name="Cuadro Resumen" sheetId="4" r:id="rId4"/>
    <sheet name="Pedidos de Modificación" sheetId="5" r:id="rId5"/>
  </sheets>
  <calcPr calcId="144525"/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D9" i="3"/>
  <c r="C14" i="3"/>
  <c r="C13" i="3"/>
  <c r="C12" i="3"/>
  <c r="C11" i="3"/>
  <c r="C10" i="3"/>
  <c r="C9" i="3"/>
  <c r="D8" i="3"/>
  <c r="C8" i="3"/>
  <c r="E90" i="4"/>
  <c r="E89" i="4"/>
  <c r="E88" i="4"/>
  <c r="E87" i="4"/>
  <c r="E86" i="4"/>
  <c r="E85" i="4"/>
  <c r="E84" i="4"/>
  <c r="E83" i="4"/>
  <c r="E82" i="4"/>
  <c r="E81" i="4"/>
  <c r="E80" i="4"/>
  <c r="E79" i="4"/>
  <c r="D90" i="4"/>
  <c r="D89" i="4"/>
  <c r="D88" i="4"/>
  <c r="D87" i="4"/>
  <c r="D86" i="4"/>
  <c r="D85" i="4"/>
  <c r="D84" i="4"/>
  <c r="D83" i="4"/>
  <c r="D82" i="4"/>
  <c r="D81" i="4"/>
  <c r="D80" i="4"/>
  <c r="D79" i="4"/>
  <c r="C90" i="4"/>
  <c r="C89" i="4"/>
  <c r="C88" i="4"/>
  <c r="C87" i="4"/>
  <c r="C86" i="4"/>
  <c r="C85" i="4"/>
  <c r="C84" i="4"/>
  <c r="C83" i="4"/>
  <c r="C82" i="4"/>
  <c r="C81" i="4"/>
  <c r="C80" i="4"/>
  <c r="C79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E70" i="1"/>
  <c r="E70" i="4"/>
  <c r="E69" i="1"/>
  <c r="E69" i="4"/>
  <c r="E68" i="1"/>
  <c r="E68" i="4"/>
  <c r="E67" i="1"/>
  <c r="E67" i="4"/>
  <c r="E66" i="1"/>
  <c r="E66" i="4"/>
  <c r="E65" i="1"/>
  <c r="E65" i="4"/>
  <c r="E64" i="1"/>
  <c r="E64" i="4"/>
  <c r="E63" i="1"/>
  <c r="E63" i="4"/>
  <c r="E62" i="1"/>
  <c r="E62" i="4"/>
  <c r="E61" i="1"/>
  <c r="E61" i="4"/>
  <c r="E60" i="1"/>
  <c r="E60" i="4"/>
  <c r="D70" i="1"/>
  <c r="D70" i="4"/>
  <c r="D69" i="1"/>
  <c r="D69" i="4"/>
  <c r="D68" i="1"/>
  <c r="D68" i="4"/>
  <c r="D67" i="1"/>
  <c r="D67" i="4"/>
  <c r="D66" i="1"/>
  <c r="D66" i="4"/>
  <c r="D65" i="1"/>
  <c r="D65" i="4"/>
  <c r="D64" i="1"/>
  <c r="D64" i="4"/>
  <c r="D63" i="1"/>
  <c r="D63" i="4"/>
  <c r="D62" i="1"/>
  <c r="D62" i="4"/>
  <c r="D61" i="1"/>
  <c r="D61" i="4"/>
  <c r="D60" i="1"/>
  <c r="D60" i="4"/>
  <c r="C70" i="4" l="1"/>
  <c r="C69" i="4"/>
  <c r="C68" i="4"/>
  <c r="C67" i="4"/>
  <c r="C66" i="4"/>
  <c r="C65" i="4"/>
  <c r="C64" i="4"/>
  <c r="C63" i="4" l="1"/>
  <c r="C62" i="4"/>
  <c r="C61" i="4"/>
  <c r="C60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B50" i="4"/>
  <c r="BD50" i="4" s="1"/>
  <c r="BB49" i="4"/>
  <c r="BB48" i="4"/>
  <c r="BB47" i="4"/>
  <c r="BD47" i="4" s="1"/>
  <c r="BB46" i="4"/>
  <c r="BB45" i="4"/>
  <c r="BD45" i="4" s="1"/>
  <c r="BB44" i="4"/>
  <c r="BD44" i="4" s="1"/>
  <c r="BB43" i="4"/>
  <c r="BB42" i="4"/>
  <c r="BD42" i="4" s="1"/>
  <c r="BB41" i="4"/>
  <c r="BB40" i="4"/>
  <c r="BB39" i="4"/>
  <c r="BB38" i="4"/>
  <c r="BD38" i="4" s="1"/>
  <c r="BB37" i="4"/>
  <c r="BD37" i="4" s="1"/>
  <c r="BB36" i="4"/>
  <c r="BB35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Y50" i="4"/>
  <c r="BA50" i="4" s="1"/>
  <c r="AY49" i="4"/>
  <c r="AY48" i="4"/>
  <c r="BA48" i="4" s="1"/>
  <c r="AY47" i="4"/>
  <c r="AY46" i="4"/>
  <c r="BA46" i="4" s="1"/>
  <c r="AY45" i="4"/>
  <c r="AY44" i="4"/>
  <c r="BA44" i="4" s="1"/>
  <c r="AY43" i="4"/>
  <c r="AY42" i="4"/>
  <c r="BA42" i="4" s="1"/>
  <c r="AY41" i="4"/>
  <c r="AY40" i="4"/>
  <c r="BA40" i="4" s="1"/>
  <c r="AY39" i="4"/>
  <c r="BA39" i="4" s="1"/>
  <c r="AY38" i="4"/>
  <c r="BA38" i="4" s="1"/>
  <c r="AY37" i="4"/>
  <c r="BA37" i="4" s="1"/>
  <c r="AY36" i="4"/>
  <c r="AY35" i="4"/>
  <c r="BD49" i="4"/>
  <c r="BA49" i="4"/>
  <c r="BD48" i="4"/>
  <c r="BD46" i="4"/>
  <c r="BA45" i="4"/>
  <c r="BD43" i="4"/>
  <c r="BD41" i="4"/>
  <c r="BA41" i="4"/>
  <c r="BD40" i="4"/>
  <c r="BD36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T50" i="4"/>
  <c r="AV50" i="4" s="1"/>
  <c r="AT49" i="4"/>
  <c r="AT48" i="4"/>
  <c r="AT47" i="4"/>
  <c r="AV47" i="4" s="1"/>
  <c r="AT46" i="4"/>
  <c r="AT45" i="4"/>
  <c r="AV45" i="4" s="1"/>
  <c r="AT44" i="4"/>
  <c r="AV44" i="4" s="1"/>
  <c r="AT43" i="4"/>
  <c r="AT42" i="4"/>
  <c r="AT41" i="4"/>
  <c r="AV41" i="4" s="1"/>
  <c r="AT40" i="4"/>
  <c r="AT39" i="4"/>
  <c r="AV39" i="4" s="1"/>
  <c r="AT38" i="4"/>
  <c r="AV38" i="4" s="1"/>
  <c r="AT37" i="4"/>
  <c r="AT36" i="4"/>
  <c r="AT35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Q50" i="4"/>
  <c r="AS50" i="4" s="1"/>
  <c r="AQ49" i="4"/>
  <c r="AQ48" i="4"/>
  <c r="AS48" i="4" s="1"/>
  <c r="AQ47" i="4"/>
  <c r="AQ46" i="4"/>
  <c r="AS46" i="4" s="1"/>
  <c r="AQ45" i="4"/>
  <c r="AQ44" i="4"/>
  <c r="AQ43" i="4"/>
  <c r="AQ42" i="4"/>
  <c r="AS42" i="4" s="1"/>
  <c r="AQ41" i="4"/>
  <c r="AQ40" i="4"/>
  <c r="AS40" i="4" s="1"/>
  <c r="AQ39" i="4"/>
  <c r="AQ38" i="4"/>
  <c r="AS38" i="4" s="1"/>
  <c r="AQ37" i="4"/>
  <c r="AQ36" i="4"/>
  <c r="AS36" i="4" s="1"/>
  <c r="AQ35" i="4"/>
  <c r="AV49" i="4"/>
  <c r="AS49" i="4"/>
  <c r="AV48" i="4"/>
  <c r="AS45" i="4"/>
  <c r="AS43" i="4"/>
  <c r="AV40" i="4"/>
  <c r="AS39" i="4"/>
  <c r="AV37" i="4"/>
  <c r="AV36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L50" i="4"/>
  <c r="AN50" i="4" s="1"/>
  <c r="AL49" i="4"/>
  <c r="AL48" i="4"/>
  <c r="AL47" i="4"/>
  <c r="AN47" i="4" s="1"/>
  <c r="AL46" i="4"/>
  <c r="AL45" i="4"/>
  <c r="AN45" i="4" s="1"/>
  <c r="AL44" i="4"/>
  <c r="AN44" i="4" s="1"/>
  <c r="AL43" i="4"/>
  <c r="AL42" i="4"/>
  <c r="AL41" i="4"/>
  <c r="AL40" i="4"/>
  <c r="AL39" i="4"/>
  <c r="AN39" i="4" s="1"/>
  <c r="AL38" i="4"/>
  <c r="AL37" i="4"/>
  <c r="AN37" i="4" s="1"/>
  <c r="AL36" i="4"/>
  <c r="AN36" i="4" s="1"/>
  <c r="AL35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I50" i="4"/>
  <c r="AK50" i="4" s="1"/>
  <c r="AI49" i="4"/>
  <c r="AI48" i="4"/>
  <c r="AK48" i="4" s="1"/>
  <c r="AI47" i="4"/>
  <c r="AI46" i="4"/>
  <c r="AK46" i="4" s="1"/>
  <c r="AI45" i="4"/>
  <c r="AK45" i="4" s="1"/>
  <c r="AI44" i="4"/>
  <c r="AK44" i="4" s="1"/>
  <c r="AI43" i="4"/>
  <c r="AI42" i="4"/>
  <c r="AK42" i="4" s="1"/>
  <c r="AI41" i="4"/>
  <c r="AK41" i="4" s="1"/>
  <c r="AI40" i="4"/>
  <c r="AK40" i="4" s="1"/>
  <c r="AI39" i="4"/>
  <c r="AI38" i="4"/>
  <c r="AK38" i="4" s="1"/>
  <c r="AI37" i="4"/>
  <c r="AI36" i="4"/>
  <c r="AK36" i="4" s="1"/>
  <c r="AI35" i="4"/>
  <c r="AN49" i="4"/>
  <c r="AK49" i="4"/>
  <c r="AN48" i="4"/>
  <c r="AN46" i="4"/>
  <c r="AN43" i="4"/>
  <c r="AN42" i="4"/>
  <c r="AN41" i="4"/>
  <c r="AN40" i="4"/>
  <c r="AN38" i="4"/>
  <c r="AK37" i="4"/>
  <c r="AM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D50" i="4"/>
  <c r="AF50" i="4" s="1"/>
  <c r="AD49" i="4"/>
  <c r="AD48" i="4"/>
  <c r="AD47" i="4"/>
  <c r="AF47" i="4" s="1"/>
  <c r="AD46" i="4"/>
  <c r="AD45" i="4"/>
  <c r="AF45" i="4" s="1"/>
  <c r="AD44" i="4"/>
  <c r="AF44" i="4" s="1"/>
  <c r="AD43" i="4"/>
  <c r="AD42" i="4"/>
  <c r="AF42" i="4" s="1"/>
  <c r="AD41" i="4"/>
  <c r="AD40" i="4"/>
  <c r="AD39" i="4"/>
  <c r="AF39" i="4" s="1"/>
  <c r="AD38" i="4"/>
  <c r="AD37" i="4"/>
  <c r="AF37" i="4" s="1"/>
  <c r="AD36" i="4"/>
  <c r="AF36" i="4" s="1"/>
  <c r="AD35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A50" i="4"/>
  <c r="AC50" i="4" s="1"/>
  <c r="AA49" i="4"/>
  <c r="AA48" i="4"/>
  <c r="AC48" i="4" s="1"/>
  <c r="AA47" i="4"/>
  <c r="AA46" i="4"/>
  <c r="AC46" i="4" s="1"/>
  <c r="AA45" i="4"/>
  <c r="AA44" i="4"/>
  <c r="AC44" i="4" s="1"/>
  <c r="AA43" i="4"/>
  <c r="AA42" i="4"/>
  <c r="AC42" i="4" s="1"/>
  <c r="AA41" i="4"/>
  <c r="AA40" i="4"/>
  <c r="AC40" i="4" s="1"/>
  <c r="AA39" i="4"/>
  <c r="AA38" i="4"/>
  <c r="AC38" i="4" s="1"/>
  <c r="AA37" i="4"/>
  <c r="AA36" i="4"/>
  <c r="AC36" i="4" s="1"/>
  <c r="AA35" i="4"/>
  <c r="AF49" i="4"/>
  <c r="AC49" i="4"/>
  <c r="AF48" i="4"/>
  <c r="AC45" i="4"/>
  <c r="AF41" i="4"/>
  <c r="AC41" i="4"/>
  <c r="AF40" i="4"/>
  <c r="AC37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W50" i="4"/>
  <c r="W49" i="4"/>
  <c r="W48" i="4"/>
  <c r="S44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V50" i="4"/>
  <c r="V49" i="4"/>
  <c r="V48" i="4"/>
  <c r="V47" i="4"/>
  <c r="X47" i="4" s="1"/>
  <c r="V46" i="4"/>
  <c r="V45" i="4"/>
  <c r="X45" i="4" s="1"/>
  <c r="V44" i="4"/>
  <c r="X44" i="4" s="1"/>
  <c r="V43" i="4"/>
  <c r="V42" i="4"/>
  <c r="X42" i="4" s="1"/>
  <c r="V41" i="4"/>
  <c r="V40" i="4"/>
  <c r="V39" i="4"/>
  <c r="X39" i="4" s="1"/>
  <c r="V38" i="4"/>
  <c r="V37" i="4"/>
  <c r="X37" i="4" s="1"/>
  <c r="V36" i="4"/>
  <c r="X36" i="4" s="1"/>
  <c r="V35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S50" i="4"/>
  <c r="U50" i="4" s="1"/>
  <c r="S49" i="4"/>
  <c r="S48" i="4"/>
  <c r="S47" i="4"/>
  <c r="S46" i="4"/>
  <c r="U46" i="4" s="1"/>
  <c r="S45" i="4"/>
  <c r="U45" i="4" s="1"/>
  <c r="S43" i="4"/>
  <c r="S42" i="4"/>
  <c r="U42" i="4" s="1"/>
  <c r="S41" i="4"/>
  <c r="U41" i="4" s="1"/>
  <c r="S40" i="4"/>
  <c r="U40" i="4" s="1"/>
  <c r="S39" i="4"/>
  <c r="S38" i="4"/>
  <c r="U38" i="4" s="1"/>
  <c r="S37" i="4"/>
  <c r="U37" i="4" s="1"/>
  <c r="S36" i="4"/>
  <c r="U36" i="4" s="1"/>
  <c r="S35" i="4"/>
  <c r="X49" i="4"/>
  <c r="U49" i="4"/>
  <c r="X48" i="4"/>
  <c r="X41" i="4"/>
  <c r="X40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P36" i="4" s="1"/>
  <c r="N35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P44" i="4" l="1"/>
  <c r="U39" i="4"/>
  <c r="U43" i="4"/>
  <c r="U47" i="4"/>
  <c r="X43" i="4"/>
  <c r="AF38" i="4"/>
  <c r="AF46" i="4"/>
  <c r="AK39" i="4"/>
  <c r="AK43" i="4"/>
  <c r="AK47" i="4"/>
  <c r="AS44" i="4"/>
  <c r="AV42" i="4"/>
  <c r="AV46" i="4"/>
  <c r="AU51" i="4"/>
  <c r="BA43" i="4"/>
  <c r="BA47" i="4"/>
  <c r="BD39" i="4"/>
  <c r="M37" i="4"/>
  <c r="P37" i="4"/>
  <c r="X38" i="4"/>
  <c r="X46" i="4"/>
  <c r="U44" i="4"/>
  <c r="AC39" i="4"/>
  <c r="AC43" i="4"/>
  <c r="AC47" i="4"/>
  <c r="AF43" i="4"/>
  <c r="AS37" i="4"/>
  <c r="AS41" i="4"/>
  <c r="AS47" i="4"/>
  <c r="AV43" i="4"/>
  <c r="BA36" i="4"/>
  <c r="BC51" i="4"/>
  <c r="BB51" i="4"/>
  <c r="AZ51" i="4"/>
  <c r="AY51" i="4"/>
  <c r="BA35" i="4"/>
  <c r="BA51" i="4" s="1"/>
  <c r="BD35" i="4"/>
  <c r="BD51" i="4" s="1"/>
  <c r="AT51" i="4"/>
  <c r="AR51" i="4"/>
  <c r="AQ51" i="4"/>
  <c r="AS35" i="4"/>
  <c r="AV35" i="4"/>
  <c r="AV51" i="4" s="1"/>
  <c r="AL51" i="4"/>
  <c r="AJ51" i="4"/>
  <c r="AI51" i="4"/>
  <c r="AK35" i="4"/>
  <c r="AK51" i="4" s="1"/>
  <c r="AN35" i="4"/>
  <c r="AN51" i="4" s="1"/>
  <c r="AE51" i="4"/>
  <c r="AD51" i="4"/>
  <c r="AB51" i="4"/>
  <c r="AA51" i="4"/>
  <c r="AC35" i="4"/>
  <c r="AC51" i="4" s="1"/>
  <c r="AF35" i="4"/>
  <c r="X50" i="4"/>
  <c r="W51" i="4"/>
  <c r="V51" i="4"/>
  <c r="U48" i="4"/>
  <c r="T51" i="4"/>
  <c r="S51" i="4"/>
  <c r="U35" i="4"/>
  <c r="U51" i="4" s="1"/>
  <c r="X35" i="4"/>
  <c r="P50" i="4"/>
  <c r="P49" i="4"/>
  <c r="P48" i="4"/>
  <c r="P47" i="4"/>
  <c r="P46" i="4"/>
  <c r="P45" i="4"/>
  <c r="P43" i="4"/>
  <c r="P42" i="4"/>
  <c r="P41" i="4"/>
  <c r="P40" i="4"/>
  <c r="P39" i="4"/>
  <c r="P38" i="4"/>
  <c r="O51" i="4"/>
  <c r="N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6" i="4"/>
  <c r="L51" i="4"/>
  <c r="K51" i="4"/>
  <c r="M35" i="4"/>
  <c r="M51" i="4" s="1"/>
  <c r="P35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C30" i="4"/>
  <c r="C29" i="4"/>
  <c r="C28" i="4"/>
  <c r="C27" i="4"/>
  <c r="C26" i="4"/>
  <c r="C25" i="4"/>
  <c r="C24" i="4"/>
  <c r="C23" i="4"/>
  <c r="C22" i="4"/>
  <c r="C21" i="4"/>
  <c r="C20" i="4"/>
  <c r="B30" i="4"/>
  <c r="B29" i="4"/>
  <c r="B28" i="4"/>
  <c r="B27" i="4"/>
  <c r="B26" i="4"/>
  <c r="B25" i="4"/>
  <c r="B24" i="4"/>
  <c r="B23" i="4"/>
  <c r="B22" i="4"/>
  <c r="B21" i="4"/>
  <c r="B20" i="4"/>
  <c r="J308" i="2"/>
  <c r="H308" i="2"/>
  <c r="F308" i="2"/>
  <c r="H307" i="2"/>
  <c r="J289" i="2"/>
  <c r="H289" i="2"/>
  <c r="F289" i="2"/>
  <c r="H288" i="2"/>
  <c r="J271" i="2"/>
  <c r="H271" i="2"/>
  <c r="F271" i="2"/>
  <c r="H270" i="2"/>
  <c r="J253" i="2"/>
  <c r="H253" i="2"/>
  <c r="F253" i="2"/>
  <c r="H252" i="2"/>
  <c r="J235" i="2"/>
  <c r="H235" i="2"/>
  <c r="F235" i="2"/>
  <c r="H234" i="2"/>
  <c r="J217" i="2"/>
  <c r="H217" i="2"/>
  <c r="F217" i="2"/>
  <c r="H216" i="2"/>
  <c r="J199" i="2"/>
  <c r="H199" i="2"/>
  <c r="F199" i="2"/>
  <c r="J181" i="2"/>
  <c r="H181" i="2"/>
  <c r="F181" i="2"/>
  <c r="H180" i="2"/>
  <c r="J163" i="2"/>
  <c r="P51" i="4" l="1"/>
  <c r="AF51" i="4"/>
  <c r="AS51" i="4"/>
  <c r="X51" i="4"/>
  <c r="E38" i="4"/>
  <c r="E40" i="4"/>
  <c r="E42" i="4"/>
  <c r="E44" i="4"/>
  <c r="E46" i="4"/>
  <c r="E48" i="4"/>
  <c r="E50" i="4"/>
  <c r="H38" i="4"/>
  <c r="H40" i="4"/>
  <c r="H42" i="4"/>
  <c r="H44" i="4"/>
  <c r="H46" i="4"/>
  <c r="H48" i="4"/>
  <c r="H50" i="4"/>
  <c r="E39" i="4"/>
  <c r="E41" i="4"/>
  <c r="E43" i="4"/>
  <c r="E45" i="4"/>
  <c r="E47" i="4"/>
  <c r="E49" i="4"/>
  <c r="H39" i="4"/>
  <c r="H41" i="4"/>
  <c r="H43" i="4"/>
  <c r="H45" i="4"/>
  <c r="H47" i="4"/>
  <c r="H49" i="4"/>
  <c r="H163" i="2"/>
  <c r="F163" i="2"/>
  <c r="J145" i="2"/>
  <c r="H145" i="2"/>
  <c r="F145" i="2"/>
  <c r="J127" i="2"/>
  <c r="H127" i="2"/>
  <c r="F127" i="2"/>
  <c r="A291" i="2"/>
  <c r="A273" i="2"/>
  <c r="A255" i="2"/>
  <c r="A237" i="2"/>
  <c r="A219" i="2"/>
  <c r="A201" i="2"/>
  <c r="J306" i="2"/>
  <c r="H306" i="2"/>
  <c r="F306" i="2"/>
  <c r="J287" i="2"/>
  <c r="H287" i="2"/>
  <c r="F287" i="2"/>
  <c r="J269" i="2"/>
  <c r="H269" i="2"/>
  <c r="F269" i="2"/>
  <c r="J251" i="2"/>
  <c r="H251" i="2"/>
  <c r="F251" i="2"/>
  <c r="J233" i="2"/>
  <c r="H233" i="2"/>
  <c r="F233" i="2"/>
  <c r="J215" i="2"/>
  <c r="H215" i="2"/>
  <c r="F215" i="2"/>
  <c r="A183" i="2"/>
  <c r="A165" i="2"/>
  <c r="A147" i="2"/>
  <c r="A129" i="2"/>
  <c r="A111" i="2"/>
  <c r="C20" i="1"/>
  <c r="D20" i="1"/>
  <c r="E20" i="1"/>
  <c r="F20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75" i="4" l="1"/>
  <c r="E59" i="4"/>
  <c r="E58" i="4"/>
  <c r="E57" i="4"/>
  <c r="E56" i="4"/>
  <c r="E55" i="4"/>
  <c r="D59" i="4"/>
  <c r="D58" i="4"/>
  <c r="D57" i="4"/>
  <c r="D56" i="4"/>
  <c r="D55" i="4"/>
  <c r="C59" i="4" l="1"/>
  <c r="C58" i="4"/>
  <c r="C57" i="4"/>
  <c r="C56" i="4"/>
  <c r="C55" i="4"/>
  <c r="B55" i="4"/>
  <c r="E71" i="4"/>
  <c r="D71" i="4"/>
  <c r="C71" i="4" l="1"/>
  <c r="G37" i="4" l="1"/>
  <c r="G36" i="4"/>
  <c r="G35" i="4"/>
  <c r="F37" i="4"/>
  <c r="F36" i="4"/>
  <c r="F35" i="4"/>
  <c r="H35" i="4" l="1"/>
  <c r="H37" i="4"/>
  <c r="H36" i="4"/>
  <c r="D37" i="4"/>
  <c r="D36" i="4"/>
  <c r="D35" i="4"/>
  <c r="C37" i="4"/>
  <c r="C36" i="4"/>
  <c r="C35" i="4"/>
  <c r="B35" i="4"/>
  <c r="G51" i="4"/>
  <c r="F51" i="4"/>
  <c r="E37" i="4" l="1"/>
  <c r="E36" i="4"/>
  <c r="C51" i="4"/>
  <c r="E35" i="4"/>
  <c r="D51" i="4"/>
  <c r="H51" i="4"/>
  <c r="E51" i="4" l="1"/>
  <c r="D78" i="4"/>
  <c r="D77" i="4"/>
  <c r="D76" i="4"/>
  <c r="D15" i="4"/>
  <c r="C19" i="4"/>
  <c r="C18" i="4"/>
  <c r="C78" i="4" s="1"/>
  <c r="C17" i="4"/>
  <c r="C77" i="4" s="1"/>
  <c r="C16" i="4"/>
  <c r="C76" i="4" s="1"/>
  <c r="C15" i="4"/>
  <c r="B19" i="4"/>
  <c r="B18" i="4"/>
  <c r="B17" i="4"/>
  <c r="B16" i="4"/>
  <c r="B15" i="4"/>
  <c r="C75" i="4" l="1"/>
  <c r="C91" i="4" s="1"/>
  <c r="C31" i="4"/>
  <c r="D75" i="4"/>
  <c r="D91" i="4" s="1"/>
  <c r="D31" i="4"/>
  <c r="C9" i="4"/>
  <c r="C8" i="4"/>
  <c r="C7" i="4"/>
  <c r="C6" i="4"/>
  <c r="C5" i="4"/>
  <c r="B9" i="4"/>
  <c r="B8" i="4"/>
  <c r="B7" i="4"/>
  <c r="B6" i="4"/>
  <c r="B5" i="4"/>
  <c r="B4" i="4"/>
  <c r="C3" i="4"/>
  <c r="B3" i="4"/>
  <c r="H198" i="2" l="1"/>
  <c r="J197" i="2"/>
  <c r="H197" i="2"/>
  <c r="F197" i="2"/>
  <c r="J179" i="2"/>
  <c r="H179" i="2"/>
  <c r="F179" i="2"/>
  <c r="H162" i="2"/>
  <c r="J161" i="2"/>
  <c r="H161" i="2"/>
  <c r="F161" i="2"/>
  <c r="H144" i="2"/>
  <c r="J143" i="2"/>
  <c r="H143" i="2"/>
  <c r="F143" i="2"/>
  <c r="H126" i="2"/>
  <c r="J125" i="2"/>
  <c r="H125" i="2"/>
  <c r="F125" i="2"/>
  <c r="J109" i="2"/>
  <c r="H109" i="2"/>
  <c r="H108" i="2"/>
  <c r="A93" i="2"/>
  <c r="J107" i="2"/>
  <c r="H107" i="2"/>
  <c r="F107" i="2"/>
  <c r="J91" i="2"/>
  <c r="H91" i="2"/>
  <c r="H90" i="2"/>
  <c r="A67" i="2"/>
  <c r="J89" i="2"/>
  <c r="H89" i="2"/>
  <c r="F89" i="2"/>
  <c r="A48" i="2"/>
  <c r="J65" i="2"/>
  <c r="H65" i="2"/>
  <c r="H64" i="2"/>
  <c r="J63" i="2"/>
  <c r="H63" i="2"/>
  <c r="F63" i="2"/>
  <c r="J46" i="2" l="1"/>
  <c r="H46" i="2"/>
  <c r="H45" i="2"/>
  <c r="A29" i="2"/>
  <c r="J44" i="2"/>
  <c r="H44" i="2"/>
  <c r="F44" i="2"/>
  <c r="J27" i="2"/>
  <c r="H27" i="2"/>
  <c r="H26" i="2"/>
  <c r="C21" i="3"/>
  <c r="B21" i="3"/>
  <c r="A21" i="3"/>
  <c r="B14" i="3"/>
  <c r="B13" i="3"/>
  <c r="B12" i="3"/>
  <c r="B11" i="3"/>
  <c r="B10" i="3"/>
  <c r="D15" i="3"/>
  <c r="C15" i="3"/>
  <c r="D7" i="3"/>
  <c r="C7" i="3"/>
  <c r="G2" i="3"/>
  <c r="A2" i="2"/>
  <c r="J25" i="2"/>
  <c r="H25" i="2"/>
  <c r="F25" i="2"/>
  <c r="B9" i="3" l="1"/>
  <c r="B8" i="3"/>
  <c r="E21" i="3"/>
  <c r="C16" i="3"/>
  <c r="F21" i="3"/>
  <c r="D16" i="3"/>
  <c r="B15" i="3" l="1"/>
  <c r="E4" i="1"/>
  <c r="E76" i="4" l="1"/>
  <c r="F46" i="2"/>
  <c r="E77" i="4"/>
  <c r="F65" i="2"/>
  <c r="E78" i="4"/>
  <c r="F91" i="2"/>
  <c r="F109" i="2"/>
  <c r="D21" i="3"/>
  <c r="B16" i="3"/>
  <c r="G4" i="1"/>
  <c r="E15" i="4" l="1"/>
  <c r="F27" i="2"/>
  <c r="E75" i="4" l="1"/>
  <c r="E91" i="4" s="1"/>
  <c r="E31" i="4"/>
</calcChain>
</file>

<file path=xl/sharedStrings.xml><?xml version="1.0" encoding="utf-8"?>
<sst xmlns="http://schemas.openxmlformats.org/spreadsheetml/2006/main" count="416" uniqueCount="102">
  <si>
    <t>CONCEPTOS</t>
  </si>
  <si>
    <t>ASaCTEI</t>
  </si>
  <si>
    <t>CONTRAPARTE</t>
  </si>
  <si>
    <t>TOTAL ORIGINAL</t>
  </si>
  <si>
    <t>Modificaciónes</t>
  </si>
  <si>
    <t>Total modificado</t>
  </si>
  <si>
    <t>Contratación de personal técnico utilizado exclusivamente para la ejecución del proyecto</t>
  </si>
  <si>
    <t>Contratación de consultorías</t>
  </si>
  <si>
    <t>Materiales e insumos</t>
  </si>
  <si>
    <t>TOTAL</t>
  </si>
  <si>
    <t>Referencias:</t>
  </si>
  <si>
    <t>Color</t>
  </si>
  <si>
    <t>Primer y Segundo Período: Campos que se deben llenar según presupuesto original entregado por proyecto.</t>
  </si>
  <si>
    <t>Total original: Es el total declarado según presupuesto original por integrantes de cada proyecto</t>
  </si>
  <si>
    <t>Modificación: Modificaiones presupuestarias aprobadas</t>
  </si>
  <si>
    <t>Total Modificado: Es el total de cada rubro luego de las modificaciones aprobadas</t>
  </si>
  <si>
    <t>Servicios de capacitación y entrenamiento de personal de la empresa</t>
  </si>
  <si>
    <t>Contratación de Recursos Humanos incrementales</t>
  </si>
  <si>
    <t>Equipamiento necesario para la ejecución del proyecto</t>
  </si>
  <si>
    <t>Material de prueba, ensayos y laboratorios</t>
  </si>
  <si>
    <t>LISTADO DE COMPROBANTES</t>
  </si>
  <si>
    <t>Rendición Nº</t>
  </si>
  <si>
    <t xml:space="preserve"> Nombre del Proveedor</t>
  </si>
  <si>
    <t>Detalle del gasto</t>
  </si>
  <si>
    <t>Comprobante  Nº</t>
  </si>
  <si>
    <t>Fecha</t>
  </si>
  <si>
    <t>Importe FACTURA</t>
  </si>
  <si>
    <t>OBSERVACIONES</t>
  </si>
  <si>
    <t xml:space="preserve">TOTAL </t>
  </si>
  <si>
    <t>Rendido ASACTEI</t>
  </si>
  <si>
    <t>Aprobado ASACTEI</t>
  </si>
  <si>
    <t>Rendido Contraparte</t>
  </si>
  <si>
    <t>Aprobado Contraparte</t>
  </si>
  <si>
    <t>SALDO TOPE</t>
  </si>
  <si>
    <t>CONTROL PRESUPUESTO</t>
  </si>
  <si>
    <t>Código de Proyecto</t>
  </si>
  <si>
    <t>Resolución Nº</t>
  </si>
  <si>
    <t xml:space="preserve"> UVT</t>
  </si>
  <si>
    <t>BENEFICIARIO</t>
  </si>
  <si>
    <t>Fecha Pago</t>
  </si>
  <si>
    <t>Duración</t>
  </si>
  <si>
    <t>Fecha de Vencimiento</t>
  </si>
  <si>
    <t>Controló:</t>
  </si>
  <si>
    <t xml:space="preserve">Título: </t>
  </si>
  <si>
    <t xml:space="preserve">RESUMEN RENDICIONES PRESENTADAS </t>
  </si>
  <si>
    <t xml:space="preserve">OBSERVACIONES  </t>
  </si>
  <si>
    <t xml:space="preserve">Monto Total: </t>
  </si>
  <si>
    <t xml:space="preserve">Monto ASACTEI: </t>
  </si>
  <si>
    <t xml:space="preserve">Monto Contraparte: </t>
  </si>
  <si>
    <t xml:space="preserve">Vencimiento </t>
  </si>
  <si>
    <t>Fecha Ingreso Mesa de Entradas</t>
  </si>
  <si>
    <t>Observaciones Referidas al Avance del Proyecto</t>
  </si>
  <si>
    <t>Observaciones Referidas a las Rendiciones de Gastos</t>
  </si>
  <si>
    <t>Observaciones y comentarios generales</t>
  </si>
  <si>
    <t>Pedido de modificación NO/SI (código de pedido)</t>
  </si>
  <si>
    <t>CONTROL</t>
  </si>
  <si>
    <t>SALDO</t>
  </si>
  <si>
    <t>CUADRO AVANCE EJECUCIÓN PROYECTO</t>
  </si>
  <si>
    <t>Monto ASACTEI</t>
  </si>
  <si>
    <t>Monto Contraparte</t>
  </si>
  <si>
    <t>% ejecución  Total</t>
  </si>
  <si>
    <t xml:space="preserve">% ejecución ASaCTeI </t>
  </si>
  <si>
    <t>% ejecución Contraparte</t>
  </si>
  <si>
    <t>Referencias</t>
  </si>
  <si>
    <t>Escribir la fecha de vencimiento de la primera rendición, de acuerdo a la fecha de pago. Las fechas de los próximos vencimientos se calcularán automáticamente</t>
  </si>
  <si>
    <t>Infraestructura en la entidad beneficiaria (Hasta un 20% del ANR)</t>
  </si>
  <si>
    <t>Costos de protección de propiedad intelectual (Hasta un 20% del ANR)</t>
  </si>
  <si>
    <t>CUADRO DETALLE RR CC</t>
  </si>
  <si>
    <t>Período Presentado</t>
  </si>
  <si>
    <t>Fecha de Presentación</t>
  </si>
  <si>
    <t>Rubro</t>
  </si>
  <si>
    <t>Presupuesto original con modificaciones aprobadas</t>
  </si>
  <si>
    <t>ANR</t>
  </si>
  <si>
    <t>Nota: Solo se utiliza en el caso de que al finalizar el proyecto se observen irregularidades entre lo rendido y lo presupuestado (modificaciones no planteadas ante ASaCTeI</t>
  </si>
  <si>
    <t>Montos rendición 1 RENDIDO por UVT</t>
  </si>
  <si>
    <t>Montos rendición 1 APROBADO por ASaCTeI</t>
  </si>
  <si>
    <t>Montos totales rendidos aprobados por ASaCTeI</t>
  </si>
  <si>
    <t xml:space="preserve">SEGUIMIENTO DE PEDIDOS DE MODIFICACIONES </t>
  </si>
  <si>
    <t xml:space="preserve">Código </t>
  </si>
  <si>
    <t>Fecha de recepción</t>
  </si>
  <si>
    <t>Medio (mail, carta, etc.)</t>
  </si>
  <si>
    <t>Descripción Respuesta</t>
  </si>
  <si>
    <t>Observaciones</t>
  </si>
  <si>
    <t>Compra de software</t>
  </si>
  <si>
    <t>Arriendo de software</t>
  </si>
  <si>
    <t>Inversión en promoción, difusión y comercialización (Hasta un 20% del ANR)</t>
  </si>
  <si>
    <t>Gastos de formulación de proyectos (Hasta un 2% del ANR)</t>
  </si>
  <si>
    <t>Gastos de administración de la Organización Vinculante Administradora (Hasta un 5% del ANR)</t>
  </si>
  <si>
    <t>Otros gastos (Hasta un 5% del ANR)</t>
  </si>
  <si>
    <t>Seguro de Caución</t>
  </si>
  <si>
    <t>Montos rendición 2 RENDIDO por UVT</t>
  </si>
  <si>
    <t>Montos rendición 2 APROBADO por ASaCTeI</t>
  </si>
  <si>
    <t>Montos rendición 3 RENDIDO por UVT</t>
  </si>
  <si>
    <t>Montos rendición 3 APROBADO por ASaCTeI</t>
  </si>
  <si>
    <t>Montos rendición 4 RENDIDO por UVT</t>
  </si>
  <si>
    <t>Montos rendición 4 APROBADO por ASaCTeI</t>
  </si>
  <si>
    <t>Montos rendición 5 RENDIDO por UVT</t>
  </si>
  <si>
    <t>Montos rendición 5 APROBADO por ASaCTeI</t>
  </si>
  <si>
    <t>Montos rendición 6 RENDIDO por UVT</t>
  </si>
  <si>
    <t>Montos rendición 6 APROBADO por ASaCTeI</t>
  </si>
  <si>
    <t>Montos rendición 7 RENDIDO por UVT</t>
  </si>
  <si>
    <t>Montos rendición 7 APROBADO por ASaCTeI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</si>
</sst>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;[Red]&quot;$&quot;\ \-#,##0"/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&quot;$&quot;\ #,##0.00"/>
    <numFmt numFmtId="165" formatCode="[$$-2C0A]#,##0.00;[Red]\-[$$-2C0A]#,##0.00"/>
    <numFmt numFmtId="166" formatCode="[$$-2C0A]\ #,##0.00"/>
    <numFmt numFmtId="167" formatCode="d/mm/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name val="Arial"/>
      <family val="2"/>
    </font>
    <font>
      <sz val="8"/>
      <name val="Arial"/>
      <family val="2"/>
    </font>
    <font>
      <sz val="9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rgb="FF00FFFF"/>
      </patternFill>
    </fill>
    <fill>
      <patternFill patternType="solid">
        <fgColor rgb="FFFFFFFF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FFFFF"/>
        <bgColor rgb="FF00FFFF"/>
      </patternFill>
    </fill>
    <fill>
      <patternFill patternType="solid">
        <fgColor theme="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32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wrapText="1" shrinkToFit="1"/>
    </xf>
    <xf numFmtId="0" fontId="1" fillId="2" borderId="6" xfId="0" applyFont="1" applyFill="1" applyBorder="1" applyAlignment="1">
      <alignment wrapText="1"/>
    </xf>
    <xf numFmtId="164" fontId="1" fillId="2" borderId="7" xfId="0" applyNumberFormat="1" applyFont="1" applyFill="1" applyBorder="1"/>
    <xf numFmtId="0" fontId="3" fillId="5" borderId="8" xfId="0" applyFont="1" applyFill="1" applyBorder="1"/>
    <xf numFmtId="164" fontId="3" fillId="5" borderId="4" xfId="0" applyNumberFormat="1" applyFont="1" applyFill="1" applyBorder="1"/>
    <xf numFmtId="0" fontId="0" fillId="0" borderId="9" xfId="0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164" fontId="1" fillId="3" borderId="5" xfId="0" applyNumberFormat="1" applyFont="1" applyFill="1" applyBorder="1"/>
    <xf numFmtId="0" fontId="1" fillId="4" borderId="5" xfId="0" applyFont="1" applyFill="1" applyBorder="1" applyAlignment="1">
      <alignment wrapText="1" shrinkToFit="1"/>
    </xf>
    <xf numFmtId="0" fontId="0" fillId="0" borderId="0" xfId="0" applyAlignment="1">
      <alignment wrapText="1"/>
    </xf>
    <xf numFmtId="164" fontId="2" fillId="0" borderId="3" xfId="0" applyNumberFormat="1" applyFont="1" applyBorder="1" applyAlignment="1">
      <alignment wrapText="1"/>
    </xf>
    <xf numFmtId="164" fontId="1" fillId="2" borderId="3" xfId="0" applyNumberFormat="1" applyFont="1" applyFill="1" applyBorder="1" applyAlignment="1">
      <alignment wrapText="1"/>
    </xf>
    <xf numFmtId="164" fontId="1" fillId="3" borderId="3" xfId="0" applyNumberFormat="1" applyFont="1" applyFill="1" applyBorder="1" applyAlignment="1">
      <alignment wrapText="1"/>
    </xf>
    <xf numFmtId="164" fontId="1" fillId="4" borderId="5" xfId="0" applyNumberFormat="1" applyFont="1" applyFill="1" applyBorder="1" applyAlignment="1">
      <alignment wrapText="1"/>
    </xf>
    <xf numFmtId="164" fontId="1" fillId="2" borderId="10" xfId="0" applyNumberFormat="1" applyFont="1" applyFill="1" applyBorder="1"/>
    <xf numFmtId="164" fontId="2" fillId="0" borderId="11" xfId="0" applyNumberFormat="1" applyFont="1" applyBorder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 wrapText="1" shrinkToFit="1"/>
    </xf>
    <xf numFmtId="164" fontId="1" fillId="3" borderId="13" xfId="0" applyNumberFormat="1" applyFont="1" applyFill="1" applyBorder="1" applyAlignment="1">
      <alignment horizontal="center" vertical="center"/>
    </xf>
    <xf numFmtId="164" fontId="1" fillId="4" borderId="14" xfId="0" applyNumberFormat="1" applyFont="1" applyFill="1" applyBorder="1" applyAlignment="1">
      <alignment horizontal="center" vertical="center"/>
    </xf>
    <xf numFmtId="4" fontId="6" fillId="7" borderId="27" xfId="0" applyNumberFormat="1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wrapText="1"/>
    </xf>
    <xf numFmtId="0" fontId="6" fillId="0" borderId="24" xfId="0" applyFont="1" applyFill="1" applyBorder="1" applyAlignment="1">
      <alignment wrapText="1"/>
    </xf>
    <xf numFmtId="14" fontId="6" fillId="0" borderId="24" xfId="0" applyNumberFormat="1" applyFont="1" applyFill="1" applyBorder="1" applyAlignment="1">
      <alignment wrapText="1"/>
    </xf>
    <xf numFmtId="165" fontId="6" fillId="0" borderId="24" xfId="0" applyNumberFormat="1" applyFont="1" applyFill="1" applyBorder="1" applyAlignment="1">
      <alignment wrapText="1"/>
    </xf>
    <xf numFmtId="165" fontId="6" fillId="8" borderId="3" xfId="0" applyNumberFormat="1" applyFont="1" applyFill="1" applyBorder="1" applyAlignment="1">
      <alignment wrapText="1"/>
    </xf>
    <xf numFmtId="166" fontId="6" fillId="0" borderId="3" xfId="0" applyNumberFormat="1" applyFont="1" applyFill="1" applyBorder="1" applyAlignment="1">
      <alignment wrapText="1"/>
    </xf>
    <xf numFmtId="0" fontId="6" fillId="8" borderId="3" xfId="0" applyFont="1" applyFill="1" applyBorder="1" applyAlignment="1">
      <alignment wrapText="1"/>
    </xf>
    <xf numFmtId="0" fontId="6" fillId="0" borderId="28" xfId="0" applyFont="1" applyFill="1" applyBorder="1" applyAlignment="1">
      <alignment wrapText="1"/>
    </xf>
    <xf numFmtId="0" fontId="6" fillId="0" borderId="26" xfId="0" applyFont="1" applyFill="1" applyBorder="1" applyAlignment="1">
      <alignment wrapText="1"/>
    </xf>
    <xf numFmtId="0" fontId="6" fillId="0" borderId="29" xfId="0" applyFont="1" applyFill="1" applyBorder="1" applyAlignment="1">
      <alignment wrapText="1"/>
    </xf>
    <xf numFmtId="0" fontId="6" fillId="0" borderId="27" xfId="0" applyFont="1" applyFill="1" applyBorder="1" applyAlignment="1">
      <alignment wrapText="1"/>
    </xf>
    <xf numFmtId="0" fontId="6" fillId="8" borderId="29" xfId="0" applyFont="1" applyFill="1" applyBorder="1" applyAlignment="1">
      <alignment wrapText="1"/>
    </xf>
    <xf numFmtId="165" fontId="6" fillId="0" borderId="30" xfId="0" applyNumberFormat="1" applyFont="1" applyFill="1" applyBorder="1" applyAlignment="1">
      <alignment wrapText="1"/>
    </xf>
    <xf numFmtId="0" fontId="6" fillId="0" borderId="31" xfId="0" applyFont="1" applyFill="1" applyBorder="1" applyAlignment="1">
      <alignment wrapText="1"/>
    </xf>
    <xf numFmtId="14" fontId="6" fillId="0" borderId="27" xfId="0" applyNumberFormat="1" applyFont="1" applyFill="1" applyBorder="1" applyAlignment="1">
      <alignment wrapText="1"/>
    </xf>
    <xf numFmtId="0" fontId="6" fillId="9" borderId="29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wrapText="1"/>
    </xf>
    <xf numFmtId="167" fontId="7" fillId="9" borderId="3" xfId="0" applyNumberFormat="1" applyFont="1" applyFill="1" applyBorder="1" applyAlignment="1">
      <alignment horizontal="left" vertical="top" wrapText="1"/>
    </xf>
    <xf numFmtId="165" fontId="7" fillId="9" borderId="3" xfId="0" applyNumberFormat="1" applyFont="1" applyFill="1" applyBorder="1" applyAlignment="1">
      <alignment wrapText="1"/>
    </xf>
    <xf numFmtId="4" fontId="7" fillId="9" borderId="3" xfId="0" applyNumberFormat="1" applyFont="1" applyFill="1" applyBorder="1" applyAlignment="1">
      <alignment wrapText="1"/>
    </xf>
    <xf numFmtId="0" fontId="6" fillId="9" borderId="29" xfId="0" applyFont="1" applyFill="1" applyBorder="1" applyAlignment="1">
      <alignment wrapText="1"/>
    </xf>
    <xf numFmtId="167" fontId="7" fillId="9" borderId="3" xfId="0" applyNumberFormat="1" applyFont="1" applyFill="1" applyBorder="1" applyAlignment="1">
      <alignment horizontal="left" wrapText="1"/>
    </xf>
    <xf numFmtId="165" fontId="6" fillId="9" borderId="3" xfId="0" applyNumberFormat="1" applyFont="1" applyFill="1" applyBorder="1" applyAlignment="1">
      <alignment wrapText="1"/>
    </xf>
    <xf numFmtId="4" fontId="6" fillId="9" borderId="3" xfId="0" applyNumberFormat="1" applyFont="1" applyFill="1" applyBorder="1" applyAlignment="1">
      <alignment wrapText="1"/>
    </xf>
    <xf numFmtId="0" fontId="8" fillId="10" borderId="32" xfId="0" applyFont="1" applyFill="1" applyBorder="1" applyAlignment="1">
      <alignment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vertical="center"/>
    </xf>
    <xf numFmtId="0" fontId="9" fillId="0" borderId="34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8" fillId="8" borderId="35" xfId="0" applyFont="1" applyFill="1" applyBorder="1" applyAlignment="1">
      <alignment horizontal="center" vertical="center" wrapText="1"/>
    </xf>
    <xf numFmtId="0" fontId="9" fillId="8" borderId="3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4" fontId="6" fillId="0" borderId="3" xfId="0" applyNumberFormat="1" applyFont="1" applyFill="1" applyBorder="1"/>
    <xf numFmtId="0" fontId="9" fillId="11" borderId="4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 wrapText="1"/>
    </xf>
    <xf numFmtId="8" fontId="10" fillId="8" borderId="3" xfId="0" applyNumberFormat="1" applyFont="1" applyFill="1" applyBorder="1" applyAlignment="1">
      <alignment horizontal="center" vertical="center"/>
    </xf>
    <xf numFmtId="0" fontId="10" fillId="8" borderId="3" xfId="0" applyFont="1" applyFill="1" applyBorder="1" applyAlignment="1"/>
    <xf numFmtId="0" fontId="10" fillId="8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vertical="center"/>
    </xf>
    <xf numFmtId="14" fontId="6" fillId="0" borderId="3" xfId="0" applyNumberFormat="1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horizontal="center"/>
    </xf>
    <xf numFmtId="164" fontId="6" fillId="0" borderId="3" xfId="0" applyNumberFormat="1" applyFont="1" applyFill="1" applyBorder="1"/>
    <xf numFmtId="0" fontId="6" fillId="0" borderId="5" xfId="0" applyFont="1" applyFill="1" applyBorder="1" applyAlignment="1">
      <alignment wrapText="1"/>
    </xf>
    <xf numFmtId="0" fontId="6" fillId="0" borderId="42" xfId="0" applyFont="1" applyFill="1" applyBorder="1" applyAlignment="1">
      <alignment horizontal="center"/>
    </xf>
    <xf numFmtId="164" fontId="6" fillId="0" borderId="43" xfId="0" applyNumberFormat="1" applyFont="1" applyFill="1" applyBorder="1" applyAlignment="1">
      <alignment vertical="center"/>
    </xf>
    <xf numFmtId="164" fontId="6" fillId="0" borderId="43" xfId="0" applyNumberFormat="1" applyFont="1" applyFill="1" applyBorder="1"/>
    <xf numFmtId="14" fontId="6" fillId="0" borderId="43" xfId="0" applyNumberFormat="1" applyFont="1" applyFill="1" applyBorder="1"/>
    <xf numFmtId="0" fontId="6" fillId="0" borderId="43" xfId="0" applyFont="1" applyFill="1" applyBorder="1" applyAlignment="1">
      <alignment wrapText="1"/>
    </xf>
    <xf numFmtId="0" fontId="6" fillId="0" borderId="44" xfId="0" applyFont="1" applyFill="1" applyBorder="1" applyAlignment="1">
      <alignment wrapText="1"/>
    </xf>
    <xf numFmtId="0" fontId="6" fillId="13" borderId="41" xfId="0" applyFont="1" applyFill="1" applyBorder="1"/>
    <xf numFmtId="164" fontId="6" fillId="13" borderId="13" xfId="0" applyNumberFormat="1" applyFont="1" applyFill="1" applyBorder="1"/>
    <xf numFmtId="164" fontId="6" fillId="13" borderId="14" xfId="0" applyNumberFormat="1" applyFont="1" applyFill="1" applyBorder="1"/>
    <xf numFmtId="0" fontId="6" fillId="14" borderId="42" xfId="0" applyFont="1" applyFill="1" applyBorder="1"/>
    <xf numFmtId="8" fontId="6" fillId="14" borderId="43" xfId="0" applyNumberFormat="1" applyFont="1" applyFill="1" applyBorder="1"/>
    <xf numFmtId="8" fontId="6" fillId="14" borderId="44" xfId="0" applyNumberFormat="1" applyFont="1" applyFill="1" applyBorder="1"/>
    <xf numFmtId="8" fontId="6" fillId="0" borderId="0" xfId="0" applyNumberFormat="1" applyFont="1" applyFill="1" applyBorder="1"/>
    <xf numFmtId="14" fontId="6" fillId="0" borderId="0" xfId="0" applyNumberFormat="1" applyFont="1" applyFill="1" applyBorder="1"/>
    <xf numFmtId="0" fontId="11" fillId="0" borderId="9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6" fontId="10" fillId="0" borderId="42" xfId="0" applyNumberFormat="1" applyFont="1" applyFill="1" applyBorder="1" applyAlignment="1">
      <alignment vertical="center" wrapText="1"/>
    </xf>
    <xf numFmtId="10" fontId="6" fillId="0" borderId="43" xfId="0" applyNumberFormat="1" applyFont="1" applyFill="1" applyBorder="1"/>
    <xf numFmtId="10" fontId="6" fillId="0" borderId="44" xfId="0" applyNumberFormat="1" applyFont="1" applyFill="1" applyBorder="1"/>
    <xf numFmtId="0" fontId="7" fillId="0" borderId="0" xfId="0" applyFont="1" applyFill="1" applyBorder="1"/>
    <xf numFmtId="0" fontId="6" fillId="11" borderId="15" xfId="0" applyFont="1" applyFill="1" applyBorder="1"/>
    <xf numFmtId="0" fontId="6" fillId="0" borderId="45" xfId="0" applyFont="1" applyFill="1" applyBorder="1" applyAlignment="1"/>
    <xf numFmtId="0" fontId="6" fillId="0" borderId="46" xfId="0" applyFont="1" applyFill="1" applyBorder="1" applyAlignment="1"/>
    <xf numFmtId="0" fontId="6" fillId="0" borderId="47" xfId="0" applyFont="1" applyFill="1" applyBorder="1" applyAlignment="1"/>
    <xf numFmtId="0" fontId="12" fillId="15" borderId="3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 wrapText="1"/>
    </xf>
    <xf numFmtId="14" fontId="14" fillId="8" borderId="3" xfId="0" applyNumberFormat="1" applyFont="1" applyFill="1" applyBorder="1" applyAlignment="1">
      <alignment wrapText="1"/>
    </xf>
    <xf numFmtId="0" fontId="5" fillId="15" borderId="3" xfId="0" applyFont="1" applyFill="1" applyBorder="1" applyAlignment="1">
      <alignment horizontal="center" vertical="center" wrapText="1"/>
    </xf>
    <xf numFmtId="166" fontId="6" fillId="8" borderId="3" xfId="0" applyNumberFormat="1" applyFont="1" applyFill="1" applyBorder="1" applyAlignment="1">
      <alignment wrapText="1"/>
    </xf>
    <xf numFmtId="14" fontId="6" fillId="8" borderId="3" xfId="0" applyNumberFormat="1" applyFont="1" applyFill="1" applyBorder="1" applyAlignment="1">
      <alignment wrapText="1"/>
    </xf>
    <xf numFmtId="44" fontId="6" fillId="8" borderId="3" xfId="1" applyNumberFormat="1" applyFont="1" applyFill="1" applyBorder="1" applyAlignment="1">
      <alignment wrapText="1"/>
    </xf>
    <xf numFmtId="0" fontId="6" fillId="9" borderId="3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right" wrapText="1"/>
    </xf>
    <xf numFmtId="167" fontId="7" fillId="9" borderId="3" xfId="0" applyNumberFormat="1" applyFont="1" applyFill="1" applyBorder="1" applyAlignment="1">
      <alignment wrapText="1"/>
    </xf>
    <xf numFmtId="44" fontId="6" fillId="9" borderId="3" xfId="1" applyNumberFormat="1" applyFont="1" applyFill="1" applyBorder="1" applyAlignment="1">
      <alignment wrapText="1"/>
    </xf>
    <xf numFmtId="8" fontId="7" fillId="9" borderId="3" xfId="0" applyNumberFormat="1" applyFont="1" applyFill="1" applyBorder="1" applyAlignment="1">
      <alignment wrapText="1"/>
    </xf>
    <xf numFmtId="1" fontId="6" fillId="8" borderId="3" xfId="0" applyNumberFormat="1" applyFont="1" applyFill="1" applyBorder="1" applyAlignment="1">
      <alignment wrapText="1"/>
    </xf>
    <xf numFmtId="167" fontId="6" fillId="8" borderId="3" xfId="0" applyNumberFormat="1" applyFont="1" applyFill="1" applyBorder="1" applyAlignment="1">
      <alignment wrapText="1"/>
    </xf>
    <xf numFmtId="0" fontId="6" fillId="8" borderId="3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14" fontId="6" fillId="0" borderId="3" xfId="0" applyNumberFormat="1" applyFont="1" applyFill="1" applyBorder="1" applyAlignment="1">
      <alignment wrapText="1"/>
    </xf>
    <xf numFmtId="44" fontId="6" fillId="0" borderId="3" xfId="1" applyNumberFormat="1" applyFont="1" applyFill="1" applyBorder="1" applyAlignment="1">
      <alignment wrapText="1"/>
    </xf>
    <xf numFmtId="0" fontId="0" fillId="0" borderId="42" xfId="0" applyBorder="1" applyAlignment="1">
      <alignment horizontal="left" wrapText="1"/>
    </xf>
    <xf numFmtId="0" fontId="0" fillId="0" borderId="1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11" xfId="0" applyBorder="1" applyAlignment="1">
      <alignment horizontal="right" wrapText="1"/>
    </xf>
    <xf numFmtId="0" fontId="1" fillId="0" borderId="45" xfId="0" applyFont="1" applyFill="1" applyBorder="1" applyAlignment="1">
      <alignment wrapText="1"/>
    </xf>
    <xf numFmtId="0" fontId="1" fillId="0" borderId="46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" fillId="0" borderId="45" xfId="0" applyFont="1" applyFill="1" applyBorder="1" applyAlignment="1"/>
    <xf numFmtId="0" fontId="1" fillId="0" borderId="55" xfId="0" applyFont="1" applyBorder="1" applyAlignment="1"/>
    <xf numFmtId="0" fontId="1" fillId="0" borderId="45" xfId="0" applyFont="1" applyBorder="1" applyAlignment="1"/>
    <xf numFmtId="0" fontId="0" fillId="0" borderId="9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8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1" fillId="0" borderId="59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16" fillId="16" borderId="41" xfId="0" applyFont="1" applyFill="1" applyBorder="1" applyAlignment="1">
      <alignment horizontal="center" vertical="center" wrapText="1"/>
    </xf>
    <xf numFmtId="0" fontId="16" fillId="16" borderId="13" xfId="0" applyFont="1" applyFill="1" applyBorder="1" applyAlignment="1">
      <alignment horizontal="center" vertical="center" wrapText="1"/>
    </xf>
    <xf numFmtId="0" fontId="16" fillId="16" borderId="14" xfId="0" applyFont="1" applyFill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/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 shrinkToFit="1"/>
    </xf>
    <xf numFmtId="0" fontId="8" fillId="0" borderId="19" xfId="0" applyFont="1" applyFill="1" applyBorder="1" applyAlignment="1">
      <alignment horizontal="left" vertical="center" wrapText="1" shrinkToFit="1"/>
    </xf>
    <xf numFmtId="0" fontId="8" fillId="0" borderId="11" xfId="0" applyFont="1" applyFill="1" applyBorder="1" applyAlignment="1">
      <alignment horizontal="left" vertical="center" wrapText="1" shrinkToFit="1"/>
    </xf>
    <xf numFmtId="0" fontId="7" fillId="12" borderId="9" xfId="0" applyFont="1" applyFill="1" applyBorder="1" applyAlignment="1">
      <alignment horizontal="center" vertical="center" wrapText="1" shrinkToFit="1"/>
    </xf>
    <xf numFmtId="0" fontId="7" fillId="12" borderId="3" xfId="0" applyFont="1" applyFill="1" applyBorder="1" applyAlignment="1">
      <alignment horizontal="center" vertical="center" wrapText="1" shrinkToFit="1"/>
    </xf>
    <xf numFmtId="0" fontId="7" fillId="0" borderId="5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6" fillId="0" borderId="3" xfId="0" applyFont="1" applyFill="1" applyBorder="1" applyAlignment="1"/>
    <xf numFmtId="0" fontId="10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7" borderId="18" xfId="0" applyFont="1" applyFill="1" applyBorder="1" applyAlignment="1">
      <alignment horizontal="left" vertical="center" wrapText="1"/>
    </xf>
    <xf numFmtId="0" fontId="5" fillId="7" borderId="19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5" fillId="7" borderId="24" xfId="0" applyNumberFormat="1" applyFont="1" applyFill="1" applyBorder="1" applyAlignment="1">
      <alignment horizontal="center" vertical="center" wrapText="1"/>
    </xf>
    <xf numFmtId="0" fontId="5" fillId="7" borderId="25" xfId="0" applyNumberFormat="1" applyFont="1" applyFill="1" applyBorder="1" applyAlignment="1">
      <alignment horizontal="center" vertical="center" wrapText="1"/>
    </xf>
    <xf numFmtId="0" fontId="5" fillId="7" borderId="26" xfId="0" applyNumberFormat="1" applyFont="1" applyFill="1" applyBorder="1" applyAlignment="1">
      <alignment horizontal="center" vertical="center" wrapText="1"/>
    </xf>
    <xf numFmtId="0" fontId="5" fillId="7" borderId="48" xfId="0" applyFont="1" applyFill="1" applyBorder="1" applyAlignment="1">
      <alignment horizontal="center" vertical="center" wrapText="1"/>
    </xf>
    <xf numFmtId="0" fontId="5" fillId="7" borderId="49" xfId="0" applyFont="1" applyFill="1" applyBorder="1" applyAlignment="1">
      <alignment horizontal="center" vertical="center" wrapText="1"/>
    </xf>
    <xf numFmtId="0" fontId="5" fillId="7" borderId="50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3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6" xfId="0" applyFont="1" applyBorder="1" applyAlignment="1">
      <alignment horizontal="center" wrapText="1"/>
    </xf>
    <xf numFmtId="0" fontId="0" fillId="0" borderId="57" xfId="0" applyFont="1" applyBorder="1" applyAlignment="1">
      <alignment horizontal="center" wrapText="1"/>
    </xf>
    <xf numFmtId="0" fontId="0" fillId="0" borderId="58" xfId="0" applyFont="1" applyBorder="1" applyAlignment="1">
      <alignment horizontal="center" wrapText="1"/>
    </xf>
    <xf numFmtId="14" fontId="0" fillId="0" borderId="3" xfId="0" applyNumberFormat="1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0" fillId="0" borderId="5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2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2.85546875" style="55" customWidth="1"/>
    <col min="2" max="2" width="23.5703125" style="55" customWidth="1"/>
    <col min="3" max="3" width="23.85546875" style="55" customWidth="1"/>
    <col min="4" max="4" width="27" style="55" customWidth="1"/>
    <col min="5" max="5" width="14.5703125" style="55" customWidth="1"/>
    <col min="6" max="6" width="15.28515625" style="55" customWidth="1"/>
    <col min="7" max="7" width="34.7109375" style="55" customWidth="1"/>
    <col min="8" max="8" width="39.7109375" style="55" customWidth="1"/>
    <col min="9" max="9" width="38.5703125" style="55" customWidth="1"/>
    <col min="10" max="10" width="41.85546875" style="55" customWidth="1"/>
  </cols>
  <sheetData>
    <row r="1" spans="1:10" ht="38.25" thickBot="1" x14ac:dyDescent="0.3">
      <c r="A1" s="51" t="s">
        <v>35</v>
      </c>
      <c r="B1" s="52" t="s">
        <v>36</v>
      </c>
      <c r="C1" s="53" t="s">
        <v>37</v>
      </c>
      <c r="D1" s="53" t="s">
        <v>38</v>
      </c>
      <c r="E1" s="54" t="s">
        <v>39</v>
      </c>
      <c r="F1" s="54" t="s">
        <v>40</v>
      </c>
      <c r="G1" s="54" t="s">
        <v>41</v>
      </c>
    </row>
    <row r="2" spans="1:10" ht="18.75" x14ac:dyDescent="0.25">
      <c r="A2" s="56"/>
      <c r="B2" s="57"/>
      <c r="C2" s="58"/>
      <c r="D2" s="58"/>
      <c r="E2" s="59"/>
      <c r="F2" s="60"/>
      <c r="G2" s="61">
        <f>EDATE(E2,F2)</f>
        <v>0</v>
      </c>
      <c r="H2" s="62" t="s">
        <v>42</v>
      </c>
    </row>
    <row r="3" spans="1:10" ht="18.75" x14ac:dyDescent="0.25">
      <c r="A3" s="164" t="s">
        <v>43</v>
      </c>
      <c r="B3" s="165"/>
      <c r="C3" s="165"/>
      <c r="D3" s="165"/>
      <c r="E3" s="165"/>
      <c r="F3" s="165"/>
      <c r="G3" s="166"/>
      <c r="H3" s="60"/>
      <c r="I3" s="63"/>
      <c r="J3" s="64"/>
    </row>
    <row r="4" spans="1:10" x14ac:dyDescent="0.25">
      <c r="A4" s="167" t="s">
        <v>44</v>
      </c>
      <c r="B4" s="168"/>
      <c r="C4" s="168"/>
      <c r="D4" s="168"/>
      <c r="E4" s="168"/>
      <c r="F4" s="168"/>
      <c r="G4" s="168" t="s">
        <v>45</v>
      </c>
      <c r="H4" s="168"/>
      <c r="I4" s="168"/>
      <c r="J4" s="169"/>
    </row>
    <row r="5" spans="1:10" x14ac:dyDescent="0.25">
      <c r="A5" s="170" t="s">
        <v>21</v>
      </c>
      <c r="B5" s="65" t="s">
        <v>46</v>
      </c>
      <c r="C5" s="65" t="s">
        <v>47</v>
      </c>
      <c r="D5" s="65" t="s">
        <v>48</v>
      </c>
      <c r="E5" s="173" t="s">
        <v>49</v>
      </c>
      <c r="F5" s="173" t="s">
        <v>50</v>
      </c>
      <c r="G5" s="173" t="s">
        <v>51</v>
      </c>
      <c r="H5" s="173" t="s">
        <v>52</v>
      </c>
      <c r="I5" s="176" t="s">
        <v>53</v>
      </c>
      <c r="J5" s="179" t="s">
        <v>54</v>
      </c>
    </row>
    <row r="6" spans="1:10" x14ac:dyDescent="0.25">
      <c r="A6" s="171"/>
      <c r="B6" s="66"/>
      <c r="C6" s="66"/>
      <c r="D6" s="66"/>
      <c r="E6" s="174"/>
      <c r="F6" s="174"/>
      <c r="G6" s="174"/>
      <c r="H6" s="174"/>
      <c r="I6" s="177"/>
      <c r="J6" s="180"/>
    </row>
    <row r="7" spans="1:10" x14ac:dyDescent="0.25">
      <c r="A7" s="172"/>
      <c r="B7" s="67"/>
      <c r="C7" s="68" t="str">
        <f>IF(C6&lt;=B6*5,"CORRECTO","INCORRECTO")</f>
        <v>CORRECTO</v>
      </c>
      <c r="D7" s="68" t="str">
        <f>IF(D6&gt;=B6*0.15,"CORRECTO","INCORRECTO")</f>
        <v>CORRECTO</v>
      </c>
      <c r="E7" s="175"/>
      <c r="F7" s="175"/>
      <c r="G7" s="175"/>
      <c r="H7" s="175"/>
      <c r="I7" s="178"/>
      <c r="J7" s="181"/>
    </row>
    <row r="8" spans="1:10" x14ac:dyDescent="0.25">
      <c r="A8" s="69">
        <v>1</v>
      </c>
      <c r="B8" s="70">
        <f>SUM(C8:D8)</f>
        <v>0</v>
      </c>
      <c r="C8" s="70">
        <f>SUM(SUMIF(Rendiciones!A7:A24,"=1",Rendiciones!H7:H24),
SUMIF(Rendiciones!A34:A43,"=1",Rendiciones!H34:H43),
SUMIF(Rendiciones!A53:A62,"=1",Rendiciones!H53:H62),
SUMIF(Rendiciones!A72:A88,"=1",Rendiciones!H72:H88),
SUMIF(Rendiciones!A98:A106,"=1",Rendiciones!H98:H106),
SUMIF(Rendiciones!A116:A124,"=1",Rendiciones!H116:H124),
SUMIF(Rendiciones!A134:A142,"=1",Rendiciones!H134:H142),
SUMIF(Rendiciones!A152:A160,"=1",Rendiciones!H152:H160),
SUMIF(Rendiciones!A170:A178,"=1",Rendiciones!H170:H178),
SUMIF(Rendiciones!A188:A196,"=1",Rendiciones!H188:H196),
SUMIF(Rendiciones!A206:A214,"=1",Rendiciones!H206:H214),
SUMIF(Rendiciones!A224:A232,"=1",Rendiciones!H224:H232),
SUMIF(Rendiciones!A242:A250,"=1",Rendiciones!H242:H250),
SUMIF(Rendiciones!A260:A268,"=1",Rendiciones!H260:H268),
SUMIF(Rendiciones!A278:A286,"=1",Rendiciones!H278:H286),
SUMIF(Rendiciones!A296:A305,"=1",Rendiciones!H296:H305),
)</f>
        <v>0</v>
      </c>
      <c r="D8" s="70">
        <f>SUM(SUMIF(Rendiciones!A7:A24,"=1",Rendiciones!J7:J24),
SUMIF(Rendiciones!A34:A43,"=1",Rendiciones!J34:J43),
SUMIF(Rendiciones!A53:A62,"=1",Rendiciones!J53:J62),
SUMIF(Rendiciones!A72:A88,"=1",Rendiciones!J72:J88),
SUMIF(Rendiciones!A98:A106,"=1",Rendiciones!J98:J106),
SUMIF(Rendiciones!A116:A124,"=1",Rendiciones!J116:J124),
SUMIF(Rendiciones!A134:A142,"=1",Rendiciones!J134:J142),
SUMIF(Rendiciones!A152:A160,"=1",Rendiciones!J152:J160),
SUMIF(Rendiciones!A170:A178,"=1",Rendiciones!J170:J178),
SUMIF(Rendiciones!A188:A196,"=1",Rendiciones!J188:J196),
SUMIF(Rendiciones!A206:A214,"=1",Rendiciones!J206:J214),
SUMIF(Rendiciones!A224:A232,"=1",Rendiciones!J224:J232),
SUMIF(Rendiciones!A242:A250,"=1",Rendiciones!J242:J250),
SUMIF(Rendiciones!A260:A268,"=1",Rendiciones!J260:J268),
SUMIF(Rendiciones!A278:A286,"=1",Rendiciones!J278:J286),
SUMIF(Rendiciones!A296:A305,"=1",Rendiciones!J296:J305),
)</f>
        <v>0</v>
      </c>
      <c r="E8" s="27"/>
      <c r="F8" s="71"/>
      <c r="G8" s="72"/>
      <c r="H8" s="72"/>
      <c r="I8" s="27"/>
      <c r="J8" s="73"/>
    </row>
    <row r="9" spans="1:10" x14ac:dyDescent="0.25">
      <c r="A9" s="74">
        <v>2</v>
      </c>
      <c r="B9" s="70">
        <f>SUM(C9:D9)</f>
        <v>0</v>
      </c>
      <c r="C9" s="75">
        <f>SUM(SUMIF(Rendiciones!A7:A24,"=2",Rendiciones!H7:H24),
SUMIF(Rendiciones!A34:A43,"=2",Rendiciones!H34:H43),
SUMIF(Rendiciones!A53:A62,"=2",Rendiciones!H53:H62),
SUMIF(Rendiciones!A72:A88,"=2",Rendiciones!H72:H88),
SUMIF(Rendiciones!A98:A106,"=2",Rendiciones!H98:H106),
SUMIF(Rendiciones!A116:A124,"=2",Rendiciones!H116:H124),
SUMIF(Rendiciones!A134:A142,"=2",Rendiciones!H134:H142),
SUMIF(Rendiciones!A152:A160,"=2",Rendiciones!H152:H160),
SUMIF(Rendiciones!A170:A178,"=2",Rendiciones!H170:H178),
SUMIF(Rendiciones!A188:A196,"=2",Rendiciones!H188:H196),
SUMIF(Rendiciones!A206:A214,"=2",Rendiciones!H206:H214),
SUMIF(Rendiciones!A224:A232,"=2",Rendiciones!H224:H232),
SUMIF(Rendiciones!A242:A250,"=2",Rendiciones!H242:H250),
SUMIF(Rendiciones!A260:A268,"=2",Rendiciones!H260:H268),
SUMIF(Rendiciones!A278:A286,"=2",Rendiciones!H278:H286),
SUMIF(Rendiciones!A296:A305,"=2",Rendiciones!H296:H305),
)</f>
        <v>0</v>
      </c>
      <c r="D9" s="70">
        <f>SUM(SUMIF(Rendiciones!A7:A24,"=2",Rendiciones!J7:J24),
SUMIF(Rendiciones!A34:A43,"=2",Rendiciones!J34:J43),
SUMIF(Rendiciones!A53:A62,"=2",Rendiciones!J53:J62),
SUMIF(Rendiciones!A72:A88,"=2",Rendiciones!J72:J88),
SUMIF(Rendiciones!A98:A106,"=2",Rendiciones!J98:J106),
SUMIF(Rendiciones!A116:A124,"=2",Rendiciones!J116:J124),
SUMIF(Rendiciones!A134:A142,"=2",Rendiciones!J134:J142),
SUMIF(Rendiciones!A152:A160,"=2",Rendiciones!J152:J160),
SUMIF(Rendiciones!A170:A178,"=2",Rendiciones!J170:J178),
SUMIF(Rendiciones!A188:A196,"=2",Rendiciones!J188:J196),
SUMIF(Rendiciones!A206:A214,"=2",Rendiciones!J206:J214),
SUMIF(Rendiciones!A224:A232,"=2",Rendiciones!J224:J232),
SUMIF(Rendiciones!A242:A250,"=2",Rendiciones!J242:J250),
SUMIF(Rendiciones!A260:A268,"=2",Rendiciones!J260:J268),
SUMIF(Rendiciones!A278:A286,"=2",Rendiciones!J278:J286),
SUMIF(Rendiciones!A296:A305,"=2",Rendiciones!J296:J305),
)</f>
        <v>0</v>
      </c>
      <c r="E9" s="61"/>
      <c r="F9" s="27"/>
      <c r="G9" s="27"/>
      <c r="H9" s="27"/>
      <c r="I9" s="27"/>
      <c r="J9" s="76"/>
    </row>
    <row r="10" spans="1:10" x14ac:dyDescent="0.25">
      <c r="A10" s="74">
        <v>3</v>
      </c>
      <c r="B10" s="70">
        <f t="shared" ref="B10:B11" si="0">SUM(C10:D10)</f>
        <v>0</v>
      </c>
      <c r="C10" s="75">
        <f>SUM(SUMIF(Rendiciones!A7:A24,"=3",Rendiciones!H7:H24),
SUMIF(Rendiciones!A34:A43,"=3",Rendiciones!H34:H43),
SUMIF(Rendiciones!A53:A62,"=3",Rendiciones!H53:H62),
SUMIF(Rendiciones!A72:A88,"=3",Rendiciones!H72:H88),
SUMIF(Rendiciones!A98:A106,"=3",Rendiciones!H98:H106),
SUMIF(Rendiciones!A116:A124,"=3",Rendiciones!H116:H124),
SUMIF(Rendiciones!A134:A142,"=3",Rendiciones!H134:H142),
SUMIF(Rendiciones!A152:A160,"=3",Rendiciones!H152:H160),
SUMIF(Rendiciones!A170:A178,"=3",Rendiciones!H170:H178),
SUMIF(Rendiciones!A188:A196,"=3",Rendiciones!H188:H196),
SUMIF(Rendiciones!A206:A214,"=3",Rendiciones!H206:H214),
SUMIF(Rendiciones!A224:A232,"=3",Rendiciones!H224:H232),
SUMIF(Rendiciones!A242:A250,"=3",Rendiciones!H242:H250),
SUMIF(Rendiciones!A260:A268,"=3",Rendiciones!H260:H268),
SUMIF(Rendiciones!A278:A286,"=3",Rendiciones!H278:H286),
SUMIF(Rendiciones!A296:A305,"=3",Rendiciones!H296:H305),
)</f>
        <v>0</v>
      </c>
      <c r="D10" s="75">
        <f>SUM(SUMIF(Rendiciones!A7:A24,"=3",Rendiciones!J7:J24),
SUMIF(Rendiciones!A34:A43,"=3",Rendiciones!J34:J43),
SUMIF(Rendiciones!A53:A62,"=3",Rendiciones!J53:J62),
SUMIF(Rendiciones!A72:A88,"=3",Rendiciones!J72:J88),
SUMIF(Rendiciones!A98:A106,"=3",Rendiciones!J98:J106),
SUMIF(Rendiciones!A116:A124,"=3",Rendiciones!J116:J124),
SUMIF(Rendiciones!A134:A142,"=3",Rendiciones!J134:J142),
SUMIF(Rendiciones!A152:A160,"=3",Rendiciones!J152:J160),
SUMIF(Rendiciones!A170:A178,"=3",Rendiciones!J170:J178),
SUMIF(Rendiciones!A188:A196,"=3",Rendiciones!J188:J196),
SUMIF(Rendiciones!A206:A214,"=3",Rendiciones!J206:J214),
SUMIF(Rendiciones!A224:A232,"=3",Rendiciones!J224:J232),
SUMIF(Rendiciones!A242:A250,"=3",Rendiciones!J242:J250),
SUMIF(Rendiciones!A260:A268,"=3",Rendiciones!J260:J268),
SUMIF(Rendiciones!A278:A286,"=3",Rendiciones!J278:J286),
SUMIF(Rendiciones!A296:A305,"=3",Rendiciones!J296:J305),
)</f>
        <v>0</v>
      </c>
      <c r="E10" s="61"/>
      <c r="F10" s="27"/>
      <c r="G10" s="27"/>
      <c r="H10" s="27"/>
      <c r="I10" s="27"/>
      <c r="J10" s="76"/>
    </row>
    <row r="11" spans="1:10" x14ac:dyDescent="0.25">
      <c r="A11" s="74">
        <v>4</v>
      </c>
      <c r="B11" s="70">
        <f t="shared" si="0"/>
        <v>0</v>
      </c>
      <c r="C11" s="75">
        <f>SUM(SUMIF(Rendiciones!A7:A24,"=4",Rendiciones!H7:H24),
SUMIF(Rendiciones!A34:A43,"=4",Rendiciones!H34:H43),
SUMIF(Rendiciones!A53:A62,"=4",Rendiciones!H53:H62),
SUMIF(Rendiciones!A72:A88,"=4",Rendiciones!H72:H88),
SUMIF(Rendiciones!A98:A106,"=4",Rendiciones!H98:H106),
SUMIF(Rendiciones!A116:A124,"=4",Rendiciones!H116:H124),
SUMIF(Rendiciones!A134:A142,"=4",Rendiciones!H134:H142),
SUMIF(Rendiciones!A152:A160,"=4",Rendiciones!H152:H160),
SUMIF(Rendiciones!A170:A178,"=4",Rendiciones!H170:H178),
SUMIF(Rendiciones!A188:A196,"=4",Rendiciones!H188:H196),
SUMIF(Rendiciones!A206:A214,"=4",Rendiciones!H206:H214),
SUMIF(Rendiciones!A224:A232,"=4",Rendiciones!H224:H232),
SUMIF(Rendiciones!A242:A250,"=4",Rendiciones!H242:H250),
SUMIF(Rendiciones!A260:A268,"=4",Rendiciones!H260:H268),
SUMIF(Rendiciones!A278:A286,"=4",Rendiciones!H278:H286),
SUMIF(Rendiciones!A296:A305,"=4",Rendiciones!H296:H305),
)</f>
        <v>0</v>
      </c>
      <c r="D11" s="75">
        <f>SUM(SUMIF(Rendiciones!A7:A24,"=4",Rendiciones!J7:J24),
SUMIF(Rendiciones!A34:A43,"=4",Rendiciones!J34:J43),
SUMIF(Rendiciones!A53:A62,"=4",Rendiciones!J53:J62),
SUMIF(Rendiciones!A72:A88,"=4",Rendiciones!J72:J88),
SUMIF(Rendiciones!A98:A106,"=4",Rendiciones!J98:J106),
SUMIF(Rendiciones!A116:A124,"=4",Rendiciones!J116:J124),
SUMIF(Rendiciones!A134:A142,"=4",Rendiciones!J134:J142),
SUMIF(Rendiciones!A152:A160,"=4",Rendiciones!J152:J160),
SUMIF(Rendiciones!A170:A178,"=4",Rendiciones!J170:J178),
SUMIF(Rendiciones!A188:A196,"=4",Rendiciones!J188:J196),
SUMIF(Rendiciones!A206:A214,"=4",Rendiciones!J206:J214),
SUMIF(Rendiciones!A224:A232,"=4",Rendiciones!J224:J232),
SUMIF(Rendiciones!A242:A250,"=4",Rendiciones!J242:J250),
SUMIF(Rendiciones!A260:A268,"=4",Rendiciones!J260:J268),
SUMIF(Rendiciones!A278:A286,"=4",Rendiciones!J278:J286),
SUMIF(Rendiciones!A296:A305,"=4",Rendiciones!J296:J305),
)</f>
        <v>0</v>
      </c>
      <c r="E11" s="61"/>
      <c r="F11" s="27"/>
      <c r="G11" s="27"/>
      <c r="H11" s="27"/>
      <c r="I11" s="27"/>
      <c r="J11" s="76"/>
    </row>
    <row r="12" spans="1:10" x14ac:dyDescent="0.25">
      <c r="A12" s="74">
        <v>5</v>
      </c>
      <c r="B12" s="70">
        <f>SUM(C12:D12)</f>
        <v>0</v>
      </c>
      <c r="C12" s="75">
        <f>SUM(SUMIF(Rendiciones!A7:A24,"=5",Rendiciones!H7:H24),
SUMIF(Rendiciones!A34:A43,"=5",Rendiciones!H34:H43),
SUMIF(Rendiciones!A53:A62,"=5",Rendiciones!H53:H62),
SUMIF(Rendiciones!A72:A88,"=5",Rendiciones!H72:H88),
SUMIF(Rendiciones!A98:A106,"=5",Rendiciones!H98:H106),
SUMIF(Rendiciones!A116:A124,"=5",Rendiciones!H116:H124),
SUMIF(Rendiciones!A134:A142,"=5",Rendiciones!H134:H142),
SUMIF(Rendiciones!A152:A160,"=5",Rendiciones!H152:H160),
SUMIF(Rendiciones!A170:A178,"=5",Rendiciones!H170:H178),
SUMIF(Rendiciones!A188:A196,"=5",Rendiciones!H188:H196),
SUMIF(Rendiciones!A206:A214,"=5",Rendiciones!H206:H214),
SUMIF(Rendiciones!A224:A232,"=5",Rendiciones!H224:H232),
SUMIF(Rendiciones!A242:A250,"=5",Rendiciones!H242:H250),
SUMIF(Rendiciones!A260:A268,"=5",Rendiciones!H260:H268),
SUMIF(Rendiciones!A278:A286,"=5",Rendiciones!H278:H286),
SUMIF(Rendiciones!A296:A305,"=5",Rendiciones!H296:H305),
)</f>
        <v>0</v>
      </c>
      <c r="D12" s="75">
        <f>SUM(SUMIF(Rendiciones!A7:A24,"=5",Rendiciones!J7:J24),
SUMIF(Rendiciones!A34:A43,"=5",Rendiciones!J34:J43),
SUMIF(Rendiciones!A53:A62,"=5",Rendiciones!J53:J62),
SUMIF(Rendiciones!A72:A88,"=5",Rendiciones!J72:J88),
SUMIF(Rendiciones!A98:A106,"=5",Rendiciones!J98:J106),
SUMIF(Rendiciones!A116:A124,"=5",Rendiciones!J116:J124),
SUMIF(Rendiciones!A134:A142,"=5",Rendiciones!J134:J142),
SUMIF(Rendiciones!A152:A160,"=5",Rendiciones!J152:J160),
SUMIF(Rendiciones!A170:A178,"=5",Rendiciones!J170:J178),
SUMIF(Rendiciones!A188:A196,"=5",Rendiciones!J188:J196),
SUMIF(Rendiciones!A206:A214,"=5",Rendiciones!J206:J214),
SUMIF(Rendiciones!A224:A232,"=5",Rendiciones!J224:J232),
SUMIF(Rendiciones!A242:A250,"=5",Rendiciones!J242:J250),
SUMIF(Rendiciones!A260:A268,"=5",Rendiciones!J260:J268),
SUMIF(Rendiciones!A278:A286,"=5",Rendiciones!J278:J286),
SUMIF(Rendiciones!A296:A305,"=5",Rendiciones!J296:J305),
)</f>
        <v>0</v>
      </c>
      <c r="E12" s="61"/>
      <c r="F12" s="27"/>
      <c r="G12" s="27"/>
      <c r="H12" s="27"/>
      <c r="I12" s="27"/>
      <c r="J12" s="76"/>
    </row>
    <row r="13" spans="1:10" x14ac:dyDescent="0.25">
      <c r="A13" s="74">
        <v>6</v>
      </c>
      <c r="B13" s="70">
        <f>SUM(C13:D13)</f>
        <v>0</v>
      </c>
      <c r="C13" s="75">
        <f>SUM(SUMIF(Rendiciones!A7:A24,"=6",Rendiciones!H7:H24),
SUMIF(Rendiciones!A34:A43,"=6",Rendiciones!H34:H43),
SUMIF(Rendiciones!A53:A62,"=6",Rendiciones!H53:H62),
SUMIF(Rendiciones!A72:A88,"=6",Rendiciones!H72:H88),
SUMIF(Rendiciones!A98:A106,"=6",Rendiciones!H98:H106),
SUMIF(Rendiciones!A116:A124,"=6",Rendiciones!H116:H124),
SUMIF(Rendiciones!A134:A142,"=6",Rendiciones!H134:H142),
SUMIF(Rendiciones!A152:A160,"=6",Rendiciones!H152:H160),
SUMIF(Rendiciones!A170:A178,"=6",Rendiciones!H170:H178),
SUMIF(Rendiciones!A188:A196,"=6",Rendiciones!H188:H196),
SUMIF(Rendiciones!A206:A214,"=6",Rendiciones!H206:H214),
SUMIF(Rendiciones!A224:A232,"=6",Rendiciones!H224:H232),
SUMIF(Rendiciones!A242:A250,"=6",Rendiciones!H242:H250),
SUMIF(Rendiciones!A260:A268,"=6",Rendiciones!H260:H268),
SUMIF(Rendiciones!A278:A286,"=6",Rendiciones!H278:H286),
SUMIF(Rendiciones!A296:A305,"=6",Rendiciones!H296:H305),
)</f>
        <v>0</v>
      </c>
      <c r="D13" s="75">
        <f>SUM(SUMIF(Rendiciones!A7:A24,"=6",Rendiciones!J7:J24),
SUMIF(Rendiciones!A34:A43,"=6",Rendiciones!J34:J43),
SUMIF(Rendiciones!A53:A62,"=6",Rendiciones!J53:J62),
SUMIF(Rendiciones!A72:A88,"=6",Rendiciones!J72:J88),
SUMIF(Rendiciones!A98:A106,"=6",Rendiciones!J98:J106),
SUMIF(Rendiciones!A116:A124,"=6",Rendiciones!J116:J124),
SUMIF(Rendiciones!A134:A142,"=6",Rendiciones!J134:J142),
SUMIF(Rendiciones!A152:A160,"=6",Rendiciones!J152:J160),
SUMIF(Rendiciones!A170:A178,"=6",Rendiciones!J170:J178),
SUMIF(Rendiciones!A188:A196,"=6",Rendiciones!J188:J196),
SUMIF(Rendiciones!A206:A214,"=6",Rendiciones!J206:J214),
SUMIF(Rendiciones!A224:A232,"=6",Rendiciones!J224:J232),
SUMIF(Rendiciones!A242:A250,"=6",Rendiciones!J242:J250),
SUMIF(Rendiciones!A260:A268,"=6",Rendiciones!J260:J268),
SUMIF(Rendiciones!A278:A286,"=6",Rendiciones!J278:J286),
SUMIF(Rendiciones!A296:A305,"=6",Rendiciones!J296:J305),
)</f>
        <v>0</v>
      </c>
      <c r="E13" s="61"/>
      <c r="F13" s="27"/>
      <c r="G13" s="27"/>
      <c r="H13" s="27"/>
      <c r="I13" s="27"/>
      <c r="J13" s="76"/>
    </row>
    <row r="14" spans="1:10" ht="15.75" thickBot="1" x14ac:dyDescent="0.3">
      <c r="A14" s="77">
        <v>7</v>
      </c>
      <c r="B14" s="78">
        <f>SUM(C14:D14)</f>
        <v>0</v>
      </c>
      <c r="C14" s="79">
        <f>SUM(SUMIF(Rendiciones!A7:A24,"=7",Rendiciones!H7:H24),
SUMIF(Rendiciones!A34:A43,"=7",Rendiciones!H34:H43),
SUMIF(Rendiciones!A53:A62,"=7",Rendiciones!H53:H62),
SUMIF(Rendiciones!A72:A88,"=7",Rendiciones!H72:H88),
SUMIF(Rendiciones!A98:A106,"=7",Rendiciones!H98:H106),
SUMIF(Rendiciones!A116:A124,"=7",Rendiciones!H116:H124),
SUMIF(Rendiciones!A134:A142,"=7",Rendiciones!H134:H142),
SUMIF(Rendiciones!A152:A160,"=7",Rendiciones!H152:H160),
SUMIF(Rendiciones!A170:A178,"=7",Rendiciones!H170:H178),
SUMIF(Rendiciones!A188:A196,"=7",Rendiciones!H188:H196),
SUMIF(Rendiciones!A206:A214,"=7",Rendiciones!H206:H214),
SUMIF(Rendiciones!A224:A232,"=7",Rendiciones!H224:H232),
SUMIF(Rendiciones!A242:A250,"=7",Rendiciones!H242:H250),
SUMIF(Rendiciones!A260:A268,"=7",Rendiciones!H260:H268),
SUMIF(Rendiciones!A278:A286,"=7",Rendiciones!H278:H286),
SUMIF(Rendiciones!A296:A305,"=7",Rendiciones!H296:H305),
)</f>
        <v>0</v>
      </c>
      <c r="D14" s="79">
        <f>SUM(SUMIF(Rendiciones!A7:A24,"=7",Rendiciones!J7:J24),
SUMIF(Rendiciones!A34:A43,"=7",Rendiciones!J34:J43),
SUMIF(Rendiciones!A53:A62,"=7",Rendiciones!J53:J62),
SUMIF(Rendiciones!A72:A88,"=7",Rendiciones!J72:J88),
SUMIF(Rendiciones!A98:A106,"=7",Rendiciones!J98:J106),
SUMIF(Rendiciones!A116:A124,"=7",Rendiciones!J116:J124),
SUMIF(Rendiciones!A134:A142,"=7",Rendiciones!J134:J142),
SUMIF(Rendiciones!A152:A160,"=7",Rendiciones!J152:J160),
SUMIF(Rendiciones!A170:A178,"=7",Rendiciones!J170:J178),
SUMIF(Rendiciones!A188:A196,"=7",Rendiciones!J188:J196),
SUMIF(Rendiciones!A206:A214,"=7",Rendiciones!J206:J214),
SUMIF(Rendiciones!A224:A232,"=7",Rendiciones!J224:J232),
SUMIF(Rendiciones!A242:A250,"=7",Rendiciones!J242:J250),
SUMIF(Rendiciones!A260:A268,"=7",Rendiciones!J260:J268),
SUMIF(Rendiciones!A278:A286,"=7",Rendiciones!J278:J286),
SUMIF(Rendiciones!A296:A305,"=7",Rendiciones!J296:J305),
)</f>
        <v>0</v>
      </c>
      <c r="E14" s="80"/>
      <c r="F14" s="81"/>
      <c r="G14" s="81"/>
      <c r="H14" s="81"/>
      <c r="I14" s="81"/>
      <c r="J14" s="82"/>
    </row>
    <row r="15" spans="1:10" x14ac:dyDescent="0.25">
      <c r="A15" s="83" t="s">
        <v>55</v>
      </c>
      <c r="B15" s="84">
        <f>SUM(B8:B14)</f>
        <v>0</v>
      </c>
      <c r="C15" s="84">
        <f>SUM(C8:C14)</f>
        <v>0</v>
      </c>
      <c r="D15" s="85">
        <f>SUM(D8:D14)</f>
        <v>0</v>
      </c>
    </row>
    <row r="16" spans="1:10" ht="15.75" thickBot="1" x14ac:dyDescent="0.3">
      <c r="A16" s="86" t="s">
        <v>56</v>
      </c>
      <c r="B16" s="87">
        <f>B6-B15</f>
        <v>0</v>
      </c>
      <c r="C16" s="87">
        <f>C6-C15</f>
        <v>0</v>
      </c>
      <c r="D16" s="88">
        <f>D6-D15</f>
        <v>0</v>
      </c>
    </row>
    <row r="17" spans="1:8" x14ac:dyDescent="0.25">
      <c r="G17" s="89"/>
    </row>
    <row r="18" spans="1:8" ht="15.75" thickBot="1" x14ac:dyDescent="0.3">
      <c r="G18" s="90"/>
    </row>
    <row r="19" spans="1:8" x14ac:dyDescent="0.25">
      <c r="A19" s="161" t="s">
        <v>57</v>
      </c>
      <c r="B19" s="162"/>
      <c r="C19" s="162"/>
      <c r="D19" s="162"/>
      <c r="E19" s="162"/>
      <c r="F19" s="163"/>
    </row>
    <row r="20" spans="1:8" ht="25.5" x14ac:dyDescent="0.25">
      <c r="A20" s="91" t="s">
        <v>46</v>
      </c>
      <c r="B20" s="92" t="s">
        <v>58</v>
      </c>
      <c r="C20" s="92" t="s">
        <v>59</v>
      </c>
      <c r="D20" s="92" t="s">
        <v>60</v>
      </c>
      <c r="E20" s="92" t="s">
        <v>61</v>
      </c>
      <c r="F20" s="93" t="s">
        <v>62</v>
      </c>
    </row>
    <row r="21" spans="1:8" ht="15.75" thickBot="1" x14ac:dyDescent="0.3">
      <c r="A21" s="94">
        <f>B6</f>
        <v>0</v>
      </c>
      <c r="B21" s="94">
        <f t="shared" ref="B21:C21" si="1">C6</f>
        <v>0</v>
      </c>
      <c r="C21" s="94">
        <f t="shared" si="1"/>
        <v>0</v>
      </c>
      <c r="D21" s="95" t="e">
        <f>B15/A21</f>
        <v>#DIV/0!</v>
      </c>
      <c r="E21" s="95" t="e">
        <f t="shared" ref="E21:F21" si="2">C15/B21</f>
        <v>#DIV/0!</v>
      </c>
      <c r="F21" s="96" t="e">
        <f t="shared" si="2"/>
        <v>#DIV/0!</v>
      </c>
      <c r="G21" s="90"/>
    </row>
    <row r="22" spans="1:8" x14ac:dyDescent="0.25">
      <c r="G22" s="90"/>
    </row>
    <row r="25" spans="1:8" ht="15.75" thickBot="1" x14ac:dyDescent="0.3">
      <c r="A25" s="97" t="s">
        <v>63</v>
      </c>
      <c r="G25" s="90"/>
    </row>
    <row r="26" spans="1:8" ht="15.75" thickBot="1" x14ac:dyDescent="0.3">
      <c r="A26" s="98"/>
      <c r="B26" s="99" t="s">
        <v>64</v>
      </c>
      <c r="C26" s="100"/>
      <c r="D26" s="101"/>
      <c r="E26" s="101"/>
      <c r="F26" s="101"/>
      <c r="G26" s="101"/>
      <c r="H26" s="101"/>
    </row>
  </sheetData>
  <mergeCells count="11">
    <mergeCell ref="A19:F19"/>
    <mergeCell ref="A3:G3"/>
    <mergeCell ref="A4:F4"/>
    <mergeCell ref="G4:J4"/>
    <mergeCell ref="A5:A7"/>
    <mergeCell ref="E5:E7"/>
    <mergeCell ref="F5:F7"/>
    <mergeCell ref="G5:G7"/>
    <mergeCell ref="H5:H7"/>
    <mergeCell ref="I5:I7"/>
    <mergeCell ref="J5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"/>
  <sheetViews>
    <sheetView zoomScale="85" zoomScaleNormal="85" workbookViewId="0">
      <selection activeCell="E14" sqref="E14"/>
    </sheetView>
  </sheetViews>
  <sheetFormatPr baseColWidth="10" defaultColWidth="9.140625" defaultRowHeight="15" x14ac:dyDescent="0.25"/>
  <cols>
    <col min="1" max="1" width="1.85546875" customWidth="1"/>
    <col min="2" max="2" width="41" customWidth="1"/>
    <col min="3" max="3" width="18.5703125" customWidth="1"/>
    <col min="4" max="4" width="14" bestFit="1" customWidth="1"/>
    <col min="5" max="5" width="14" customWidth="1"/>
    <col min="6" max="6" width="15" customWidth="1"/>
    <col min="7" max="7" width="16.42578125" customWidth="1"/>
  </cols>
  <sheetData>
    <row r="1" spans="2:7" ht="15.75" thickBot="1" x14ac:dyDescent="0.3"/>
    <row r="2" spans="2:7" ht="15.75" thickBot="1" x14ac:dyDescent="0.3">
      <c r="B2" s="1" t="s">
        <v>0</v>
      </c>
      <c r="C2" s="182"/>
      <c r="D2" s="183"/>
      <c r="E2" s="183"/>
      <c r="F2" s="183"/>
      <c r="G2" s="184"/>
    </row>
    <row r="3" spans="2:7" ht="30" x14ac:dyDescent="0.25">
      <c r="B3" s="2"/>
      <c r="C3" s="19" t="s">
        <v>1</v>
      </c>
      <c r="D3" s="20" t="s">
        <v>2</v>
      </c>
      <c r="E3" s="21" t="s">
        <v>3</v>
      </c>
      <c r="F3" s="22" t="s">
        <v>4</v>
      </c>
      <c r="G3" s="23" t="s">
        <v>5</v>
      </c>
    </row>
    <row r="4" spans="2:7" s="12" customFormat="1" ht="30" x14ac:dyDescent="0.25">
      <c r="B4" s="2" t="s">
        <v>16</v>
      </c>
      <c r="C4" s="18"/>
      <c r="D4" s="13"/>
      <c r="E4" s="14">
        <f t="shared" ref="E4:E19" si="0">SUM(C4:D4)</f>
        <v>0</v>
      </c>
      <c r="F4" s="15"/>
      <c r="G4" s="16">
        <f>E4+F4</f>
        <v>0</v>
      </c>
    </row>
    <row r="5" spans="2:7" s="12" customFormat="1" ht="45" x14ac:dyDescent="0.25">
      <c r="B5" s="2" t="s">
        <v>6</v>
      </c>
      <c r="C5" s="18"/>
      <c r="D5" s="13"/>
      <c r="E5" s="14">
        <f t="shared" si="0"/>
        <v>0</v>
      </c>
      <c r="F5" s="15"/>
      <c r="G5" s="16">
        <f t="shared" ref="G5:G19" si="1">E5+F5</f>
        <v>0</v>
      </c>
    </row>
    <row r="6" spans="2:7" s="12" customFormat="1" ht="30" x14ac:dyDescent="0.25">
      <c r="B6" s="2" t="s">
        <v>17</v>
      </c>
      <c r="C6" s="18"/>
      <c r="D6" s="13"/>
      <c r="E6" s="14">
        <f t="shared" si="0"/>
        <v>0</v>
      </c>
      <c r="F6" s="15"/>
      <c r="G6" s="16">
        <f t="shared" si="1"/>
        <v>0</v>
      </c>
    </row>
    <row r="7" spans="2:7" s="12" customFormat="1" x14ac:dyDescent="0.25">
      <c r="B7" s="2" t="s">
        <v>7</v>
      </c>
      <c r="C7" s="18"/>
      <c r="D7" s="13"/>
      <c r="E7" s="14">
        <f t="shared" si="0"/>
        <v>0</v>
      </c>
      <c r="F7" s="15"/>
      <c r="G7" s="16">
        <f t="shared" si="1"/>
        <v>0</v>
      </c>
    </row>
    <row r="8" spans="2:7" s="12" customFormat="1" x14ac:dyDescent="0.25">
      <c r="B8" s="2" t="s">
        <v>8</v>
      </c>
      <c r="C8" s="18"/>
      <c r="D8" s="13"/>
      <c r="E8" s="14">
        <f t="shared" si="0"/>
        <v>0</v>
      </c>
      <c r="F8" s="15"/>
      <c r="G8" s="16">
        <f t="shared" si="1"/>
        <v>0</v>
      </c>
    </row>
    <row r="9" spans="2:7" s="12" customFormat="1" ht="30" x14ac:dyDescent="0.25">
      <c r="B9" s="2" t="s">
        <v>18</v>
      </c>
      <c r="C9" s="18"/>
      <c r="D9" s="13"/>
      <c r="E9" s="14">
        <f t="shared" si="0"/>
        <v>0</v>
      </c>
      <c r="F9" s="15"/>
      <c r="G9" s="16">
        <f t="shared" si="1"/>
        <v>0</v>
      </c>
    </row>
    <row r="10" spans="2:7" s="12" customFormat="1" x14ac:dyDescent="0.25">
      <c r="B10" s="2" t="s">
        <v>19</v>
      </c>
      <c r="C10" s="18"/>
      <c r="D10" s="13"/>
      <c r="E10" s="14">
        <f t="shared" si="0"/>
        <v>0</v>
      </c>
      <c r="F10" s="15"/>
      <c r="G10" s="16">
        <f t="shared" si="1"/>
        <v>0</v>
      </c>
    </row>
    <row r="11" spans="2:7" s="12" customFormat="1" x14ac:dyDescent="0.25">
      <c r="B11" s="2" t="s">
        <v>83</v>
      </c>
      <c r="C11" s="18"/>
      <c r="D11" s="13"/>
      <c r="E11" s="14">
        <f t="shared" si="0"/>
        <v>0</v>
      </c>
      <c r="F11" s="15"/>
      <c r="G11" s="16">
        <f t="shared" si="1"/>
        <v>0</v>
      </c>
    </row>
    <row r="12" spans="2:7" s="12" customFormat="1" x14ac:dyDescent="0.25">
      <c r="B12" s="2" t="s">
        <v>84</v>
      </c>
      <c r="C12" s="18"/>
      <c r="D12" s="13"/>
      <c r="E12" s="14">
        <f t="shared" si="0"/>
        <v>0</v>
      </c>
      <c r="F12" s="15"/>
      <c r="G12" s="16">
        <f t="shared" si="1"/>
        <v>0</v>
      </c>
    </row>
    <row r="13" spans="2:7" s="12" customFormat="1" ht="30" x14ac:dyDescent="0.25">
      <c r="B13" s="2" t="s">
        <v>65</v>
      </c>
      <c r="C13" s="18"/>
      <c r="D13" s="13"/>
      <c r="E13" s="14">
        <f t="shared" si="0"/>
        <v>0</v>
      </c>
      <c r="F13" s="15"/>
      <c r="G13" s="16">
        <f t="shared" si="1"/>
        <v>0</v>
      </c>
    </row>
    <row r="14" spans="2:7" s="12" customFormat="1" ht="30" x14ac:dyDescent="0.25">
      <c r="B14" s="2" t="s">
        <v>66</v>
      </c>
      <c r="C14" s="18"/>
      <c r="D14" s="13"/>
      <c r="E14" s="14">
        <f t="shared" si="0"/>
        <v>0</v>
      </c>
      <c r="F14" s="15"/>
      <c r="G14" s="16">
        <f t="shared" si="1"/>
        <v>0</v>
      </c>
    </row>
    <row r="15" spans="2:7" s="12" customFormat="1" ht="30" x14ac:dyDescent="0.25">
      <c r="B15" s="2" t="s">
        <v>85</v>
      </c>
      <c r="C15" s="18"/>
      <c r="D15" s="13"/>
      <c r="E15" s="14">
        <f t="shared" si="0"/>
        <v>0</v>
      </c>
      <c r="F15" s="15"/>
      <c r="G15" s="16">
        <f t="shared" si="1"/>
        <v>0</v>
      </c>
    </row>
    <row r="16" spans="2:7" s="12" customFormat="1" ht="30" x14ac:dyDescent="0.25">
      <c r="B16" s="2" t="s">
        <v>86</v>
      </c>
      <c r="C16" s="18"/>
      <c r="D16" s="13"/>
      <c r="E16" s="14">
        <f t="shared" si="0"/>
        <v>0</v>
      </c>
      <c r="F16" s="15"/>
      <c r="G16" s="16">
        <f t="shared" si="1"/>
        <v>0</v>
      </c>
    </row>
    <row r="17" spans="2:7" s="12" customFormat="1" ht="45" x14ac:dyDescent="0.25">
      <c r="B17" s="2" t="s">
        <v>87</v>
      </c>
      <c r="C17" s="18"/>
      <c r="D17" s="13"/>
      <c r="E17" s="14">
        <f t="shared" si="0"/>
        <v>0</v>
      </c>
      <c r="F17" s="15"/>
      <c r="G17" s="16">
        <f t="shared" si="1"/>
        <v>0</v>
      </c>
    </row>
    <row r="18" spans="2:7" s="12" customFormat="1" x14ac:dyDescent="0.25">
      <c r="B18" s="2" t="s">
        <v>88</v>
      </c>
      <c r="C18" s="18"/>
      <c r="D18" s="13"/>
      <c r="E18" s="14">
        <f t="shared" si="0"/>
        <v>0</v>
      </c>
      <c r="F18" s="15"/>
      <c r="G18" s="16">
        <f t="shared" si="1"/>
        <v>0</v>
      </c>
    </row>
    <row r="19" spans="2:7" s="12" customFormat="1" x14ac:dyDescent="0.25">
      <c r="B19" s="2" t="s">
        <v>89</v>
      </c>
      <c r="C19" s="18"/>
      <c r="D19" s="13"/>
      <c r="E19" s="14">
        <f t="shared" si="0"/>
        <v>0</v>
      </c>
      <c r="F19" s="15"/>
      <c r="G19" s="16">
        <f t="shared" si="1"/>
        <v>0</v>
      </c>
    </row>
    <row r="20" spans="2:7" ht="15.75" thickBot="1" x14ac:dyDescent="0.3">
      <c r="B20" s="3" t="s">
        <v>9</v>
      </c>
      <c r="C20" s="4">
        <f>SUM(C4:C19)</f>
        <v>0</v>
      </c>
      <c r="D20" s="4">
        <f>SUM(D4:D19)</f>
        <v>0</v>
      </c>
      <c r="E20" s="4">
        <f>SUM(E4:E19)</f>
        <v>0</v>
      </c>
      <c r="F20" s="4">
        <f>SUM(F4:F19)</f>
        <v>0</v>
      </c>
      <c r="G20" s="17">
        <f>SUM(G4:G19)</f>
        <v>0</v>
      </c>
    </row>
    <row r="21" spans="2:7" ht="15.75" thickBot="1" x14ac:dyDescent="0.3"/>
    <row r="22" spans="2:7" x14ac:dyDescent="0.25">
      <c r="B22" s="5" t="s">
        <v>10</v>
      </c>
      <c r="C22" s="6" t="s">
        <v>11</v>
      </c>
    </row>
    <row r="23" spans="2:7" ht="45" x14ac:dyDescent="0.25">
      <c r="B23" s="7" t="s">
        <v>12</v>
      </c>
      <c r="C23" s="8"/>
    </row>
    <row r="24" spans="2:7" ht="45" x14ac:dyDescent="0.25">
      <c r="B24" s="7" t="s">
        <v>13</v>
      </c>
      <c r="C24" s="9"/>
    </row>
    <row r="25" spans="2:7" ht="30" x14ac:dyDescent="0.25">
      <c r="B25" s="7" t="s">
        <v>14</v>
      </c>
      <c r="C25" s="10"/>
    </row>
    <row r="26" spans="2:7" ht="30" x14ac:dyDescent="0.25">
      <c r="B26" s="7" t="s">
        <v>15</v>
      </c>
      <c r="C26" s="11"/>
    </row>
    <row r="60" spans="4:5" x14ac:dyDescent="0.25">
      <c r="D60">
        <f>Rendiciones!J125</f>
        <v>0</v>
      </c>
      <c r="E60">
        <f>Rendiciones!H125+Rendiciones!J125</f>
        <v>0</v>
      </c>
    </row>
    <row r="61" spans="4:5" x14ac:dyDescent="0.25">
      <c r="D61">
        <f>Rendiciones!J143</f>
        <v>0</v>
      </c>
      <c r="E61">
        <f>Rendiciones!H143+Rendiciones!J143</f>
        <v>0</v>
      </c>
    </row>
    <row r="62" spans="4:5" x14ac:dyDescent="0.25">
      <c r="D62">
        <f>Rendiciones!J161</f>
        <v>0</v>
      </c>
      <c r="E62">
        <f>Rendiciones!H161+Rendiciones!J161</f>
        <v>0</v>
      </c>
    </row>
    <row r="63" spans="4:5" x14ac:dyDescent="0.25">
      <c r="D63">
        <f>Rendiciones!J179</f>
        <v>0</v>
      </c>
      <c r="E63">
        <f>Rendiciones!H179+Rendiciones!J179</f>
        <v>0</v>
      </c>
    </row>
    <row r="64" spans="4:5" x14ac:dyDescent="0.25">
      <c r="D64">
        <f>Rendiciones!J197</f>
        <v>0</v>
      </c>
      <c r="E64">
        <f>Rendiciones!H197+Rendiciones!J197</f>
        <v>0</v>
      </c>
    </row>
    <row r="65" spans="4:5" x14ac:dyDescent="0.25">
      <c r="D65">
        <f>Rendiciones!J215</f>
        <v>0</v>
      </c>
      <c r="E65">
        <f>Rendiciones!H215+Rendiciones!J215</f>
        <v>0</v>
      </c>
    </row>
    <row r="66" spans="4:5" x14ac:dyDescent="0.25">
      <c r="D66">
        <f>Rendiciones!J233</f>
        <v>0</v>
      </c>
      <c r="E66">
        <f>Rendiciones!H233+Rendiciones!J233</f>
        <v>0</v>
      </c>
    </row>
    <row r="67" spans="4:5" x14ac:dyDescent="0.25">
      <c r="D67">
        <f>Rendiciones!J251</f>
        <v>0</v>
      </c>
      <c r="E67">
        <f>Rendiciones!H251+Rendiciones!J251</f>
        <v>0</v>
      </c>
    </row>
    <row r="68" spans="4:5" x14ac:dyDescent="0.25">
      <c r="D68">
        <f>Rendiciones!J269</f>
        <v>0</v>
      </c>
      <c r="E68">
        <f>Rendiciones!H269+Rendiciones!J269</f>
        <v>0</v>
      </c>
    </row>
    <row r="69" spans="4:5" x14ac:dyDescent="0.25">
      <c r="D69">
        <f>Rendiciones!J287</f>
        <v>0</v>
      </c>
      <c r="E69">
        <f>Rendiciones!H287+Rendiciones!J287</f>
        <v>0</v>
      </c>
    </row>
    <row r="70" spans="4:5" x14ac:dyDescent="0.25">
      <c r="D70">
        <f>Rendiciones!J306</f>
        <v>0</v>
      </c>
      <c r="E70">
        <f>Rendiciones!H306+Rendiciones!J306</f>
        <v>0</v>
      </c>
    </row>
  </sheetData>
  <mergeCells count="1">
    <mergeCell ref="C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8"/>
  <sheetViews>
    <sheetView zoomScale="85" zoomScaleNormal="85" workbookViewId="0">
      <selection activeCell="D17" sqref="D17"/>
    </sheetView>
  </sheetViews>
  <sheetFormatPr baseColWidth="10" defaultColWidth="9.140625" defaultRowHeight="15" x14ac:dyDescent="0.25"/>
  <cols>
    <col min="1" max="1" width="12.140625" customWidth="1"/>
    <col min="2" max="2" width="22.5703125" customWidth="1"/>
    <col min="3" max="3" width="16.140625" customWidth="1"/>
    <col min="4" max="4" width="17.85546875" customWidth="1"/>
    <col min="5" max="5" width="18.140625" customWidth="1"/>
    <col min="6" max="6" width="11.42578125"/>
    <col min="7" max="7" width="17.7109375" customWidth="1"/>
    <col min="8" max="8" width="19.7109375" customWidth="1"/>
    <col min="9" max="9" width="20.7109375" customWidth="1"/>
    <col min="10" max="10" width="21.140625" customWidth="1"/>
    <col min="11" max="11" width="16.42578125" customWidth="1"/>
  </cols>
  <sheetData>
    <row r="2" spans="1:11" x14ac:dyDescent="0.25">
      <c r="A2" s="185" t="str">
        <f>Presupuesto!B4</f>
        <v>Servicios de capacitación y entrenamiento de personal de la empresa</v>
      </c>
      <c r="B2" s="186"/>
      <c r="C2" s="186"/>
      <c r="D2" s="186"/>
      <c r="E2" s="186"/>
      <c r="F2" s="186"/>
      <c r="G2" s="186"/>
      <c r="H2" s="186"/>
      <c r="I2" s="186"/>
      <c r="J2" s="186"/>
      <c r="K2" s="187"/>
    </row>
    <row r="3" spans="1:11" x14ac:dyDescent="0.25">
      <c r="A3" s="188" t="s">
        <v>20</v>
      </c>
      <c r="B3" s="189"/>
      <c r="C3" s="189"/>
      <c r="D3" s="189"/>
      <c r="E3" s="189"/>
      <c r="F3" s="189"/>
      <c r="G3" s="189"/>
      <c r="H3" s="189"/>
      <c r="I3" s="189"/>
      <c r="J3" s="189"/>
      <c r="K3" s="190"/>
    </row>
    <row r="4" spans="1:11" x14ac:dyDescent="0.25">
      <c r="A4" s="191" t="s">
        <v>21</v>
      </c>
      <c r="B4" s="191" t="s">
        <v>22</v>
      </c>
      <c r="C4" s="191" t="s">
        <v>23</v>
      </c>
      <c r="D4" s="191" t="s">
        <v>24</v>
      </c>
      <c r="E4" s="191" t="s">
        <v>25</v>
      </c>
      <c r="F4" s="193" t="s">
        <v>26</v>
      </c>
      <c r="G4" s="194"/>
      <c r="H4" s="194"/>
      <c r="I4" s="195"/>
      <c r="J4" s="196"/>
      <c r="K4" s="191" t="s">
        <v>27</v>
      </c>
    </row>
    <row r="5" spans="1:11" x14ac:dyDescent="0.25">
      <c r="A5" s="192"/>
      <c r="B5" s="192"/>
      <c r="C5" s="192"/>
      <c r="D5" s="192"/>
      <c r="E5" s="192"/>
      <c r="F5" s="192" t="s">
        <v>28</v>
      </c>
      <c r="G5" s="197"/>
      <c r="H5" s="197"/>
      <c r="I5" s="198"/>
      <c r="J5" s="199"/>
      <c r="K5" s="192"/>
    </row>
    <row r="6" spans="1:11" x14ac:dyDescent="0.25">
      <c r="A6" s="204"/>
      <c r="B6" s="192"/>
      <c r="C6" s="192"/>
      <c r="D6" s="192"/>
      <c r="E6" s="192"/>
      <c r="F6" s="192"/>
      <c r="G6" s="24" t="s">
        <v>29</v>
      </c>
      <c r="H6" s="25" t="s">
        <v>30</v>
      </c>
      <c r="I6" s="24" t="s">
        <v>31</v>
      </c>
      <c r="J6" s="25" t="s">
        <v>32</v>
      </c>
      <c r="K6" s="204"/>
    </row>
    <row r="7" spans="1:11" x14ac:dyDescent="0.25">
      <c r="A7" s="26"/>
      <c r="B7" s="27"/>
      <c r="C7" s="28"/>
      <c r="D7" s="28"/>
      <c r="E7" s="29"/>
      <c r="F7" s="30"/>
      <c r="G7" s="31"/>
      <c r="H7" s="31"/>
      <c r="I7" s="31"/>
      <c r="J7" s="32"/>
      <c r="K7" s="33"/>
    </row>
    <row r="8" spans="1:11" x14ac:dyDescent="0.25">
      <c r="A8" s="26"/>
      <c r="B8" s="27"/>
      <c r="C8" s="28"/>
      <c r="D8" s="28"/>
      <c r="E8" s="29"/>
      <c r="F8" s="30"/>
      <c r="G8" s="30"/>
      <c r="H8" s="30"/>
      <c r="I8" s="31"/>
      <c r="J8" s="32"/>
      <c r="K8" s="33"/>
    </row>
    <row r="9" spans="1:11" x14ac:dyDescent="0.25">
      <c r="A9" s="26"/>
      <c r="B9" s="27"/>
      <c r="C9" s="28"/>
      <c r="D9" s="28"/>
      <c r="E9" s="29"/>
      <c r="F9" s="30"/>
      <c r="G9" s="30"/>
      <c r="H9" s="30"/>
      <c r="I9" s="31"/>
      <c r="J9" s="32"/>
      <c r="K9" s="33"/>
    </row>
    <row r="10" spans="1:11" x14ac:dyDescent="0.25">
      <c r="A10" s="26"/>
      <c r="B10" s="27"/>
      <c r="C10" s="28"/>
      <c r="D10" s="28"/>
      <c r="E10" s="29"/>
      <c r="F10" s="30"/>
      <c r="G10" s="30"/>
      <c r="H10" s="30"/>
      <c r="I10" s="31"/>
      <c r="J10" s="32"/>
      <c r="K10" s="33"/>
    </row>
    <row r="11" spans="1:11" x14ac:dyDescent="0.25">
      <c r="A11" s="26"/>
      <c r="B11" s="27"/>
      <c r="C11" s="34"/>
      <c r="D11" s="28"/>
      <c r="E11" s="28"/>
      <c r="F11" s="28"/>
      <c r="G11" s="28"/>
      <c r="H11" s="28"/>
      <c r="I11" s="28"/>
      <c r="J11" s="32"/>
      <c r="K11" s="33"/>
    </row>
    <row r="12" spans="1:11" x14ac:dyDescent="0.25">
      <c r="A12" s="26"/>
      <c r="B12" s="27"/>
      <c r="C12" s="34"/>
      <c r="D12" s="28"/>
      <c r="E12" s="28"/>
      <c r="F12" s="28"/>
      <c r="G12" s="28"/>
      <c r="H12" s="28"/>
      <c r="I12" s="28"/>
      <c r="J12" s="31"/>
      <c r="K12" s="33"/>
    </row>
    <row r="13" spans="1:11" x14ac:dyDescent="0.25">
      <c r="A13" s="26"/>
      <c r="B13" s="27"/>
      <c r="C13" s="34"/>
      <c r="D13" s="28"/>
      <c r="E13" s="28"/>
      <c r="F13" s="28"/>
      <c r="G13" s="28"/>
      <c r="H13" s="28"/>
      <c r="I13" s="28"/>
      <c r="J13" s="32"/>
      <c r="K13" s="33"/>
    </row>
    <row r="14" spans="1:11" x14ac:dyDescent="0.25">
      <c r="A14" s="26"/>
      <c r="B14" s="27"/>
      <c r="C14" s="34"/>
      <c r="D14" s="28"/>
      <c r="E14" s="28"/>
      <c r="F14" s="28"/>
      <c r="G14" s="28"/>
      <c r="H14" s="28"/>
      <c r="I14" s="28"/>
      <c r="J14" s="32"/>
      <c r="K14" s="33"/>
    </row>
    <row r="15" spans="1:11" x14ac:dyDescent="0.25">
      <c r="A15" s="26"/>
      <c r="B15" s="27"/>
      <c r="C15" s="35"/>
      <c r="D15" s="28"/>
      <c r="E15" s="28"/>
      <c r="F15" s="28"/>
      <c r="G15" s="28"/>
      <c r="H15" s="28"/>
      <c r="I15" s="28"/>
      <c r="J15" s="32"/>
      <c r="K15" s="33"/>
    </row>
    <row r="16" spans="1:11" x14ac:dyDescent="0.25">
      <c r="A16" s="26"/>
      <c r="B16" s="36"/>
      <c r="C16" s="37"/>
      <c r="D16" s="28"/>
      <c r="E16" s="28"/>
      <c r="F16" s="28"/>
      <c r="G16" s="28"/>
      <c r="H16" s="28"/>
      <c r="I16" s="28"/>
      <c r="J16" s="32"/>
      <c r="K16" s="33"/>
    </row>
    <row r="17" spans="1:11" x14ac:dyDescent="0.25">
      <c r="A17" s="26"/>
      <c r="B17" s="27"/>
      <c r="C17" s="27"/>
      <c r="D17" s="28"/>
      <c r="E17" s="28"/>
      <c r="F17" s="28"/>
      <c r="G17" s="28"/>
      <c r="H17" s="28"/>
      <c r="I17" s="28"/>
      <c r="J17" s="32"/>
      <c r="K17" s="38"/>
    </row>
    <row r="18" spans="1:11" x14ac:dyDescent="0.25">
      <c r="A18" s="26"/>
      <c r="B18" s="27"/>
      <c r="C18" s="27"/>
      <c r="D18" s="28"/>
      <c r="E18" s="28"/>
      <c r="F18" s="28"/>
      <c r="G18" s="28"/>
      <c r="H18" s="28"/>
      <c r="I18" s="28"/>
      <c r="J18" s="32"/>
      <c r="K18" s="38"/>
    </row>
    <row r="19" spans="1:11" x14ac:dyDescent="0.25">
      <c r="A19" s="26"/>
      <c r="B19" s="27"/>
      <c r="C19" s="27"/>
      <c r="D19" s="28"/>
      <c r="E19" s="28"/>
      <c r="F19" s="28"/>
      <c r="G19" s="28"/>
      <c r="H19" s="28"/>
      <c r="I19" s="28"/>
      <c r="J19" s="32"/>
      <c r="K19" s="38"/>
    </row>
    <row r="20" spans="1:11" x14ac:dyDescent="0.25">
      <c r="A20" s="26"/>
      <c r="B20" s="27"/>
      <c r="C20" s="27"/>
      <c r="D20" s="28"/>
      <c r="E20" s="28"/>
      <c r="F20" s="28"/>
      <c r="G20" s="28"/>
      <c r="H20" s="28"/>
      <c r="I20" s="28"/>
      <c r="J20" s="32"/>
      <c r="K20" s="38"/>
    </row>
    <row r="21" spans="1:11" x14ac:dyDescent="0.25">
      <c r="A21" s="26"/>
      <c r="B21" s="27"/>
      <c r="C21" s="27"/>
      <c r="D21" s="28"/>
      <c r="E21" s="28"/>
      <c r="F21" s="28"/>
      <c r="G21" s="28"/>
      <c r="H21" s="28"/>
      <c r="I21" s="28"/>
      <c r="J21" s="32"/>
      <c r="K21" s="38"/>
    </row>
    <row r="22" spans="1:11" x14ac:dyDescent="0.25">
      <c r="A22" s="26"/>
      <c r="B22" s="27"/>
      <c r="C22" s="27"/>
      <c r="D22" s="28"/>
      <c r="E22" s="28"/>
      <c r="F22" s="28"/>
      <c r="G22" s="28"/>
      <c r="H22" s="28"/>
      <c r="I22" s="28"/>
      <c r="J22" s="39"/>
      <c r="K22" s="38"/>
    </row>
    <row r="23" spans="1:11" x14ac:dyDescent="0.25">
      <c r="A23" s="26"/>
      <c r="B23" s="27"/>
      <c r="C23" s="27"/>
      <c r="D23" s="28"/>
      <c r="E23" s="28"/>
      <c r="F23" s="28"/>
      <c r="G23" s="28"/>
      <c r="H23" s="28"/>
      <c r="I23" s="28"/>
      <c r="J23" s="32"/>
      <c r="K23" s="38"/>
    </row>
    <row r="24" spans="1:11" x14ac:dyDescent="0.25">
      <c r="A24" s="26"/>
      <c r="B24" s="27"/>
      <c r="C24" s="27"/>
      <c r="D24" s="40"/>
      <c r="E24" s="41"/>
      <c r="F24" s="39"/>
      <c r="G24" s="31"/>
      <c r="H24" s="32"/>
      <c r="I24" s="31"/>
      <c r="J24" s="32"/>
      <c r="K24" s="38"/>
    </row>
    <row r="25" spans="1:11" x14ac:dyDescent="0.25">
      <c r="A25" s="42"/>
      <c r="B25" s="43"/>
      <c r="C25" s="43"/>
      <c r="D25" s="43"/>
      <c r="E25" s="44" t="s">
        <v>9</v>
      </c>
      <c r="F25" s="45">
        <f>SUM(F7:F24)</f>
        <v>0</v>
      </c>
      <c r="G25" s="46"/>
      <c r="H25" s="45">
        <f>SUM(H7:H24)</f>
        <v>0</v>
      </c>
      <c r="I25" s="46"/>
      <c r="J25" s="45">
        <f>SUM(J7:J24)</f>
        <v>0</v>
      </c>
      <c r="K25" s="47"/>
    </row>
    <row r="26" spans="1:11" x14ac:dyDescent="0.25">
      <c r="A26" s="42"/>
      <c r="B26" s="43"/>
      <c r="C26" s="43"/>
      <c r="D26" s="43"/>
      <c r="E26" s="48" t="s">
        <v>33</v>
      </c>
      <c r="F26" s="49"/>
      <c r="G26" s="50"/>
      <c r="H26" s="45">
        <f>'Código de Proyecto'!C6*1-H25</f>
        <v>0</v>
      </c>
      <c r="I26" s="50"/>
      <c r="J26" s="49"/>
      <c r="K26" s="47"/>
    </row>
    <row r="27" spans="1:11" ht="30" x14ac:dyDescent="0.25">
      <c r="A27" s="43"/>
      <c r="B27" s="43"/>
      <c r="C27" s="43"/>
      <c r="D27" s="43"/>
      <c r="E27" s="48" t="s">
        <v>34</v>
      </c>
      <c r="F27" s="45">
        <f>Presupuesto!G4-(Rendiciones!H25+Rendiciones!J25)</f>
        <v>0</v>
      </c>
      <c r="G27" s="43"/>
      <c r="H27" s="45">
        <f>Presupuesto!C4-Rendiciones!H25</f>
        <v>0</v>
      </c>
      <c r="I27" s="43"/>
      <c r="J27" s="45">
        <f>Presupuesto!D4-Rendiciones!J25</f>
        <v>0</v>
      </c>
      <c r="K27" s="43"/>
    </row>
    <row r="29" spans="1:11" x14ac:dyDescent="0.25">
      <c r="A29" s="185" t="str">
        <f>Presupuesto!B5</f>
        <v>Contratación de personal técnico utilizado exclusivamente para la ejecución del proyecto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7"/>
    </row>
    <row r="30" spans="1:11" x14ac:dyDescent="0.25">
      <c r="A30" s="188" t="s">
        <v>20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90"/>
    </row>
    <row r="31" spans="1:11" x14ac:dyDescent="0.25">
      <c r="A31" s="191" t="s">
        <v>21</v>
      </c>
      <c r="B31" s="191" t="s">
        <v>22</v>
      </c>
      <c r="C31" s="191" t="s">
        <v>23</v>
      </c>
      <c r="D31" s="191" t="s">
        <v>24</v>
      </c>
      <c r="E31" s="191" t="s">
        <v>25</v>
      </c>
      <c r="F31" s="193" t="s">
        <v>26</v>
      </c>
      <c r="G31" s="194"/>
      <c r="H31" s="194"/>
      <c r="I31" s="195"/>
      <c r="J31" s="196"/>
      <c r="K31" s="191" t="s">
        <v>27</v>
      </c>
    </row>
    <row r="32" spans="1:11" x14ac:dyDescent="0.25">
      <c r="A32" s="192"/>
      <c r="B32" s="192"/>
      <c r="C32" s="192"/>
      <c r="D32" s="192"/>
      <c r="E32" s="192"/>
      <c r="F32" s="192" t="s">
        <v>28</v>
      </c>
      <c r="G32" s="197"/>
      <c r="H32" s="197"/>
      <c r="I32" s="198"/>
      <c r="J32" s="199"/>
      <c r="K32" s="192"/>
    </row>
    <row r="33" spans="1:11" x14ac:dyDescent="0.25">
      <c r="A33" s="192"/>
      <c r="B33" s="192"/>
      <c r="C33" s="192"/>
      <c r="D33" s="192"/>
      <c r="E33" s="192"/>
      <c r="F33" s="192"/>
      <c r="G33" s="24" t="s">
        <v>29</v>
      </c>
      <c r="H33" s="25" t="s">
        <v>30</v>
      </c>
      <c r="I33" s="24" t="s">
        <v>31</v>
      </c>
      <c r="J33" s="25" t="s">
        <v>32</v>
      </c>
      <c r="K33" s="192"/>
    </row>
    <row r="34" spans="1:11" x14ac:dyDescent="0.25">
      <c r="A34" s="102"/>
      <c r="B34" s="102"/>
      <c r="C34" s="103"/>
      <c r="D34" s="102"/>
      <c r="E34" s="104"/>
      <c r="F34" s="31"/>
      <c r="G34" s="31"/>
      <c r="H34" s="31"/>
      <c r="I34" s="31"/>
      <c r="J34" s="31"/>
      <c r="K34" s="105"/>
    </row>
    <row r="35" spans="1:11" x14ac:dyDescent="0.25">
      <c r="A35" s="102"/>
      <c r="B35" s="102"/>
      <c r="C35" s="103"/>
      <c r="D35" s="102"/>
      <c r="E35" s="104"/>
      <c r="F35" s="31"/>
      <c r="G35" s="31"/>
      <c r="H35" s="31"/>
      <c r="I35" s="31"/>
      <c r="J35" s="31"/>
      <c r="K35" s="105"/>
    </row>
    <row r="36" spans="1:11" x14ac:dyDescent="0.25">
      <c r="A36" s="102"/>
      <c r="B36" s="102"/>
      <c r="C36" s="103"/>
      <c r="D36" s="102"/>
      <c r="E36" s="104"/>
      <c r="F36" s="31"/>
      <c r="G36" s="31"/>
      <c r="H36" s="31"/>
      <c r="I36" s="31"/>
      <c r="J36" s="31"/>
      <c r="K36" s="105"/>
    </row>
    <row r="37" spans="1:11" x14ac:dyDescent="0.25">
      <c r="A37" s="102"/>
      <c r="B37" s="102"/>
      <c r="C37" s="103"/>
      <c r="D37" s="102"/>
      <c r="E37" s="104"/>
      <c r="F37" s="31"/>
      <c r="G37" s="31"/>
      <c r="H37" s="31"/>
      <c r="I37" s="31"/>
      <c r="J37" s="31"/>
      <c r="K37" s="105"/>
    </row>
    <row r="38" spans="1:11" x14ac:dyDescent="0.25">
      <c r="A38" s="102"/>
      <c r="B38" s="102"/>
      <c r="C38" s="103"/>
      <c r="D38" s="102"/>
      <c r="E38" s="104"/>
      <c r="F38" s="31"/>
      <c r="G38" s="31"/>
      <c r="H38" s="31"/>
      <c r="I38" s="31"/>
      <c r="J38" s="31"/>
      <c r="K38" s="105"/>
    </row>
    <row r="39" spans="1:11" x14ac:dyDescent="0.25">
      <c r="A39" s="102"/>
      <c r="B39" s="102"/>
      <c r="C39" s="103"/>
      <c r="D39" s="102"/>
      <c r="E39" s="104"/>
      <c r="F39" s="31"/>
      <c r="G39" s="31"/>
      <c r="H39" s="31"/>
      <c r="I39" s="31"/>
      <c r="J39" s="31"/>
      <c r="K39" s="105"/>
    </row>
    <row r="40" spans="1:11" x14ac:dyDescent="0.25">
      <c r="A40" s="102"/>
      <c r="B40" s="102"/>
      <c r="C40" s="103"/>
      <c r="D40" s="102"/>
      <c r="E40" s="104"/>
      <c r="F40" s="31"/>
      <c r="G40" s="31"/>
      <c r="H40" s="31"/>
      <c r="I40" s="31"/>
      <c r="J40" s="106"/>
      <c r="K40" s="105"/>
    </row>
    <row r="41" spans="1:11" x14ac:dyDescent="0.25">
      <c r="A41" s="102"/>
      <c r="B41" s="102"/>
      <c r="C41" s="103"/>
      <c r="D41" s="102"/>
      <c r="E41" s="104"/>
      <c r="F41" s="31"/>
      <c r="G41" s="31"/>
      <c r="H41" s="31"/>
      <c r="I41" s="31"/>
      <c r="J41" s="106"/>
      <c r="K41" s="105"/>
    </row>
    <row r="42" spans="1:11" x14ac:dyDescent="0.25">
      <c r="A42" s="102"/>
      <c r="B42" s="102"/>
      <c r="C42" s="33"/>
      <c r="D42" s="102"/>
      <c r="E42" s="107"/>
      <c r="F42" s="108"/>
      <c r="G42" s="108"/>
      <c r="H42" s="108"/>
      <c r="I42" s="31"/>
      <c r="J42" s="106"/>
      <c r="K42" s="33"/>
    </row>
    <row r="43" spans="1:11" x14ac:dyDescent="0.25">
      <c r="A43" s="102"/>
      <c r="B43" s="33"/>
      <c r="C43" s="33"/>
      <c r="D43" s="102"/>
      <c r="E43" s="107"/>
      <c r="F43" s="108"/>
      <c r="G43" s="31"/>
      <c r="H43" s="106"/>
      <c r="I43" s="108"/>
      <c r="J43" s="108"/>
      <c r="K43" s="33"/>
    </row>
    <row r="44" spans="1:11" x14ac:dyDescent="0.25">
      <c r="A44" s="109"/>
      <c r="B44" s="43"/>
      <c r="C44" s="43"/>
      <c r="D44" s="110"/>
      <c r="E44" s="111" t="s">
        <v>9</v>
      </c>
      <c r="F44" s="45">
        <f>SUM(F34:F43)</f>
        <v>0</v>
      </c>
      <c r="G44" s="50"/>
      <c r="H44" s="45">
        <f>SUM(H34:H43)</f>
        <v>0</v>
      </c>
      <c r="I44" s="49"/>
      <c r="J44" s="45">
        <f>SUM(J34:J43)</f>
        <v>0</v>
      </c>
      <c r="K44" s="43"/>
    </row>
    <row r="45" spans="1:11" x14ac:dyDescent="0.25">
      <c r="A45" s="109"/>
      <c r="B45" s="43"/>
      <c r="C45" s="43"/>
      <c r="D45" s="110"/>
      <c r="E45" s="48" t="s">
        <v>33</v>
      </c>
      <c r="F45" s="112"/>
      <c r="G45" s="50"/>
      <c r="H45" s="45">
        <f>'Código de Proyecto'!C6*1-H44</f>
        <v>0</v>
      </c>
      <c r="I45" s="49"/>
      <c r="J45" s="49"/>
      <c r="K45" s="43"/>
    </row>
    <row r="46" spans="1:11" ht="30" x14ac:dyDescent="0.25">
      <c r="A46" s="43"/>
      <c r="B46" s="43"/>
      <c r="C46" s="43"/>
      <c r="D46" s="43"/>
      <c r="E46" s="48" t="s">
        <v>34</v>
      </c>
      <c r="F46" s="45">
        <f>Presupuesto!G5-(Rendiciones!H44+Rendiciones!J44)</f>
        <v>0</v>
      </c>
      <c r="G46" s="50"/>
      <c r="H46" s="45">
        <f>Presupuesto!C5-Rendiciones!H44</f>
        <v>0</v>
      </c>
      <c r="I46" s="49"/>
      <c r="J46" s="45">
        <f>Presupuesto!D5-Rendiciones!J44</f>
        <v>0</v>
      </c>
      <c r="K46" s="43"/>
    </row>
    <row r="48" spans="1:11" x14ac:dyDescent="0.25">
      <c r="A48" s="185" t="str">
        <f>Presupuesto!B6</f>
        <v>Contratación de Recursos Humanos incrementales</v>
      </c>
      <c r="B48" s="186"/>
      <c r="C48" s="186"/>
      <c r="D48" s="186"/>
      <c r="E48" s="186"/>
      <c r="F48" s="186"/>
      <c r="G48" s="186"/>
      <c r="H48" s="186"/>
      <c r="I48" s="186"/>
      <c r="J48" s="186"/>
      <c r="K48" s="187"/>
    </row>
    <row r="49" spans="1:11" x14ac:dyDescent="0.25">
      <c r="A49" s="188" t="s">
        <v>20</v>
      </c>
      <c r="B49" s="189"/>
      <c r="C49" s="189"/>
      <c r="D49" s="189"/>
      <c r="E49" s="189"/>
      <c r="F49" s="189"/>
      <c r="G49" s="189"/>
      <c r="H49" s="189"/>
      <c r="I49" s="189"/>
      <c r="J49" s="189"/>
      <c r="K49" s="190"/>
    </row>
    <row r="50" spans="1:11" x14ac:dyDescent="0.25">
      <c r="A50" s="191" t="s">
        <v>21</v>
      </c>
      <c r="B50" s="191" t="s">
        <v>22</v>
      </c>
      <c r="C50" s="191" t="s">
        <v>23</v>
      </c>
      <c r="D50" s="191" t="s">
        <v>24</v>
      </c>
      <c r="E50" s="191" t="s">
        <v>25</v>
      </c>
      <c r="F50" s="193" t="s">
        <v>26</v>
      </c>
      <c r="G50" s="194"/>
      <c r="H50" s="194"/>
      <c r="I50" s="195"/>
      <c r="J50" s="196"/>
      <c r="K50" s="191" t="s">
        <v>27</v>
      </c>
    </row>
    <row r="51" spans="1:11" x14ac:dyDescent="0.25">
      <c r="A51" s="192"/>
      <c r="B51" s="192"/>
      <c r="C51" s="192"/>
      <c r="D51" s="192"/>
      <c r="E51" s="192"/>
      <c r="F51" s="192" t="s">
        <v>28</v>
      </c>
      <c r="G51" s="197"/>
      <c r="H51" s="197"/>
      <c r="I51" s="198"/>
      <c r="J51" s="199"/>
      <c r="K51" s="192"/>
    </row>
    <row r="52" spans="1:11" x14ac:dyDescent="0.25">
      <c r="A52" s="192"/>
      <c r="B52" s="192"/>
      <c r="C52" s="192"/>
      <c r="D52" s="192"/>
      <c r="E52" s="192"/>
      <c r="F52" s="192"/>
      <c r="G52" s="24" t="s">
        <v>29</v>
      </c>
      <c r="H52" s="25" t="s">
        <v>30</v>
      </c>
      <c r="I52" s="24" t="s">
        <v>31</v>
      </c>
      <c r="J52" s="25" t="s">
        <v>32</v>
      </c>
      <c r="K52" s="192"/>
    </row>
    <row r="53" spans="1:11" x14ac:dyDescent="0.25">
      <c r="A53" s="102"/>
      <c r="B53" s="102"/>
      <c r="C53" s="103"/>
      <c r="D53" s="102"/>
      <c r="E53" s="104"/>
      <c r="F53" s="31"/>
      <c r="G53" s="31"/>
      <c r="H53" s="31"/>
      <c r="I53" s="31"/>
      <c r="J53" s="31"/>
      <c r="K53" s="105"/>
    </row>
    <row r="54" spans="1:11" x14ac:dyDescent="0.25">
      <c r="A54" s="102"/>
      <c r="B54" s="102"/>
      <c r="C54" s="103"/>
      <c r="D54" s="102"/>
      <c r="E54" s="104"/>
      <c r="F54" s="31"/>
      <c r="G54" s="31"/>
      <c r="H54" s="31"/>
      <c r="I54" s="31"/>
      <c r="J54" s="31"/>
      <c r="K54" s="105"/>
    </row>
    <row r="55" spans="1:11" x14ac:dyDescent="0.25">
      <c r="A55" s="102"/>
      <c r="B55" s="102"/>
      <c r="C55" s="103"/>
      <c r="D55" s="102"/>
      <c r="E55" s="104"/>
      <c r="F55" s="31"/>
      <c r="G55" s="31"/>
      <c r="H55" s="31"/>
      <c r="I55" s="31"/>
      <c r="J55" s="31"/>
      <c r="K55" s="105"/>
    </row>
    <row r="56" spans="1:11" x14ac:dyDescent="0.25">
      <c r="A56" s="102"/>
      <c r="B56" s="102"/>
      <c r="C56" s="103"/>
      <c r="D56" s="102"/>
      <c r="E56" s="104"/>
      <c r="F56" s="31"/>
      <c r="G56" s="31"/>
      <c r="H56" s="31"/>
      <c r="I56" s="31"/>
      <c r="J56" s="31"/>
      <c r="K56" s="105"/>
    </row>
    <row r="57" spans="1:11" x14ac:dyDescent="0.25">
      <c r="A57" s="102"/>
      <c r="B57" s="102"/>
      <c r="C57" s="103"/>
      <c r="D57" s="102"/>
      <c r="E57" s="104"/>
      <c r="F57" s="31"/>
      <c r="G57" s="31"/>
      <c r="H57" s="31"/>
      <c r="I57" s="31"/>
      <c r="J57" s="31"/>
      <c r="K57" s="105"/>
    </row>
    <row r="58" spans="1:11" x14ac:dyDescent="0.25">
      <c r="A58" s="102"/>
      <c r="B58" s="102"/>
      <c r="C58" s="103"/>
      <c r="D58" s="102"/>
      <c r="E58" s="104"/>
      <c r="F58" s="31"/>
      <c r="G58" s="31"/>
      <c r="H58" s="31"/>
      <c r="I58" s="31"/>
      <c r="J58" s="31"/>
      <c r="K58" s="105"/>
    </row>
    <row r="59" spans="1:11" x14ac:dyDescent="0.25">
      <c r="A59" s="102"/>
      <c r="B59" s="102"/>
      <c r="C59" s="103"/>
      <c r="D59" s="102"/>
      <c r="E59" s="104"/>
      <c r="F59" s="31"/>
      <c r="G59" s="31"/>
      <c r="H59" s="31"/>
      <c r="I59" s="31"/>
      <c r="J59" s="106"/>
      <c r="K59" s="105"/>
    </row>
    <row r="60" spans="1:11" x14ac:dyDescent="0.25">
      <c r="A60" s="102"/>
      <c r="B60" s="102"/>
      <c r="C60" s="103"/>
      <c r="D60" s="102"/>
      <c r="E60" s="104"/>
      <c r="F60" s="31"/>
      <c r="G60" s="31"/>
      <c r="H60" s="31"/>
      <c r="I60" s="31"/>
      <c r="J60" s="106"/>
      <c r="K60" s="105"/>
    </row>
    <row r="61" spans="1:11" x14ac:dyDescent="0.25">
      <c r="A61" s="102"/>
      <c r="B61" s="102"/>
      <c r="C61" s="33"/>
      <c r="D61" s="102"/>
      <c r="E61" s="107"/>
      <c r="F61" s="108"/>
      <c r="G61" s="108"/>
      <c r="H61" s="108"/>
      <c r="I61" s="31"/>
      <c r="J61" s="106"/>
      <c r="K61" s="33"/>
    </row>
    <row r="62" spans="1:11" x14ac:dyDescent="0.25">
      <c r="A62" s="102"/>
      <c r="B62" s="33"/>
      <c r="C62" s="33"/>
      <c r="D62" s="102"/>
      <c r="E62" s="107"/>
      <c r="F62" s="108"/>
      <c r="G62" s="31"/>
      <c r="H62" s="106"/>
      <c r="I62" s="108"/>
      <c r="J62" s="108"/>
      <c r="K62" s="33"/>
    </row>
    <row r="63" spans="1:11" x14ac:dyDescent="0.25">
      <c r="A63" s="109"/>
      <c r="B63" s="43"/>
      <c r="C63" s="43"/>
      <c r="D63" s="110"/>
      <c r="E63" s="111" t="s">
        <v>9</v>
      </c>
      <c r="F63" s="45">
        <f>SUM(F53:F62)</f>
        <v>0</v>
      </c>
      <c r="G63" s="50"/>
      <c r="H63" s="45">
        <f>SUM(H53:H62)</f>
        <v>0</v>
      </c>
      <c r="I63" s="49"/>
      <c r="J63" s="45">
        <f>SUM(J53:J62)</f>
        <v>0</v>
      </c>
      <c r="K63" s="43"/>
    </row>
    <row r="64" spans="1:11" x14ac:dyDescent="0.25">
      <c r="A64" s="109"/>
      <c r="B64" s="43"/>
      <c r="C64" s="43"/>
      <c r="D64" s="110"/>
      <c r="E64" s="48" t="s">
        <v>33</v>
      </c>
      <c r="F64" s="112"/>
      <c r="G64" s="50"/>
      <c r="H64" s="113">
        <f>'Código de Proyecto'!C6*1-H63</f>
        <v>0</v>
      </c>
      <c r="I64" s="49"/>
      <c r="J64" s="49"/>
      <c r="K64" s="43"/>
    </row>
    <row r="65" spans="1:11" ht="30" x14ac:dyDescent="0.25">
      <c r="A65" s="43"/>
      <c r="B65" s="43"/>
      <c r="C65" s="43"/>
      <c r="D65" s="43"/>
      <c r="E65" s="48" t="s">
        <v>34</v>
      </c>
      <c r="F65" s="45">
        <f>Presupuesto!G6-(Rendiciones!H63+Rendiciones!J63)</f>
        <v>0</v>
      </c>
      <c r="G65" s="50"/>
      <c r="H65" s="45">
        <f>Presupuesto!C6-Rendiciones!H63</f>
        <v>0</v>
      </c>
      <c r="I65" s="49"/>
      <c r="J65" s="45">
        <f>Presupuesto!D6-Rendiciones!J63</f>
        <v>0</v>
      </c>
      <c r="K65" s="43"/>
    </row>
    <row r="67" spans="1:11" x14ac:dyDescent="0.25">
      <c r="A67" s="185" t="str">
        <f>Presupuesto!B7</f>
        <v>Contratación de consultorías</v>
      </c>
      <c r="B67" s="186"/>
      <c r="C67" s="186"/>
      <c r="D67" s="186"/>
      <c r="E67" s="186"/>
      <c r="F67" s="186"/>
      <c r="G67" s="186"/>
      <c r="H67" s="186"/>
      <c r="I67" s="186"/>
      <c r="J67" s="186"/>
      <c r="K67" s="187"/>
    </row>
    <row r="68" spans="1:11" x14ac:dyDescent="0.25">
      <c r="A68" s="188" t="s">
        <v>20</v>
      </c>
      <c r="B68" s="189"/>
      <c r="C68" s="189"/>
      <c r="D68" s="189"/>
      <c r="E68" s="189"/>
      <c r="F68" s="189"/>
      <c r="G68" s="189"/>
      <c r="H68" s="189"/>
      <c r="I68" s="189"/>
      <c r="J68" s="189"/>
      <c r="K68" s="190"/>
    </row>
    <row r="69" spans="1:11" x14ac:dyDescent="0.25">
      <c r="A69" s="200" t="s">
        <v>21</v>
      </c>
      <c r="B69" s="200" t="s">
        <v>22</v>
      </c>
      <c r="C69" s="200" t="s">
        <v>23</v>
      </c>
      <c r="D69" s="200" t="s">
        <v>24</v>
      </c>
      <c r="E69" s="200" t="s">
        <v>25</v>
      </c>
      <c r="F69" s="193" t="s">
        <v>26</v>
      </c>
      <c r="G69" s="194"/>
      <c r="H69" s="194"/>
      <c r="I69" s="194"/>
      <c r="J69" s="203"/>
      <c r="K69" s="200" t="s">
        <v>27</v>
      </c>
    </row>
    <row r="70" spans="1:11" x14ac:dyDescent="0.25">
      <c r="A70" s="201"/>
      <c r="B70" s="201"/>
      <c r="C70" s="201"/>
      <c r="D70" s="201"/>
      <c r="E70" s="201"/>
      <c r="F70" s="204" t="s">
        <v>28</v>
      </c>
      <c r="G70" s="198"/>
      <c r="H70" s="199"/>
      <c r="I70" s="198"/>
      <c r="J70" s="199"/>
      <c r="K70" s="201"/>
    </row>
    <row r="71" spans="1:11" x14ac:dyDescent="0.25">
      <c r="A71" s="202"/>
      <c r="B71" s="202"/>
      <c r="C71" s="202"/>
      <c r="D71" s="202"/>
      <c r="E71" s="202"/>
      <c r="F71" s="202"/>
      <c r="G71" s="24" t="s">
        <v>29</v>
      </c>
      <c r="H71" s="25" t="s">
        <v>30</v>
      </c>
      <c r="I71" s="24" t="s">
        <v>31</v>
      </c>
      <c r="J71" s="25" t="s">
        <v>32</v>
      </c>
      <c r="K71" s="202"/>
    </row>
    <row r="72" spans="1:11" x14ac:dyDescent="0.25">
      <c r="A72" s="33"/>
      <c r="B72" s="33"/>
      <c r="C72" s="33"/>
      <c r="D72" s="114"/>
      <c r="E72" s="115"/>
      <c r="F72" s="31"/>
      <c r="G72" s="31"/>
      <c r="H72" s="31"/>
      <c r="I72" s="31"/>
      <c r="J72" s="32"/>
      <c r="K72" s="33"/>
    </row>
    <row r="73" spans="1:11" x14ac:dyDescent="0.25">
      <c r="A73" s="33"/>
      <c r="B73" s="33"/>
      <c r="C73" s="33"/>
      <c r="D73" s="114"/>
      <c r="E73" s="115"/>
      <c r="F73" s="31"/>
      <c r="G73" s="31"/>
      <c r="H73" s="31"/>
      <c r="I73" s="31"/>
      <c r="J73" s="32"/>
      <c r="K73" s="33"/>
    </row>
    <row r="74" spans="1:11" x14ac:dyDescent="0.25">
      <c r="A74" s="33"/>
      <c r="B74" s="33"/>
      <c r="C74" s="33"/>
      <c r="D74" s="114"/>
      <c r="E74" s="115"/>
      <c r="F74" s="31"/>
      <c r="G74" s="31"/>
      <c r="H74" s="31"/>
      <c r="I74" s="31"/>
      <c r="J74" s="32"/>
      <c r="K74" s="33"/>
    </row>
    <row r="75" spans="1:11" x14ac:dyDescent="0.25">
      <c r="A75" s="33"/>
      <c r="B75" s="33"/>
      <c r="C75" s="33"/>
      <c r="D75" s="114"/>
      <c r="E75" s="115"/>
      <c r="F75" s="31"/>
      <c r="G75" s="31"/>
      <c r="H75" s="31"/>
      <c r="I75" s="31"/>
      <c r="J75" s="32"/>
      <c r="K75" s="33"/>
    </row>
    <row r="76" spans="1:11" x14ac:dyDescent="0.25">
      <c r="A76" s="33"/>
      <c r="B76" s="33"/>
      <c r="C76" s="33"/>
      <c r="D76" s="114"/>
      <c r="E76" s="115"/>
      <c r="F76" s="31"/>
      <c r="G76" s="31"/>
      <c r="H76" s="31"/>
      <c r="I76" s="31"/>
      <c r="J76" s="32"/>
      <c r="K76" s="33"/>
    </row>
    <row r="77" spans="1:11" x14ac:dyDescent="0.25">
      <c r="A77" s="33"/>
      <c r="B77" s="33"/>
      <c r="C77" s="33"/>
      <c r="D77" s="114"/>
      <c r="E77" s="115"/>
      <c r="F77" s="31"/>
      <c r="G77" s="31"/>
      <c r="H77" s="31"/>
      <c r="I77" s="31"/>
      <c r="J77" s="32"/>
      <c r="K77" s="33"/>
    </row>
    <row r="78" spans="1:11" x14ac:dyDescent="0.25">
      <c r="A78" s="33"/>
      <c r="B78" s="33"/>
      <c r="C78" s="33"/>
      <c r="D78" s="114"/>
      <c r="E78" s="115"/>
      <c r="F78" s="31"/>
      <c r="G78" s="31"/>
      <c r="H78" s="31"/>
      <c r="I78" s="31"/>
      <c r="J78" s="32"/>
      <c r="K78" s="33"/>
    </row>
    <row r="79" spans="1:11" x14ac:dyDescent="0.25">
      <c r="A79" s="33"/>
      <c r="B79" s="33"/>
      <c r="C79" s="33"/>
      <c r="D79" s="114"/>
      <c r="E79" s="115"/>
      <c r="F79" s="31"/>
      <c r="G79" s="31"/>
      <c r="H79" s="31"/>
      <c r="I79" s="31"/>
      <c r="J79" s="32"/>
      <c r="K79" s="33"/>
    </row>
    <row r="80" spans="1:11" x14ac:dyDescent="0.25">
      <c r="A80" s="33"/>
      <c r="B80" s="33"/>
      <c r="C80" s="33"/>
      <c r="D80" s="114"/>
      <c r="E80" s="115"/>
      <c r="F80" s="31"/>
      <c r="G80" s="31"/>
      <c r="H80" s="31"/>
      <c r="I80" s="31"/>
      <c r="J80" s="32"/>
      <c r="K80" s="33"/>
    </row>
    <row r="81" spans="1:11" x14ac:dyDescent="0.25">
      <c r="A81" s="33"/>
      <c r="B81" s="33"/>
      <c r="C81" s="33"/>
      <c r="D81" s="114"/>
      <c r="E81" s="115"/>
      <c r="F81" s="31"/>
      <c r="G81" s="31"/>
      <c r="H81" s="31"/>
      <c r="I81" s="31"/>
      <c r="J81" s="32"/>
      <c r="K81" s="33"/>
    </row>
    <row r="82" spans="1:11" x14ac:dyDescent="0.25">
      <c r="A82" s="33"/>
      <c r="B82" s="33"/>
      <c r="C82" s="33"/>
      <c r="D82" s="114"/>
      <c r="E82" s="115"/>
      <c r="F82" s="31"/>
      <c r="G82" s="31"/>
      <c r="H82" s="31"/>
      <c r="I82" s="31"/>
      <c r="J82" s="32"/>
      <c r="K82" s="33"/>
    </row>
    <row r="83" spans="1:11" x14ac:dyDescent="0.25">
      <c r="A83" s="33"/>
      <c r="B83" s="33"/>
      <c r="C83" s="33"/>
      <c r="D83" s="114"/>
      <c r="E83" s="115"/>
      <c r="F83" s="31"/>
      <c r="G83" s="31"/>
      <c r="H83" s="31"/>
      <c r="I83" s="31"/>
      <c r="J83" s="32"/>
      <c r="K83" s="33"/>
    </row>
    <row r="84" spans="1:11" x14ac:dyDescent="0.25">
      <c r="A84" s="33"/>
      <c r="B84" s="33"/>
      <c r="C84" s="33"/>
      <c r="D84" s="114"/>
      <c r="E84" s="115"/>
      <c r="F84" s="31"/>
      <c r="G84" s="31"/>
      <c r="H84" s="31"/>
      <c r="I84" s="31"/>
      <c r="J84" s="32"/>
      <c r="K84" s="33"/>
    </row>
    <row r="85" spans="1:11" x14ac:dyDescent="0.25">
      <c r="A85" s="33"/>
      <c r="B85" s="33"/>
      <c r="C85" s="33"/>
      <c r="D85" s="114"/>
      <c r="E85" s="115"/>
      <c r="F85" s="31"/>
      <c r="G85" s="31"/>
      <c r="H85" s="31"/>
      <c r="I85" s="31"/>
      <c r="J85" s="32"/>
      <c r="K85" s="33"/>
    </row>
    <row r="86" spans="1:11" x14ac:dyDescent="0.25">
      <c r="A86" s="33"/>
      <c r="B86" s="33"/>
      <c r="C86" s="33"/>
      <c r="D86" s="114"/>
      <c r="E86" s="115"/>
      <c r="F86" s="31"/>
      <c r="G86" s="31"/>
      <c r="H86" s="31"/>
      <c r="I86" s="31"/>
      <c r="J86" s="32"/>
      <c r="K86" s="33"/>
    </row>
    <row r="87" spans="1:11" x14ac:dyDescent="0.25">
      <c r="A87" s="33"/>
      <c r="B87" s="33"/>
      <c r="C87" s="33"/>
      <c r="D87" s="114"/>
      <c r="E87" s="115"/>
      <c r="F87" s="31"/>
      <c r="G87" s="31"/>
      <c r="H87" s="31"/>
      <c r="I87" s="31"/>
      <c r="J87" s="32"/>
      <c r="K87" s="33"/>
    </row>
    <row r="88" spans="1:11" x14ac:dyDescent="0.25">
      <c r="A88" s="33"/>
      <c r="B88" s="33"/>
      <c r="C88" s="33"/>
      <c r="D88" s="114"/>
      <c r="E88" s="115"/>
      <c r="F88" s="31"/>
      <c r="G88" s="31"/>
      <c r="H88" s="32"/>
      <c r="I88" s="31"/>
      <c r="J88" s="32"/>
      <c r="K88" s="33"/>
    </row>
    <row r="89" spans="1:11" x14ac:dyDescent="0.25">
      <c r="A89" s="43"/>
      <c r="B89" s="43"/>
      <c r="C89" s="43"/>
      <c r="D89" s="43"/>
      <c r="E89" s="111" t="s">
        <v>9</v>
      </c>
      <c r="F89" s="45">
        <f>SUM(F72:F88)</f>
        <v>0</v>
      </c>
      <c r="G89" s="50"/>
      <c r="H89" s="45">
        <f>SUM(H72:H88)</f>
        <v>0</v>
      </c>
      <c r="I89" s="49"/>
      <c r="J89" s="45">
        <f>SUM(J72:J88)</f>
        <v>0</v>
      </c>
      <c r="K89" s="43"/>
    </row>
    <row r="90" spans="1:11" x14ac:dyDescent="0.25">
      <c r="A90" s="43"/>
      <c r="B90" s="43"/>
      <c r="C90" s="43"/>
      <c r="D90" s="43"/>
      <c r="E90" s="48" t="s">
        <v>33</v>
      </c>
      <c r="F90" s="45"/>
      <c r="G90" s="50"/>
      <c r="H90" s="45">
        <f>'Código de Proyecto'!C6*1-H89</f>
        <v>0</v>
      </c>
      <c r="I90" s="45"/>
      <c r="J90" s="45"/>
      <c r="K90" s="43"/>
    </row>
    <row r="91" spans="1:11" ht="30" x14ac:dyDescent="0.25">
      <c r="A91" s="43"/>
      <c r="B91" s="43"/>
      <c r="C91" s="43"/>
      <c r="D91" s="43"/>
      <c r="E91" s="48" t="s">
        <v>34</v>
      </c>
      <c r="F91" s="45">
        <f>Presupuesto!G7-(Rendiciones!H89+Rendiciones!J89)</f>
        <v>0</v>
      </c>
      <c r="G91" s="50"/>
      <c r="H91" s="45">
        <f>Presupuesto!C7-Rendiciones!H89</f>
        <v>0</v>
      </c>
      <c r="I91" s="49"/>
      <c r="J91" s="45">
        <f>Presupuesto!D7-Rendiciones!J89</f>
        <v>0</v>
      </c>
      <c r="K91" s="43"/>
    </row>
    <row r="93" spans="1:11" x14ac:dyDescent="0.25">
      <c r="A93" s="185" t="str">
        <f>Presupuesto!B8</f>
        <v>Materiales e insumos</v>
      </c>
      <c r="B93" s="186"/>
      <c r="C93" s="186"/>
      <c r="D93" s="186"/>
      <c r="E93" s="186"/>
      <c r="F93" s="186"/>
      <c r="G93" s="186"/>
      <c r="H93" s="186"/>
      <c r="I93" s="186"/>
      <c r="J93" s="186"/>
      <c r="K93" s="187"/>
    </row>
    <row r="94" spans="1:11" x14ac:dyDescent="0.25">
      <c r="A94" s="188" t="s">
        <v>20</v>
      </c>
      <c r="B94" s="189"/>
      <c r="C94" s="189"/>
      <c r="D94" s="189"/>
      <c r="E94" s="189"/>
      <c r="F94" s="189"/>
      <c r="G94" s="189"/>
      <c r="H94" s="189"/>
      <c r="I94" s="189"/>
      <c r="J94" s="189"/>
      <c r="K94" s="190"/>
    </row>
    <row r="95" spans="1:11" x14ac:dyDescent="0.25">
      <c r="A95" s="191" t="s">
        <v>21</v>
      </c>
      <c r="B95" s="191" t="s">
        <v>22</v>
      </c>
      <c r="C95" s="191" t="s">
        <v>23</v>
      </c>
      <c r="D95" s="191" t="s">
        <v>24</v>
      </c>
      <c r="E95" s="191" t="s">
        <v>25</v>
      </c>
      <c r="F95" s="193" t="s">
        <v>26</v>
      </c>
      <c r="G95" s="194"/>
      <c r="H95" s="194"/>
      <c r="I95" s="195"/>
      <c r="J95" s="196"/>
      <c r="K95" s="191" t="s">
        <v>27</v>
      </c>
    </row>
    <row r="96" spans="1:11" x14ac:dyDescent="0.25">
      <c r="A96" s="192"/>
      <c r="B96" s="192"/>
      <c r="C96" s="192"/>
      <c r="D96" s="192"/>
      <c r="E96" s="192"/>
      <c r="F96" s="192" t="s">
        <v>28</v>
      </c>
      <c r="G96" s="197"/>
      <c r="H96" s="197"/>
      <c r="I96" s="198"/>
      <c r="J96" s="199"/>
      <c r="K96" s="192"/>
    </row>
    <row r="97" spans="1:11" x14ac:dyDescent="0.25">
      <c r="A97" s="192"/>
      <c r="B97" s="192"/>
      <c r="C97" s="192"/>
      <c r="D97" s="192"/>
      <c r="E97" s="192"/>
      <c r="F97" s="192"/>
      <c r="G97" s="24" t="s">
        <v>29</v>
      </c>
      <c r="H97" s="25" t="s">
        <v>30</v>
      </c>
      <c r="I97" s="24" t="s">
        <v>31</v>
      </c>
      <c r="J97" s="25" t="s">
        <v>32</v>
      </c>
      <c r="K97" s="192"/>
    </row>
    <row r="98" spans="1:11" x14ac:dyDescent="0.25">
      <c r="A98" s="102"/>
      <c r="B98" s="102"/>
      <c r="C98" s="103"/>
      <c r="D98" s="102"/>
      <c r="E98" s="104"/>
      <c r="F98" s="31"/>
      <c r="G98" s="31"/>
      <c r="H98" s="31"/>
      <c r="I98" s="31"/>
      <c r="J98" s="32"/>
      <c r="K98" s="105"/>
    </row>
    <row r="99" spans="1:11" x14ac:dyDescent="0.25">
      <c r="A99" s="102"/>
      <c r="B99" s="102"/>
      <c r="C99" s="103"/>
      <c r="D99" s="102"/>
      <c r="E99" s="104"/>
      <c r="F99" s="31"/>
      <c r="G99" s="31"/>
      <c r="H99" s="31"/>
      <c r="I99" s="31"/>
      <c r="J99" s="32"/>
      <c r="K99" s="105"/>
    </row>
    <row r="100" spans="1:11" x14ac:dyDescent="0.25">
      <c r="A100" s="102"/>
      <c r="B100" s="102"/>
      <c r="C100" s="103"/>
      <c r="D100" s="102"/>
      <c r="E100" s="104"/>
      <c r="F100" s="31"/>
      <c r="G100" s="31"/>
      <c r="H100" s="31"/>
      <c r="I100" s="31"/>
      <c r="J100" s="32"/>
      <c r="K100" s="105"/>
    </row>
    <row r="101" spans="1:11" x14ac:dyDescent="0.25">
      <c r="A101" s="102"/>
      <c r="B101" s="102"/>
      <c r="C101" s="103"/>
      <c r="D101" s="102"/>
      <c r="E101" s="104"/>
      <c r="F101" s="31"/>
      <c r="G101" s="31"/>
      <c r="H101" s="31"/>
      <c r="I101" s="31"/>
      <c r="J101" s="32"/>
      <c r="K101" s="105"/>
    </row>
    <row r="102" spans="1:11" x14ac:dyDescent="0.25">
      <c r="A102" s="102"/>
      <c r="B102" s="102"/>
      <c r="C102" s="103"/>
      <c r="D102" s="102"/>
      <c r="E102" s="104"/>
      <c r="F102" s="31"/>
      <c r="G102" s="31"/>
      <c r="H102" s="31"/>
      <c r="I102" s="31"/>
      <c r="J102" s="32"/>
      <c r="K102" s="105"/>
    </row>
    <row r="103" spans="1:11" x14ac:dyDescent="0.25">
      <c r="A103" s="102"/>
      <c r="B103" s="102"/>
      <c r="C103" s="103"/>
      <c r="D103" s="102"/>
      <c r="E103" s="104"/>
      <c r="F103" s="31"/>
      <c r="G103" s="31"/>
      <c r="H103" s="31"/>
      <c r="I103" s="31"/>
      <c r="J103" s="32"/>
      <c r="K103" s="105"/>
    </row>
    <row r="104" spans="1:11" x14ac:dyDescent="0.25">
      <c r="A104" s="102"/>
      <c r="B104" s="102"/>
      <c r="C104" s="103"/>
      <c r="D104" s="102"/>
      <c r="E104" s="104"/>
      <c r="F104" s="31"/>
      <c r="G104" s="31"/>
      <c r="H104" s="31"/>
      <c r="I104" s="31"/>
      <c r="J104" s="32"/>
      <c r="K104" s="105"/>
    </row>
    <row r="105" spans="1:11" x14ac:dyDescent="0.25">
      <c r="A105" s="26"/>
      <c r="B105" s="33"/>
      <c r="C105" s="33"/>
      <c r="D105" s="116"/>
      <c r="E105" s="107"/>
      <c r="F105" s="108"/>
      <c r="G105" s="31"/>
      <c r="H105" s="32"/>
      <c r="I105" s="31"/>
      <c r="J105" s="32"/>
      <c r="K105" s="33"/>
    </row>
    <row r="106" spans="1:11" x14ac:dyDescent="0.25">
      <c r="A106" s="26"/>
      <c r="B106" s="27"/>
      <c r="C106" s="27"/>
      <c r="D106" s="117"/>
      <c r="E106" s="118"/>
      <c r="F106" s="119"/>
      <c r="G106" s="31"/>
      <c r="H106" s="32"/>
      <c r="I106" s="31"/>
      <c r="J106" s="32"/>
      <c r="K106" s="33"/>
    </row>
    <row r="107" spans="1:11" x14ac:dyDescent="0.25">
      <c r="A107" s="109"/>
      <c r="B107" s="43"/>
      <c r="C107" s="43"/>
      <c r="D107" s="110"/>
      <c r="E107" s="111" t="s">
        <v>9</v>
      </c>
      <c r="F107" s="45">
        <f>SUM(F98:F106)</f>
        <v>0</v>
      </c>
      <c r="G107" s="50"/>
      <c r="H107" s="45">
        <f>SUM(H98:H106)</f>
        <v>0</v>
      </c>
      <c r="I107" s="49"/>
      <c r="J107" s="45">
        <f>SUM(J98:J106)</f>
        <v>0</v>
      </c>
      <c r="K107" s="43"/>
    </row>
    <row r="108" spans="1:11" x14ac:dyDescent="0.25">
      <c r="A108" s="109"/>
      <c r="B108" s="43"/>
      <c r="C108" s="43"/>
      <c r="D108" s="110"/>
      <c r="E108" s="48" t="s">
        <v>33</v>
      </c>
      <c r="F108" s="112"/>
      <c r="G108" s="50"/>
      <c r="H108" s="45">
        <f>'Código de Proyecto'!C6*1-H107</f>
        <v>0</v>
      </c>
      <c r="I108" s="49"/>
      <c r="J108" s="49"/>
      <c r="K108" s="43"/>
    </row>
    <row r="109" spans="1:11" ht="30" x14ac:dyDescent="0.25">
      <c r="A109" s="43"/>
      <c r="B109" s="43"/>
      <c r="C109" s="43"/>
      <c r="D109" s="43"/>
      <c r="E109" s="48" t="s">
        <v>34</v>
      </c>
      <c r="F109" s="45">
        <f>Presupuesto!G8-(Rendiciones!H107+Rendiciones!J107)</f>
        <v>0</v>
      </c>
      <c r="G109" s="50"/>
      <c r="H109" s="45">
        <f>Presupuesto!C8-Rendiciones!H107</f>
        <v>0</v>
      </c>
      <c r="I109" s="49"/>
      <c r="J109" s="45">
        <f>Presupuesto!D8-Rendiciones!J107</f>
        <v>0</v>
      </c>
      <c r="K109" s="43"/>
    </row>
    <row r="111" spans="1:11" x14ac:dyDescent="0.25">
      <c r="A111" s="185" t="str">
        <f>Presupuesto!B9</f>
        <v>Equipamiento necesario para la ejecución del proyecto</v>
      </c>
      <c r="B111" s="186"/>
      <c r="C111" s="186"/>
      <c r="D111" s="186"/>
      <c r="E111" s="186"/>
      <c r="F111" s="186"/>
      <c r="G111" s="186"/>
      <c r="H111" s="186"/>
      <c r="I111" s="186"/>
      <c r="J111" s="186"/>
      <c r="K111" s="187"/>
    </row>
    <row r="112" spans="1:11" x14ac:dyDescent="0.25">
      <c r="A112" s="188" t="s">
        <v>20</v>
      </c>
      <c r="B112" s="189"/>
      <c r="C112" s="189"/>
      <c r="D112" s="189"/>
      <c r="E112" s="189"/>
      <c r="F112" s="189"/>
      <c r="G112" s="189"/>
      <c r="H112" s="189"/>
      <c r="I112" s="189"/>
      <c r="J112" s="189"/>
      <c r="K112" s="190"/>
    </row>
    <row r="113" spans="1:11" x14ac:dyDescent="0.25">
      <c r="A113" s="191" t="s">
        <v>21</v>
      </c>
      <c r="B113" s="191" t="s">
        <v>22</v>
      </c>
      <c r="C113" s="191" t="s">
        <v>23</v>
      </c>
      <c r="D113" s="191" t="s">
        <v>24</v>
      </c>
      <c r="E113" s="191" t="s">
        <v>25</v>
      </c>
      <c r="F113" s="193" t="s">
        <v>26</v>
      </c>
      <c r="G113" s="194"/>
      <c r="H113" s="194"/>
      <c r="I113" s="195"/>
      <c r="J113" s="196"/>
      <c r="K113" s="191" t="s">
        <v>27</v>
      </c>
    </row>
    <row r="114" spans="1:11" x14ac:dyDescent="0.25">
      <c r="A114" s="192"/>
      <c r="B114" s="192"/>
      <c r="C114" s="192"/>
      <c r="D114" s="192"/>
      <c r="E114" s="192"/>
      <c r="F114" s="192" t="s">
        <v>28</v>
      </c>
      <c r="G114" s="197"/>
      <c r="H114" s="197"/>
      <c r="I114" s="198"/>
      <c r="J114" s="199"/>
      <c r="K114" s="192"/>
    </row>
    <row r="115" spans="1:11" x14ac:dyDescent="0.25">
      <c r="A115" s="192"/>
      <c r="B115" s="192"/>
      <c r="C115" s="192"/>
      <c r="D115" s="192"/>
      <c r="E115" s="192"/>
      <c r="F115" s="192"/>
      <c r="G115" s="24" t="s">
        <v>29</v>
      </c>
      <c r="H115" s="25" t="s">
        <v>30</v>
      </c>
      <c r="I115" s="24" t="s">
        <v>31</v>
      </c>
      <c r="J115" s="25" t="s">
        <v>32</v>
      </c>
      <c r="K115" s="192"/>
    </row>
    <row r="116" spans="1:11" x14ac:dyDescent="0.25">
      <c r="A116" s="102"/>
      <c r="B116" s="102"/>
      <c r="C116" s="103"/>
      <c r="D116" s="102"/>
      <c r="E116" s="104"/>
      <c r="F116" s="31"/>
      <c r="G116" s="31"/>
      <c r="H116" s="31"/>
      <c r="I116" s="31"/>
      <c r="J116" s="32"/>
      <c r="K116" s="105"/>
    </row>
    <row r="117" spans="1:11" x14ac:dyDescent="0.25">
      <c r="A117" s="102"/>
      <c r="B117" s="102"/>
      <c r="C117" s="103"/>
      <c r="D117" s="102"/>
      <c r="E117" s="104"/>
      <c r="F117" s="31"/>
      <c r="G117" s="31"/>
      <c r="H117" s="31"/>
      <c r="I117" s="31"/>
      <c r="J117" s="32"/>
      <c r="K117" s="105"/>
    </row>
    <row r="118" spans="1:11" x14ac:dyDescent="0.25">
      <c r="A118" s="102"/>
      <c r="B118" s="102"/>
      <c r="C118" s="103"/>
      <c r="D118" s="102"/>
      <c r="E118" s="104"/>
      <c r="F118" s="31"/>
      <c r="G118" s="31"/>
      <c r="H118" s="31"/>
      <c r="I118" s="31"/>
      <c r="J118" s="32"/>
      <c r="K118" s="105"/>
    </row>
    <row r="119" spans="1:11" x14ac:dyDescent="0.25">
      <c r="A119" s="102"/>
      <c r="B119" s="102"/>
      <c r="C119" s="103"/>
      <c r="D119" s="102"/>
      <c r="E119" s="104"/>
      <c r="F119" s="31"/>
      <c r="G119" s="31"/>
      <c r="H119" s="31"/>
      <c r="I119" s="31"/>
      <c r="J119" s="32"/>
      <c r="K119" s="105"/>
    </row>
    <row r="120" spans="1:11" x14ac:dyDescent="0.25">
      <c r="A120" s="102"/>
      <c r="B120" s="102"/>
      <c r="C120" s="103"/>
      <c r="D120" s="102"/>
      <c r="E120" s="104"/>
      <c r="F120" s="31"/>
      <c r="G120" s="31"/>
      <c r="H120" s="31"/>
      <c r="I120" s="31"/>
      <c r="J120" s="32"/>
      <c r="K120" s="105"/>
    </row>
    <row r="121" spans="1:11" x14ac:dyDescent="0.25">
      <c r="A121" s="102"/>
      <c r="B121" s="102"/>
      <c r="C121" s="103"/>
      <c r="D121" s="102"/>
      <c r="E121" s="104"/>
      <c r="F121" s="31"/>
      <c r="G121" s="31"/>
      <c r="H121" s="31"/>
      <c r="I121" s="31"/>
      <c r="J121" s="32"/>
      <c r="K121" s="105"/>
    </row>
    <row r="122" spans="1:11" x14ac:dyDescent="0.25">
      <c r="A122" s="102"/>
      <c r="B122" s="102"/>
      <c r="C122" s="103"/>
      <c r="D122" s="102"/>
      <c r="E122" s="104"/>
      <c r="F122" s="31"/>
      <c r="G122" s="31"/>
      <c r="H122" s="31"/>
      <c r="I122" s="31"/>
      <c r="J122" s="32"/>
      <c r="K122" s="105"/>
    </row>
    <row r="123" spans="1:11" x14ac:dyDescent="0.25">
      <c r="A123" s="26"/>
      <c r="B123" s="33"/>
      <c r="C123" s="33"/>
      <c r="D123" s="116"/>
      <c r="E123" s="107"/>
      <c r="F123" s="108"/>
      <c r="G123" s="31"/>
      <c r="H123" s="32"/>
      <c r="I123" s="31"/>
      <c r="J123" s="32"/>
      <c r="K123" s="33"/>
    </row>
    <row r="124" spans="1:11" x14ac:dyDescent="0.25">
      <c r="A124" s="26"/>
      <c r="B124" s="27"/>
      <c r="C124" s="27"/>
      <c r="D124" s="117"/>
      <c r="E124" s="118"/>
      <c r="F124" s="119"/>
      <c r="G124" s="31"/>
      <c r="H124" s="32"/>
      <c r="I124" s="31"/>
      <c r="J124" s="32"/>
      <c r="K124" s="33"/>
    </row>
    <row r="125" spans="1:11" x14ac:dyDescent="0.25">
      <c r="A125" s="109"/>
      <c r="B125" s="43"/>
      <c r="C125" s="43"/>
      <c r="D125" s="110"/>
      <c r="E125" s="111" t="s">
        <v>9</v>
      </c>
      <c r="F125" s="45">
        <f>SUM(F116:F124)</f>
        <v>0</v>
      </c>
      <c r="G125" s="50"/>
      <c r="H125" s="45">
        <f>SUM(H116:H124)</f>
        <v>0</v>
      </c>
      <c r="I125" s="49"/>
      <c r="J125" s="45">
        <f>SUM(J116:J124)</f>
        <v>0</v>
      </c>
      <c r="K125" s="43"/>
    </row>
    <row r="126" spans="1:11" x14ac:dyDescent="0.25">
      <c r="A126" s="109"/>
      <c r="B126" s="43"/>
      <c r="C126" s="43"/>
      <c r="D126" s="110"/>
      <c r="E126" s="48" t="s">
        <v>33</v>
      </c>
      <c r="F126" s="112"/>
      <c r="G126" s="50"/>
      <c r="H126" s="45">
        <f>'Código de Proyecto'!C6*1-H125</f>
        <v>0</v>
      </c>
      <c r="I126" s="49"/>
      <c r="J126" s="49"/>
      <c r="K126" s="43"/>
    </row>
    <row r="127" spans="1:11" ht="30" x14ac:dyDescent="0.25">
      <c r="A127" s="43"/>
      <c r="B127" s="43"/>
      <c r="C127" s="43"/>
      <c r="D127" s="43"/>
      <c r="E127" s="48" t="s">
        <v>34</v>
      </c>
      <c r="F127" s="45">
        <f>Presupuesto!G9-(Rendiciones!H125+Rendiciones!J125)</f>
        <v>0</v>
      </c>
      <c r="G127" s="50"/>
      <c r="H127" s="45">
        <f>Presupuesto!C9-Rendiciones!H125</f>
        <v>0</v>
      </c>
      <c r="I127" s="49"/>
      <c r="J127" s="45">
        <f>Presupuesto!D9-Rendiciones!J125</f>
        <v>0</v>
      </c>
      <c r="K127" s="43"/>
    </row>
    <row r="129" spans="1:11" x14ac:dyDescent="0.25">
      <c r="A129" s="185" t="str">
        <f>Presupuesto!B10</f>
        <v>Material de prueba, ensayos y laboratorios</v>
      </c>
      <c r="B129" s="186"/>
      <c r="C129" s="186"/>
      <c r="D129" s="186"/>
      <c r="E129" s="186"/>
      <c r="F129" s="186"/>
      <c r="G129" s="186"/>
      <c r="H129" s="186"/>
      <c r="I129" s="186"/>
      <c r="J129" s="186"/>
      <c r="K129" s="187"/>
    </row>
    <row r="130" spans="1:11" x14ac:dyDescent="0.25">
      <c r="A130" s="188" t="s">
        <v>20</v>
      </c>
      <c r="B130" s="189"/>
      <c r="C130" s="189"/>
      <c r="D130" s="189"/>
      <c r="E130" s="189"/>
      <c r="F130" s="189"/>
      <c r="G130" s="189"/>
      <c r="H130" s="189"/>
      <c r="I130" s="189"/>
      <c r="J130" s="189"/>
      <c r="K130" s="190"/>
    </row>
    <row r="131" spans="1:11" x14ac:dyDescent="0.25">
      <c r="A131" s="191" t="s">
        <v>21</v>
      </c>
      <c r="B131" s="191" t="s">
        <v>22</v>
      </c>
      <c r="C131" s="191" t="s">
        <v>23</v>
      </c>
      <c r="D131" s="191" t="s">
        <v>24</v>
      </c>
      <c r="E131" s="191" t="s">
        <v>25</v>
      </c>
      <c r="F131" s="193" t="s">
        <v>26</v>
      </c>
      <c r="G131" s="194"/>
      <c r="H131" s="194"/>
      <c r="I131" s="195"/>
      <c r="J131" s="196"/>
      <c r="K131" s="191" t="s">
        <v>27</v>
      </c>
    </row>
    <row r="132" spans="1:11" x14ac:dyDescent="0.25">
      <c r="A132" s="192"/>
      <c r="B132" s="192"/>
      <c r="C132" s="192"/>
      <c r="D132" s="192"/>
      <c r="E132" s="192"/>
      <c r="F132" s="192" t="s">
        <v>28</v>
      </c>
      <c r="G132" s="197"/>
      <c r="H132" s="197"/>
      <c r="I132" s="198"/>
      <c r="J132" s="199"/>
      <c r="K132" s="192"/>
    </row>
    <row r="133" spans="1:11" x14ac:dyDescent="0.25">
      <c r="A133" s="192"/>
      <c r="B133" s="192"/>
      <c r="C133" s="192"/>
      <c r="D133" s="192"/>
      <c r="E133" s="192"/>
      <c r="F133" s="192"/>
      <c r="G133" s="24" t="s">
        <v>29</v>
      </c>
      <c r="H133" s="25" t="s">
        <v>30</v>
      </c>
      <c r="I133" s="24" t="s">
        <v>31</v>
      </c>
      <c r="J133" s="25" t="s">
        <v>32</v>
      </c>
      <c r="K133" s="192"/>
    </row>
    <row r="134" spans="1:11" x14ac:dyDescent="0.25">
      <c r="A134" s="102"/>
      <c r="B134" s="102"/>
      <c r="C134" s="103"/>
      <c r="D134" s="102"/>
      <c r="E134" s="104"/>
      <c r="F134" s="31"/>
      <c r="G134" s="31"/>
      <c r="H134" s="31"/>
      <c r="I134" s="31"/>
      <c r="J134" s="32"/>
      <c r="K134" s="105"/>
    </row>
    <row r="135" spans="1:11" x14ac:dyDescent="0.25">
      <c r="A135" s="102"/>
      <c r="B135" s="102"/>
      <c r="C135" s="103"/>
      <c r="D135" s="102"/>
      <c r="E135" s="104"/>
      <c r="F135" s="31"/>
      <c r="G135" s="31"/>
      <c r="H135" s="31"/>
      <c r="I135" s="31"/>
      <c r="J135" s="32"/>
      <c r="K135" s="105"/>
    </row>
    <row r="136" spans="1:11" x14ac:dyDescent="0.25">
      <c r="A136" s="102"/>
      <c r="B136" s="102"/>
      <c r="C136" s="103"/>
      <c r="D136" s="102"/>
      <c r="E136" s="104"/>
      <c r="F136" s="31"/>
      <c r="G136" s="31"/>
      <c r="H136" s="31"/>
      <c r="I136" s="31"/>
      <c r="J136" s="32"/>
      <c r="K136" s="105"/>
    </row>
    <row r="137" spans="1:11" x14ac:dyDescent="0.25">
      <c r="A137" s="102"/>
      <c r="B137" s="102"/>
      <c r="C137" s="103"/>
      <c r="D137" s="102"/>
      <c r="E137" s="104"/>
      <c r="F137" s="31"/>
      <c r="G137" s="31"/>
      <c r="H137" s="31"/>
      <c r="I137" s="31"/>
      <c r="J137" s="32"/>
      <c r="K137" s="105"/>
    </row>
    <row r="138" spans="1:11" x14ac:dyDescent="0.25">
      <c r="A138" s="102"/>
      <c r="B138" s="102"/>
      <c r="C138" s="103"/>
      <c r="D138" s="102"/>
      <c r="E138" s="104"/>
      <c r="F138" s="31"/>
      <c r="G138" s="31"/>
      <c r="H138" s="31"/>
      <c r="I138" s="31"/>
      <c r="J138" s="32"/>
      <c r="K138" s="105"/>
    </row>
    <row r="139" spans="1:11" x14ac:dyDescent="0.25">
      <c r="A139" s="102"/>
      <c r="B139" s="102"/>
      <c r="C139" s="103"/>
      <c r="D139" s="102"/>
      <c r="E139" s="104"/>
      <c r="F139" s="31"/>
      <c r="G139" s="31"/>
      <c r="H139" s="31"/>
      <c r="I139" s="31"/>
      <c r="J139" s="32"/>
      <c r="K139" s="105"/>
    </row>
    <row r="140" spans="1:11" x14ac:dyDescent="0.25">
      <c r="A140" s="102"/>
      <c r="B140" s="102"/>
      <c r="C140" s="103"/>
      <c r="D140" s="102"/>
      <c r="E140" s="104"/>
      <c r="F140" s="31"/>
      <c r="G140" s="31"/>
      <c r="H140" s="31"/>
      <c r="I140" s="31"/>
      <c r="J140" s="32"/>
      <c r="K140" s="105"/>
    </row>
    <row r="141" spans="1:11" x14ac:dyDescent="0.25">
      <c r="A141" s="26"/>
      <c r="B141" s="33"/>
      <c r="C141" s="33"/>
      <c r="D141" s="116"/>
      <c r="E141" s="107"/>
      <c r="F141" s="108"/>
      <c r="G141" s="31"/>
      <c r="H141" s="32"/>
      <c r="I141" s="31"/>
      <c r="J141" s="32"/>
      <c r="K141" s="33"/>
    </row>
    <row r="142" spans="1:11" x14ac:dyDescent="0.25">
      <c r="A142" s="26"/>
      <c r="B142" s="27"/>
      <c r="C142" s="27"/>
      <c r="D142" s="117"/>
      <c r="E142" s="118"/>
      <c r="F142" s="119"/>
      <c r="G142" s="31"/>
      <c r="H142" s="32"/>
      <c r="I142" s="31"/>
      <c r="J142" s="32"/>
      <c r="K142" s="33"/>
    </row>
    <row r="143" spans="1:11" x14ac:dyDescent="0.25">
      <c r="A143" s="109"/>
      <c r="B143" s="43"/>
      <c r="C143" s="43"/>
      <c r="D143" s="110"/>
      <c r="E143" s="111" t="s">
        <v>9</v>
      </c>
      <c r="F143" s="45">
        <f>SUM(F134:F142)</f>
        <v>0</v>
      </c>
      <c r="G143" s="50"/>
      <c r="H143" s="45">
        <f>SUM(H134:H142)</f>
        <v>0</v>
      </c>
      <c r="I143" s="49"/>
      <c r="J143" s="45">
        <f>SUM(J134:J142)</f>
        <v>0</v>
      </c>
      <c r="K143" s="43"/>
    </row>
    <row r="144" spans="1:11" x14ac:dyDescent="0.25">
      <c r="A144" s="109"/>
      <c r="B144" s="43"/>
      <c r="C144" s="43"/>
      <c r="D144" s="110"/>
      <c r="E144" s="48" t="s">
        <v>33</v>
      </c>
      <c r="F144" s="112"/>
      <c r="G144" s="50"/>
      <c r="H144" s="45">
        <f>'Código de Proyecto'!C6*1-H143</f>
        <v>0</v>
      </c>
      <c r="I144" s="49"/>
      <c r="J144" s="49"/>
      <c r="K144" s="43"/>
    </row>
    <row r="145" spans="1:11" ht="30" x14ac:dyDescent="0.25">
      <c r="A145" s="43"/>
      <c r="B145" s="43"/>
      <c r="C145" s="43"/>
      <c r="D145" s="43"/>
      <c r="E145" s="48" t="s">
        <v>34</v>
      </c>
      <c r="F145" s="45">
        <f>Presupuesto!G10-(Rendiciones!H143+Rendiciones!J143)</f>
        <v>0</v>
      </c>
      <c r="G145" s="50"/>
      <c r="H145" s="45">
        <f>Presupuesto!C10-Rendiciones!H143</f>
        <v>0</v>
      </c>
      <c r="I145" s="49"/>
      <c r="J145" s="45">
        <f>Presupuesto!D10-Rendiciones!J143</f>
        <v>0</v>
      </c>
      <c r="K145" s="43"/>
    </row>
    <row r="147" spans="1:11" x14ac:dyDescent="0.25">
      <c r="A147" s="185" t="str">
        <f>Presupuesto!B11</f>
        <v>Compra de software</v>
      </c>
      <c r="B147" s="186"/>
      <c r="C147" s="186"/>
      <c r="D147" s="186"/>
      <c r="E147" s="186"/>
      <c r="F147" s="186"/>
      <c r="G147" s="186"/>
      <c r="H147" s="186"/>
      <c r="I147" s="186"/>
      <c r="J147" s="186"/>
      <c r="K147" s="187"/>
    </row>
    <row r="148" spans="1:11" x14ac:dyDescent="0.25">
      <c r="A148" s="188" t="s">
        <v>20</v>
      </c>
      <c r="B148" s="189"/>
      <c r="C148" s="189"/>
      <c r="D148" s="189"/>
      <c r="E148" s="189"/>
      <c r="F148" s="189"/>
      <c r="G148" s="189"/>
      <c r="H148" s="189"/>
      <c r="I148" s="189"/>
      <c r="J148" s="189"/>
      <c r="K148" s="190"/>
    </row>
    <row r="149" spans="1:11" x14ac:dyDescent="0.25">
      <c r="A149" s="191" t="s">
        <v>21</v>
      </c>
      <c r="B149" s="191" t="s">
        <v>22</v>
      </c>
      <c r="C149" s="191" t="s">
        <v>23</v>
      </c>
      <c r="D149" s="191" t="s">
        <v>24</v>
      </c>
      <c r="E149" s="191" t="s">
        <v>25</v>
      </c>
      <c r="F149" s="193" t="s">
        <v>26</v>
      </c>
      <c r="G149" s="194"/>
      <c r="H149" s="194"/>
      <c r="I149" s="195"/>
      <c r="J149" s="196"/>
      <c r="K149" s="191" t="s">
        <v>27</v>
      </c>
    </row>
    <row r="150" spans="1:11" x14ac:dyDescent="0.25">
      <c r="A150" s="192"/>
      <c r="B150" s="192"/>
      <c r="C150" s="192"/>
      <c r="D150" s="192"/>
      <c r="E150" s="192"/>
      <c r="F150" s="192" t="s">
        <v>28</v>
      </c>
      <c r="G150" s="197"/>
      <c r="H150" s="197"/>
      <c r="I150" s="198"/>
      <c r="J150" s="199"/>
      <c r="K150" s="192"/>
    </row>
    <row r="151" spans="1:11" x14ac:dyDescent="0.25">
      <c r="A151" s="192"/>
      <c r="B151" s="192"/>
      <c r="C151" s="192"/>
      <c r="D151" s="192"/>
      <c r="E151" s="192"/>
      <c r="F151" s="192"/>
      <c r="G151" s="24" t="s">
        <v>29</v>
      </c>
      <c r="H151" s="25" t="s">
        <v>30</v>
      </c>
      <c r="I151" s="24" t="s">
        <v>31</v>
      </c>
      <c r="J151" s="25" t="s">
        <v>32</v>
      </c>
      <c r="K151" s="192"/>
    </row>
    <row r="152" spans="1:11" x14ac:dyDescent="0.25">
      <c r="A152" s="102"/>
      <c r="B152" s="102"/>
      <c r="C152" s="103"/>
      <c r="D152" s="102"/>
      <c r="E152" s="104"/>
      <c r="F152" s="31"/>
      <c r="G152" s="31"/>
      <c r="H152" s="31"/>
      <c r="I152" s="31"/>
      <c r="J152" s="32"/>
      <c r="K152" s="105"/>
    </row>
    <row r="153" spans="1:11" x14ac:dyDescent="0.25">
      <c r="A153" s="102"/>
      <c r="B153" s="102"/>
      <c r="C153" s="103"/>
      <c r="D153" s="102"/>
      <c r="E153" s="104"/>
      <c r="F153" s="31"/>
      <c r="G153" s="31"/>
      <c r="H153" s="31"/>
      <c r="I153" s="31"/>
      <c r="J153" s="32"/>
      <c r="K153" s="105"/>
    </row>
    <row r="154" spans="1:11" x14ac:dyDescent="0.25">
      <c r="A154" s="102"/>
      <c r="B154" s="102"/>
      <c r="C154" s="103"/>
      <c r="D154" s="102"/>
      <c r="E154" s="104"/>
      <c r="F154" s="31"/>
      <c r="G154" s="31"/>
      <c r="H154" s="31"/>
      <c r="I154" s="31"/>
      <c r="J154" s="32"/>
      <c r="K154" s="105"/>
    </row>
    <row r="155" spans="1:11" x14ac:dyDescent="0.25">
      <c r="A155" s="102"/>
      <c r="B155" s="102"/>
      <c r="C155" s="103"/>
      <c r="D155" s="102"/>
      <c r="E155" s="104"/>
      <c r="F155" s="31"/>
      <c r="G155" s="31"/>
      <c r="H155" s="31"/>
      <c r="I155" s="31"/>
      <c r="J155" s="32"/>
      <c r="K155" s="105"/>
    </row>
    <row r="156" spans="1:11" x14ac:dyDescent="0.25">
      <c r="A156" s="102"/>
      <c r="B156" s="102"/>
      <c r="C156" s="103"/>
      <c r="D156" s="102"/>
      <c r="E156" s="104"/>
      <c r="F156" s="31"/>
      <c r="G156" s="31"/>
      <c r="H156" s="31"/>
      <c r="I156" s="31"/>
      <c r="J156" s="32"/>
      <c r="K156" s="105"/>
    </row>
    <row r="157" spans="1:11" x14ac:dyDescent="0.25">
      <c r="A157" s="102"/>
      <c r="B157" s="102"/>
      <c r="C157" s="103"/>
      <c r="D157" s="102"/>
      <c r="E157" s="104"/>
      <c r="F157" s="31"/>
      <c r="G157" s="31"/>
      <c r="H157" s="31"/>
      <c r="I157" s="31"/>
      <c r="J157" s="32"/>
      <c r="K157" s="105"/>
    </row>
    <row r="158" spans="1:11" x14ac:dyDescent="0.25">
      <c r="A158" s="102"/>
      <c r="B158" s="102"/>
      <c r="C158" s="103"/>
      <c r="D158" s="102"/>
      <c r="E158" s="104"/>
      <c r="F158" s="31"/>
      <c r="G158" s="31"/>
      <c r="H158" s="31"/>
      <c r="I158" s="31"/>
      <c r="J158" s="32"/>
      <c r="K158" s="105"/>
    </row>
    <row r="159" spans="1:11" x14ac:dyDescent="0.25">
      <c r="A159" s="26"/>
      <c r="B159" s="33"/>
      <c r="C159" s="33"/>
      <c r="D159" s="116"/>
      <c r="E159" s="107"/>
      <c r="F159" s="108"/>
      <c r="G159" s="31"/>
      <c r="H159" s="32"/>
      <c r="I159" s="31"/>
      <c r="J159" s="32"/>
      <c r="K159" s="33"/>
    </row>
    <row r="160" spans="1:11" x14ac:dyDescent="0.25">
      <c r="A160" s="26"/>
      <c r="B160" s="27"/>
      <c r="C160" s="27"/>
      <c r="D160" s="117"/>
      <c r="E160" s="118"/>
      <c r="F160" s="119"/>
      <c r="G160" s="31"/>
      <c r="H160" s="32"/>
      <c r="I160" s="31"/>
      <c r="J160" s="32"/>
      <c r="K160" s="33"/>
    </row>
    <row r="161" spans="1:11" x14ac:dyDescent="0.25">
      <c r="A161" s="109"/>
      <c r="B161" s="43"/>
      <c r="C161" s="43"/>
      <c r="D161" s="110"/>
      <c r="E161" s="111" t="s">
        <v>9</v>
      </c>
      <c r="F161" s="45">
        <f>SUM(F152:F160)</f>
        <v>0</v>
      </c>
      <c r="G161" s="50"/>
      <c r="H161" s="45">
        <f>SUM(H152:H160)</f>
        <v>0</v>
      </c>
      <c r="I161" s="49"/>
      <c r="J161" s="45">
        <f>SUM(J152:J160)</f>
        <v>0</v>
      </c>
      <c r="K161" s="43"/>
    </row>
    <row r="162" spans="1:11" x14ac:dyDescent="0.25">
      <c r="A162" s="109"/>
      <c r="B162" s="43"/>
      <c r="C162" s="43"/>
      <c r="D162" s="110"/>
      <c r="E162" s="48" t="s">
        <v>33</v>
      </c>
      <c r="F162" s="112"/>
      <c r="G162" s="50"/>
      <c r="H162" s="45">
        <f>'Código de Proyecto'!C6*1-H161</f>
        <v>0</v>
      </c>
      <c r="I162" s="49"/>
      <c r="J162" s="49"/>
      <c r="K162" s="43"/>
    </row>
    <row r="163" spans="1:11" ht="30" x14ac:dyDescent="0.25">
      <c r="A163" s="43"/>
      <c r="B163" s="43"/>
      <c r="C163" s="43"/>
      <c r="D163" s="43"/>
      <c r="E163" s="48" t="s">
        <v>34</v>
      </c>
      <c r="F163" s="45">
        <f>Presupuesto!G11-(Rendiciones!H161+Rendiciones!J161)</f>
        <v>0</v>
      </c>
      <c r="G163" s="50"/>
      <c r="H163" s="45">
        <f>Presupuesto!C11-Rendiciones!H161</f>
        <v>0</v>
      </c>
      <c r="I163" s="49"/>
      <c r="J163" s="45">
        <f>Presupuesto!D11-Rendiciones!J161</f>
        <v>0</v>
      </c>
      <c r="K163" s="43"/>
    </row>
    <row r="165" spans="1:11" x14ac:dyDescent="0.25">
      <c r="A165" s="185" t="str">
        <f>Presupuesto!B12</f>
        <v>Arriendo de software</v>
      </c>
      <c r="B165" s="186"/>
      <c r="C165" s="186"/>
      <c r="D165" s="186"/>
      <c r="E165" s="186"/>
      <c r="F165" s="186"/>
      <c r="G165" s="186"/>
      <c r="H165" s="186"/>
      <c r="I165" s="186"/>
      <c r="J165" s="186"/>
      <c r="K165" s="187"/>
    </row>
    <row r="166" spans="1:11" x14ac:dyDescent="0.25">
      <c r="A166" s="188" t="s">
        <v>20</v>
      </c>
      <c r="B166" s="189"/>
      <c r="C166" s="189"/>
      <c r="D166" s="189"/>
      <c r="E166" s="189"/>
      <c r="F166" s="189"/>
      <c r="G166" s="189"/>
      <c r="H166" s="189"/>
      <c r="I166" s="189"/>
      <c r="J166" s="189"/>
      <c r="K166" s="190"/>
    </row>
    <row r="167" spans="1:11" x14ac:dyDescent="0.25">
      <c r="A167" s="191" t="s">
        <v>21</v>
      </c>
      <c r="B167" s="191" t="s">
        <v>22</v>
      </c>
      <c r="C167" s="191" t="s">
        <v>23</v>
      </c>
      <c r="D167" s="191" t="s">
        <v>24</v>
      </c>
      <c r="E167" s="191" t="s">
        <v>25</v>
      </c>
      <c r="F167" s="193" t="s">
        <v>26</v>
      </c>
      <c r="G167" s="194"/>
      <c r="H167" s="194"/>
      <c r="I167" s="195"/>
      <c r="J167" s="196"/>
      <c r="K167" s="191" t="s">
        <v>27</v>
      </c>
    </row>
    <row r="168" spans="1:11" x14ac:dyDescent="0.25">
      <c r="A168" s="192"/>
      <c r="B168" s="192"/>
      <c r="C168" s="192"/>
      <c r="D168" s="192"/>
      <c r="E168" s="192"/>
      <c r="F168" s="192" t="s">
        <v>28</v>
      </c>
      <c r="G168" s="197"/>
      <c r="H168" s="197"/>
      <c r="I168" s="198"/>
      <c r="J168" s="199"/>
      <c r="K168" s="192"/>
    </row>
    <row r="169" spans="1:11" x14ac:dyDescent="0.25">
      <c r="A169" s="192"/>
      <c r="B169" s="192"/>
      <c r="C169" s="192"/>
      <c r="D169" s="192"/>
      <c r="E169" s="192"/>
      <c r="F169" s="192"/>
      <c r="G169" s="24" t="s">
        <v>29</v>
      </c>
      <c r="H169" s="25" t="s">
        <v>30</v>
      </c>
      <c r="I169" s="24" t="s">
        <v>31</v>
      </c>
      <c r="J169" s="25" t="s">
        <v>32</v>
      </c>
      <c r="K169" s="192"/>
    </row>
    <row r="170" spans="1:11" x14ac:dyDescent="0.25">
      <c r="A170" s="102"/>
      <c r="B170" s="102"/>
      <c r="C170" s="103"/>
      <c r="D170" s="102"/>
      <c r="E170" s="104"/>
      <c r="F170" s="31"/>
      <c r="G170" s="31"/>
      <c r="H170" s="31"/>
      <c r="I170" s="31"/>
      <c r="J170" s="32"/>
      <c r="K170" s="105"/>
    </row>
    <row r="171" spans="1:11" x14ac:dyDescent="0.25">
      <c r="A171" s="102"/>
      <c r="B171" s="102"/>
      <c r="C171" s="103"/>
      <c r="D171" s="102"/>
      <c r="E171" s="104"/>
      <c r="F171" s="31"/>
      <c r="G171" s="31"/>
      <c r="H171" s="31"/>
      <c r="I171" s="31"/>
      <c r="J171" s="32"/>
      <c r="K171" s="105"/>
    </row>
    <row r="172" spans="1:11" x14ac:dyDescent="0.25">
      <c r="A172" s="102"/>
      <c r="B172" s="102"/>
      <c r="C172" s="103"/>
      <c r="D172" s="102"/>
      <c r="E172" s="104"/>
      <c r="F172" s="31"/>
      <c r="G172" s="31"/>
      <c r="H172" s="31"/>
      <c r="I172" s="31"/>
      <c r="J172" s="32"/>
      <c r="K172" s="105"/>
    </row>
    <row r="173" spans="1:11" x14ac:dyDescent="0.25">
      <c r="A173" s="102"/>
      <c r="B173" s="102"/>
      <c r="C173" s="103"/>
      <c r="D173" s="102"/>
      <c r="E173" s="104"/>
      <c r="F173" s="31"/>
      <c r="G173" s="31"/>
      <c r="H173" s="31"/>
      <c r="I173" s="31"/>
      <c r="J173" s="32"/>
      <c r="K173" s="105"/>
    </row>
    <row r="174" spans="1:11" x14ac:dyDescent="0.25">
      <c r="A174" s="102"/>
      <c r="B174" s="102"/>
      <c r="C174" s="103"/>
      <c r="D174" s="102"/>
      <c r="E174" s="104"/>
      <c r="F174" s="31"/>
      <c r="G174" s="31"/>
      <c r="H174" s="31"/>
      <c r="I174" s="31"/>
      <c r="J174" s="32"/>
      <c r="K174" s="105"/>
    </row>
    <row r="175" spans="1:11" x14ac:dyDescent="0.25">
      <c r="A175" s="102"/>
      <c r="B175" s="102"/>
      <c r="C175" s="103"/>
      <c r="D175" s="102"/>
      <c r="E175" s="104"/>
      <c r="F175" s="31"/>
      <c r="G175" s="31"/>
      <c r="H175" s="31"/>
      <c r="I175" s="31"/>
      <c r="J175" s="32"/>
      <c r="K175" s="105"/>
    </row>
    <row r="176" spans="1:11" x14ac:dyDescent="0.25">
      <c r="A176" s="102"/>
      <c r="B176" s="102"/>
      <c r="C176" s="103"/>
      <c r="D176" s="102"/>
      <c r="E176" s="104"/>
      <c r="F176" s="31"/>
      <c r="G176" s="31"/>
      <c r="H176" s="31"/>
      <c r="I176" s="31"/>
      <c r="J176" s="32"/>
      <c r="K176" s="105"/>
    </row>
    <row r="177" spans="1:11" x14ac:dyDescent="0.25">
      <c r="A177" s="26"/>
      <c r="B177" s="33"/>
      <c r="C177" s="33"/>
      <c r="D177" s="116"/>
      <c r="E177" s="107"/>
      <c r="F177" s="108"/>
      <c r="G177" s="31"/>
      <c r="H177" s="32"/>
      <c r="I177" s="31"/>
      <c r="J177" s="32"/>
      <c r="K177" s="33"/>
    </row>
    <row r="178" spans="1:11" x14ac:dyDescent="0.25">
      <c r="A178" s="26"/>
      <c r="B178" s="27"/>
      <c r="C178" s="27"/>
      <c r="D178" s="117"/>
      <c r="E178" s="118"/>
      <c r="F178" s="119"/>
      <c r="G178" s="31"/>
      <c r="H178" s="32"/>
      <c r="I178" s="31"/>
      <c r="J178" s="32"/>
      <c r="K178" s="33"/>
    </row>
    <row r="179" spans="1:11" x14ac:dyDescent="0.25">
      <c r="A179" s="109"/>
      <c r="B179" s="43"/>
      <c r="C179" s="43"/>
      <c r="D179" s="110"/>
      <c r="E179" s="111" t="s">
        <v>9</v>
      </c>
      <c r="F179" s="45">
        <f>SUM(F170:F178)</f>
        <v>0</v>
      </c>
      <c r="G179" s="50"/>
      <c r="H179" s="45">
        <f>SUM(H170:H178)</f>
        <v>0</v>
      </c>
      <c r="I179" s="49"/>
      <c r="J179" s="45">
        <f>SUM(J170:J178)</f>
        <v>0</v>
      </c>
      <c r="K179" s="43"/>
    </row>
    <row r="180" spans="1:11" x14ac:dyDescent="0.25">
      <c r="A180" s="109"/>
      <c r="B180" s="43"/>
      <c r="C180" s="43"/>
      <c r="D180" s="110"/>
      <c r="E180" s="48" t="s">
        <v>33</v>
      </c>
      <c r="F180" s="112"/>
      <c r="G180" s="50"/>
      <c r="H180" s="45">
        <f>'Código de Proyecto'!C6*1-H179</f>
        <v>0</v>
      </c>
      <c r="I180" s="49"/>
      <c r="J180" s="49"/>
      <c r="K180" s="43"/>
    </row>
    <row r="181" spans="1:11" ht="30" x14ac:dyDescent="0.25">
      <c r="A181" s="43"/>
      <c r="B181" s="43"/>
      <c r="C181" s="43"/>
      <c r="D181" s="43"/>
      <c r="E181" s="48" t="s">
        <v>34</v>
      </c>
      <c r="F181" s="45">
        <f>Presupuesto!G12-(Rendiciones!H179+Rendiciones!J179)</f>
        <v>0</v>
      </c>
      <c r="G181" s="50"/>
      <c r="H181" s="45">
        <f>Presupuesto!C12-Rendiciones!H179</f>
        <v>0</v>
      </c>
      <c r="I181" s="49"/>
      <c r="J181" s="45">
        <f>Presupuesto!D12-Rendiciones!J179</f>
        <v>0</v>
      </c>
      <c r="K181" s="43"/>
    </row>
    <row r="183" spans="1:11" x14ac:dyDescent="0.25">
      <c r="A183" s="185" t="str">
        <f>Presupuesto!B13</f>
        <v>Infraestructura en la entidad beneficiaria (Hasta un 20% del ANR)</v>
      </c>
      <c r="B183" s="186"/>
      <c r="C183" s="186"/>
      <c r="D183" s="186"/>
      <c r="E183" s="186"/>
      <c r="F183" s="186"/>
      <c r="G183" s="186"/>
      <c r="H183" s="186"/>
      <c r="I183" s="186"/>
      <c r="J183" s="186"/>
      <c r="K183" s="187"/>
    </row>
    <row r="184" spans="1:11" x14ac:dyDescent="0.25">
      <c r="A184" s="188" t="s">
        <v>20</v>
      </c>
      <c r="B184" s="189"/>
      <c r="C184" s="189"/>
      <c r="D184" s="189"/>
      <c r="E184" s="189"/>
      <c r="F184" s="189"/>
      <c r="G184" s="189"/>
      <c r="H184" s="189"/>
      <c r="I184" s="189"/>
      <c r="J184" s="189"/>
      <c r="K184" s="190"/>
    </row>
    <row r="185" spans="1:11" x14ac:dyDescent="0.25">
      <c r="A185" s="191" t="s">
        <v>21</v>
      </c>
      <c r="B185" s="191" t="s">
        <v>22</v>
      </c>
      <c r="C185" s="191" t="s">
        <v>23</v>
      </c>
      <c r="D185" s="191" t="s">
        <v>24</v>
      </c>
      <c r="E185" s="191" t="s">
        <v>25</v>
      </c>
      <c r="F185" s="193" t="s">
        <v>26</v>
      </c>
      <c r="G185" s="194"/>
      <c r="H185" s="194"/>
      <c r="I185" s="195"/>
      <c r="J185" s="196"/>
      <c r="K185" s="191" t="s">
        <v>27</v>
      </c>
    </row>
    <row r="186" spans="1:11" x14ac:dyDescent="0.25">
      <c r="A186" s="192"/>
      <c r="B186" s="192"/>
      <c r="C186" s="192"/>
      <c r="D186" s="192"/>
      <c r="E186" s="192"/>
      <c r="F186" s="192" t="s">
        <v>28</v>
      </c>
      <c r="G186" s="197"/>
      <c r="H186" s="197"/>
      <c r="I186" s="198"/>
      <c r="J186" s="199"/>
      <c r="K186" s="192"/>
    </row>
    <row r="187" spans="1:11" x14ac:dyDescent="0.25">
      <c r="A187" s="192"/>
      <c r="B187" s="192"/>
      <c r="C187" s="192"/>
      <c r="D187" s="192"/>
      <c r="E187" s="192"/>
      <c r="F187" s="192"/>
      <c r="G187" s="24" t="s">
        <v>29</v>
      </c>
      <c r="H187" s="25" t="s">
        <v>30</v>
      </c>
      <c r="I187" s="24" t="s">
        <v>31</v>
      </c>
      <c r="J187" s="25" t="s">
        <v>32</v>
      </c>
      <c r="K187" s="192"/>
    </row>
    <row r="188" spans="1:11" x14ac:dyDescent="0.25">
      <c r="A188" s="102"/>
      <c r="B188" s="102"/>
      <c r="C188" s="103"/>
      <c r="D188" s="102"/>
      <c r="E188" s="104"/>
      <c r="F188" s="31"/>
      <c r="G188" s="31"/>
      <c r="H188" s="31"/>
      <c r="I188" s="31"/>
      <c r="J188" s="32"/>
      <c r="K188" s="105"/>
    </row>
    <row r="189" spans="1:11" x14ac:dyDescent="0.25">
      <c r="A189" s="102"/>
      <c r="B189" s="102"/>
      <c r="C189" s="103"/>
      <c r="D189" s="102"/>
      <c r="E189" s="104"/>
      <c r="F189" s="31"/>
      <c r="G189" s="31"/>
      <c r="H189" s="31"/>
      <c r="I189" s="31"/>
      <c r="J189" s="32"/>
      <c r="K189" s="105"/>
    </row>
    <row r="190" spans="1:11" x14ac:dyDescent="0.25">
      <c r="A190" s="102"/>
      <c r="B190" s="102"/>
      <c r="C190" s="103"/>
      <c r="D190" s="102"/>
      <c r="E190" s="104"/>
      <c r="F190" s="31"/>
      <c r="G190" s="31"/>
      <c r="H190" s="31"/>
      <c r="I190" s="31"/>
      <c r="J190" s="32"/>
      <c r="K190" s="105"/>
    </row>
    <row r="191" spans="1:11" x14ac:dyDescent="0.25">
      <c r="A191" s="102"/>
      <c r="B191" s="102"/>
      <c r="C191" s="103"/>
      <c r="D191" s="102"/>
      <c r="E191" s="104"/>
      <c r="F191" s="31"/>
      <c r="G191" s="31"/>
      <c r="H191" s="31"/>
      <c r="I191" s="31"/>
      <c r="J191" s="32"/>
      <c r="K191" s="105"/>
    </row>
    <row r="192" spans="1:11" x14ac:dyDescent="0.25">
      <c r="A192" s="102"/>
      <c r="B192" s="102"/>
      <c r="C192" s="103"/>
      <c r="D192" s="102"/>
      <c r="E192" s="104"/>
      <c r="F192" s="31"/>
      <c r="G192" s="31"/>
      <c r="H192" s="31"/>
      <c r="I192" s="31"/>
      <c r="J192" s="32"/>
      <c r="K192" s="105"/>
    </row>
    <row r="193" spans="1:11" x14ac:dyDescent="0.25">
      <c r="A193" s="102"/>
      <c r="B193" s="102"/>
      <c r="C193" s="103"/>
      <c r="D193" s="102"/>
      <c r="E193" s="104"/>
      <c r="F193" s="31"/>
      <c r="G193" s="31"/>
      <c r="H193" s="31"/>
      <c r="I193" s="31"/>
      <c r="J193" s="32"/>
      <c r="K193" s="105"/>
    </row>
    <row r="194" spans="1:11" x14ac:dyDescent="0.25">
      <c r="A194" s="102"/>
      <c r="B194" s="102"/>
      <c r="C194" s="103"/>
      <c r="D194" s="102"/>
      <c r="E194" s="104"/>
      <c r="F194" s="31"/>
      <c r="G194" s="31"/>
      <c r="H194" s="31"/>
      <c r="I194" s="31"/>
      <c r="J194" s="32"/>
      <c r="K194" s="105"/>
    </row>
    <row r="195" spans="1:11" x14ac:dyDescent="0.25">
      <c r="A195" s="26"/>
      <c r="B195" s="33"/>
      <c r="C195" s="33"/>
      <c r="D195" s="116"/>
      <c r="E195" s="107"/>
      <c r="F195" s="108"/>
      <c r="G195" s="31"/>
      <c r="H195" s="32"/>
      <c r="I195" s="31"/>
      <c r="J195" s="32"/>
      <c r="K195" s="33"/>
    </row>
    <row r="196" spans="1:11" x14ac:dyDescent="0.25">
      <c r="A196" s="26"/>
      <c r="B196" s="27"/>
      <c r="C196" s="27"/>
      <c r="D196" s="117"/>
      <c r="E196" s="118"/>
      <c r="F196" s="119"/>
      <c r="G196" s="31"/>
      <c r="H196" s="32"/>
      <c r="I196" s="31"/>
      <c r="J196" s="32"/>
      <c r="K196" s="33"/>
    </row>
    <row r="197" spans="1:11" x14ac:dyDescent="0.25">
      <c r="A197" s="109"/>
      <c r="B197" s="43"/>
      <c r="C197" s="43"/>
      <c r="D197" s="110"/>
      <c r="E197" s="111" t="s">
        <v>9</v>
      </c>
      <c r="F197" s="45">
        <f>SUM(F188:F196)</f>
        <v>0</v>
      </c>
      <c r="G197" s="50"/>
      <c r="H197" s="45">
        <f>SUM(H188:H196)</f>
        <v>0</v>
      </c>
      <c r="I197" s="49"/>
      <c r="J197" s="45">
        <f>SUM(J188:J196)</f>
        <v>0</v>
      </c>
      <c r="K197" s="43"/>
    </row>
    <row r="198" spans="1:11" x14ac:dyDescent="0.25">
      <c r="A198" s="109"/>
      <c r="B198" s="43"/>
      <c r="C198" s="43"/>
      <c r="D198" s="110"/>
      <c r="E198" s="48" t="s">
        <v>33</v>
      </c>
      <c r="F198" s="112"/>
      <c r="G198" s="50"/>
      <c r="H198" s="45">
        <f>'Código de Proyecto'!C6*0.2-H197</f>
        <v>0</v>
      </c>
      <c r="I198" s="49"/>
      <c r="J198" s="49"/>
      <c r="K198" s="43"/>
    </row>
    <row r="199" spans="1:11" ht="30" x14ac:dyDescent="0.25">
      <c r="A199" s="43"/>
      <c r="B199" s="43"/>
      <c r="C199" s="43"/>
      <c r="D199" s="43"/>
      <c r="E199" s="48" t="s">
        <v>34</v>
      </c>
      <c r="F199" s="45">
        <f>Presupuesto!G13-(Rendiciones!H197+Rendiciones!J197)</f>
        <v>0</v>
      </c>
      <c r="G199" s="50"/>
      <c r="H199" s="45">
        <f>Presupuesto!C13-Rendiciones!H197</f>
        <v>0</v>
      </c>
      <c r="I199" s="49"/>
      <c r="J199" s="45">
        <f>Presupuesto!D13-Rendiciones!J197</f>
        <v>0</v>
      </c>
      <c r="K199" s="43"/>
    </row>
    <row r="201" spans="1:11" x14ac:dyDescent="0.25">
      <c r="A201" s="185" t="str">
        <f>Presupuesto!B14</f>
        <v>Costos de protección de propiedad intelectual (Hasta un 20% del ANR)</v>
      </c>
      <c r="B201" s="186"/>
      <c r="C201" s="186"/>
      <c r="D201" s="186"/>
      <c r="E201" s="186"/>
      <c r="F201" s="186"/>
      <c r="G201" s="186"/>
      <c r="H201" s="186"/>
      <c r="I201" s="186"/>
      <c r="J201" s="186"/>
      <c r="K201" s="187"/>
    </row>
    <row r="202" spans="1:11" x14ac:dyDescent="0.25">
      <c r="A202" s="188" t="s">
        <v>20</v>
      </c>
      <c r="B202" s="189"/>
      <c r="C202" s="189"/>
      <c r="D202" s="189"/>
      <c r="E202" s="189"/>
      <c r="F202" s="189"/>
      <c r="G202" s="189"/>
      <c r="H202" s="189"/>
      <c r="I202" s="189"/>
      <c r="J202" s="189"/>
      <c r="K202" s="190"/>
    </row>
    <row r="203" spans="1:11" x14ac:dyDescent="0.25">
      <c r="A203" s="191" t="s">
        <v>21</v>
      </c>
      <c r="B203" s="191" t="s">
        <v>22</v>
      </c>
      <c r="C203" s="191" t="s">
        <v>23</v>
      </c>
      <c r="D203" s="191" t="s">
        <v>24</v>
      </c>
      <c r="E203" s="191" t="s">
        <v>25</v>
      </c>
      <c r="F203" s="193" t="s">
        <v>26</v>
      </c>
      <c r="G203" s="194"/>
      <c r="H203" s="194"/>
      <c r="I203" s="195"/>
      <c r="J203" s="196"/>
      <c r="K203" s="191" t="s">
        <v>27</v>
      </c>
    </row>
    <row r="204" spans="1:11" x14ac:dyDescent="0.25">
      <c r="A204" s="192"/>
      <c r="B204" s="192"/>
      <c r="C204" s="192"/>
      <c r="D204" s="192"/>
      <c r="E204" s="192"/>
      <c r="F204" s="192" t="s">
        <v>28</v>
      </c>
      <c r="G204" s="197"/>
      <c r="H204" s="197"/>
      <c r="I204" s="198"/>
      <c r="J204" s="199"/>
      <c r="K204" s="192"/>
    </row>
    <row r="205" spans="1:11" x14ac:dyDescent="0.25">
      <c r="A205" s="192"/>
      <c r="B205" s="192"/>
      <c r="C205" s="192"/>
      <c r="D205" s="192"/>
      <c r="E205" s="192"/>
      <c r="F205" s="192"/>
      <c r="G205" s="24" t="s">
        <v>29</v>
      </c>
      <c r="H205" s="25" t="s">
        <v>30</v>
      </c>
      <c r="I205" s="24" t="s">
        <v>31</v>
      </c>
      <c r="J205" s="25" t="s">
        <v>32</v>
      </c>
      <c r="K205" s="192"/>
    </row>
    <row r="206" spans="1:11" x14ac:dyDescent="0.25">
      <c r="A206" s="102"/>
      <c r="B206" s="102"/>
      <c r="C206" s="103"/>
      <c r="D206" s="102"/>
      <c r="E206" s="104"/>
      <c r="F206" s="31"/>
      <c r="G206" s="31"/>
      <c r="H206" s="31"/>
      <c r="I206" s="31"/>
      <c r="J206" s="32"/>
      <c r="K206" s="105"/>
    </row>
    <row r="207" spans="1:11" x14ac:dyDescent="0.25">
      <c r="A207" s="102"/>
      <c r="B207" s="102"/>
      <c r="C207" s="103"/>
      <c r="D207" s="102"/>
      <c r="E207" s="104"/>
      <c r="F207" s="31"/>
      <c r="G207" s="31"/>
      <c r="H207" s="31"/>
      <c r="I207" s="31"/>
      <c r="J207" s="32"/>
      <c r="K207" s="105"/>
    </row>
    <row r="208" spans="1:11" x14ac:dyDescent="0.25">
      <c r="A208" s="102"/>
      <c r="B208" s="102"/>
      <c r="C208" s="103"/>
      <c r="D208" s="102"/>
      <c r="E208" s="104"/>
      <c r="F208" s="31"/>
      <c r="G208" s="31"/>
      <c r="H208" s="31"/>
      <c r="I208" s="31"/>
      <c r="J208" s="32"/>
      <c r="K208" s="105"/>
    </row>
    <row r="209" spans="1:11" x14ac:dyDescent="0.25">
      <c r="A209" s="102"/>
      <c r="B209" s="102"/>
      <c r="C209" s="103"/>
      <c r="D209" s="102"/>
      <c r="E209" s="104"/>
      <c r="F209" s="31"/>
      <c r="G209" s="31"/>
      <c r="H209" s="31"/>
      <c r="I209" s="31"/>
      <c r="J209" s="32"/>
      <c r="K209" s="105"/>
    </row>
    <row r="210" spans="1:11" x14ac:dyDescent="0.25">
      <c r="A210" s="102"/>
      <c r="B210" s="102"/>
      <c r="C210" s="103"/>
      <c r="D210" s="102"/>
      <c r="E210" s="104"/>
      <c r="F210" s="31"/>
      <c r="G210" s="31"/>
      <c r="H210" s="31"/>
      <c r="I210" s="31"/>
      <c r="J210" s="32"/>
      <c r="K210" s="105"/>
    </row>
    <row r="211" spans="1:11" x14ac:dyDescent="0.25">
      <c r="A211" s="102"/>
      <c r="B211" s="102"/>
      <c r="C211" s="103"/>
      <c r="D211" s="102"/>
      <c r="E211" s="104"/>
      <c r="F211" s="31"/>
      <c r="G211" s="31"/>
      <c r="H211" s="31"/>
      <c r="I211" s="31"/>
      <c r="J211" s="32"/>
      <c r="K211" s="105"/>
    </row>
    <row r="212" spans="1:11" x14ac:dyDescent="0.25">
      <c r="A212" s="102"/>
      <c r="B212" s="102"/>
      <c r="C212" s="103"/>
      <c r="D212" s="102"/>
      <c r="E212" s="104"/>
      <c r="F212" s="31"/>
      <c r="G212" s="31"/>
      <c r="H212" s="31"/>
      <c r="I212" s="31"/>
      <c r="J212" s="32"/>
      <c r="K212" s="105"/>
    </row>
    <row r="213" spans="1:11" x14ac:dyDescent="0.25">
      <c r="A213" s="26"/>
      <c r="B213" s="33"/>
      <c r="C213" s="33"/>
      <c r="D213" s="116"/>
      <c r="E213" s="107"/>
      <c r="F213" s="108"/>
      <c r="G213" s="31"/>
      <c r="H213" s="32"/>
      <c r="I213" s="31"/>
      <c r="J213" s="32"/>
      <c r="K213" s="33"/>
    </row>
    <row r="214" spans="1:11" x14ac:dyDescent="0.25">
      <c r="A214" s="26"/>
      <c r="B214" s="27"/>
      <c r="C214" s="27"/>
      <c r="D214" s="117"/>
      <c r="E214" s="118"/>
      <c r="F214" s="119"/>
      <c r="G214" s="31"/>
      <c r="H214" s="32"/>
      <c r="I214" s="31"/>
      <c r="J214" s="32"/>
      <c r="K214" s="33"/>
    </row>
    <row r="215" spans="1:11" x14ac:dyDescent="0.25">
      <c r="A215" s="109"/>
      <c r="B215" s="43"/>
      <c r="C215" s="43"/>
      <c r="D215" s="110"/>
      <c r="E215" s="111" t="s">
        <v>9</v>
      </c>
      <c r="F215" s="45">
        <f>SUM(F206:F214)</f>
        <v>0</v>
      </c>
      <c r="G215" s="50"/>
      <c r="H215" s="45">
        <f>SUM(H206:H214)</f>
        <v>0</v>
      </c>
      <c r="I215" s="49"/>
      <c r="J215" s="45">
        <f>SUM(J206:J214)</f>
        <v>0</v>
      </c>
      <c r="K215" s="43"/>
    </row>
    <row r="216" spans="1:11" x14ac:dyDescent="0.25">
      <c r="A216" s="109"/>
      <c r="B216" s="43"/>
      <c r="C216" s="43"/>
      <c r="D216" s="110"/>
      <c r="E216" s="48" t="s">
        <v>33</v>
      </c>
      <c r="F216" s="112"/>
      <c r="G216" s="50"/>
      <c r="H216" s="45">
        <f>'Código de Proyecto'!C6*0.2-H215</f>
        <v>0</v>
      </c>
      <c r="I216" s="49"/>
      <c r="J216" s="49"/>
      <c r="K216" s="43"/>
    </row>
    <row r="217" spans="1:11" ht="30" x14ac:dyDescent="0.25">
      <c r="A217" s="43"/>
      <c r="B217" s="43"/>
      <c r="C217" s="43"/>
      <c r="D217" s="43"/>
      <c r="E217" s="48" t="s">
        <v>34</v>
      </c>
      <c r="F217" s="45">
        <f>Presupuesto!G14-(Rendiciones!H215+Rendiciones!J215)</f>
        <v>0</v>
      </c>
      <c r="G217" s="50"/>
      <c r="H217" s="45">
        <f>Presupuesto!C14-Rendiciones!H215</f>
        <v>0</v>
      </c>
      <c r="I217" s="49"/>
      <c r="J217" s="45">
        <f>Presupuesto!D14-Rendiciones!J215</f>
        <v>0</v>
      </c>
      <c r="K217" s="43"/>
    </row>
    <row r="219" spans="1:11" x14ac:dyDescent="0.25">
      <c r="A219" s="185" t="str">
        <f>Presupuesto!B15</f>
        <v>Inversión en promoción, difusión y comercialización (Hasta un 20% del ANR)</v>
      </c>
      <c r="B219" s="186"/>
      <c r="C219" s="186"/>
      <c r="D219" s="186"/>
      <c r="E219" s="186"/>
      <c r="F219" s="186"/>
      <c r="G219" s="186"/>
      <c r="H219" s="186"/>
      <c r="I219" s="186"/>
      <c r="J219" s="186"/>
      <c r="K219" s="187"/>
    </row>
    <row r="220" spans="1:11" x14ac:dyDescent="0.25">
      <c r="A220" s="188" t="s">
        <v>20</v>
      </c>
      <c r="B220" s="189"/>
      <c r="C220" s="189"/>
      <c r="D220" s="189"/>
      <c r="E220" s="189"/>
      <c r="F220" s="189"/>
      <c r="G220" s="189"/>
      <c r="H220" s="189"/>
      <c r="I220" s="189"/>
      <c r="J220" s="189"/>
      <c r="K220" s="190"/>
    </row>
    <row r="221" spans="1:11" x14ac:dyDescent="0.25">
      <c r="A221" s="191" t="s">
        <v>21</v>
      </c>
      <c r="B221" s="191" t="s">
        <v>22</v>
      </c>
      <c r="C221" s="191" t="s">
        <v>23</v>
      </c>
      <c r="D221" s="191" t="s">
        <v>24</v>
      </c>
      <c r="E221" s="191" t="s">
        <v>25</v>
      </c>
      <c r="F221" s="193" t="s">
        <v>26</v>
      </c>
      <c r="G221" s="194"/>
      <c r="H221" s="194"/>
      <c r="I221" s="195"/>
      <c r="J221" s="196"/>
      <c r="K221" s="191" t="s">
        <v>27</v>
      </c>
    </row>
    <row r="222" spans="1:11" x14ac:dyDescent="0.25">
      <c r="A222" s="192"/>
      <c r="B222" s="192"/>
      <c r="C222" s="192"/>
      <c r="D222" s="192"/>
      <c r="E222" s="192"/>
      <c r="F222" s="192" t="s">
        <v>28</v>
      </c>
      <c r="G222" s="197"/>
      <c r="H222" s="197"/>
      <c r="I222" s="198"/>
      <c r="J222" s="199"/>
      <c r="K222" s="192"/>
    </row>
    <row r="223" spans="1:11" x14ac:dyDescent="0.25">
      <c r="A223" s="192"/>
      <c r="B223" s="192"/>
      <c r="C223" s="192"/>
      <c r="D223" s="192"/>
      <c r="E223" s="192"/>
      <c r="F223" s="192"/>
      <c r="G223" s="24" t="s">
        <v>29</v>
      </c>
      <c r="H223" s="25" t="s">
        <v>30</v>
      </c>
      <c r="I223" s="24" t="s">
        <v>31</v>
      </c>
      <c r="J223" s="25" t="s">
        <v>32</v>
      </c>
      <c r="K223" s="192"/>
    </row>
    <row r="224" spans="1:11" x14ac:dyDescent="0.25">
      <c r="A224" s="102"/>
      <c r="B224" s="102"/>
      <c r="C224" s="103"/>
      <c r="D224" s="102"/>
      <c r="E224" s="104"/>
      <c r="F224" s="31"/>
      <c r="G224" s="31"/>
      <c r="H224" s="31"/>
      <c r="I224" s="31"/>
      <c r="J224" s="32"/>
      <c r="K224" s="105"/>
    </row>
    <row r="225" spans="1:11" x14ac:dyDescent="0.25">
      <c r="A225" s="102"/>
      <c r="B225" s="102"/>
      <c r="C225" s="103"/>
      <c r="D225" s="102"/>
      <c r="E225" s="104"/>
      <c r="F225" s="31"/>
      <c r="G225" s="31"/>
      <c r="H225" s="31"/>
      <c r="I225" s="31"/>
      <c r="J225" s="32"/>
      <c r="K225" s="105"/>
    </row>
    <row r="226" spans="1:11" x14ac:dyDescent="0.25">
      <c r="A226" s="102"/>
      <c r="B226" s="102"/>
      <c r="C226" s="103"/>
      <c r="D226" s="102"/>
      <c r="E226" s="104"/>
      <c r="F226" s="31"/>
      <c r="G226" s="31"/>
      <c r="H226" s="31"/>
      <c r="I226" s="31"/>
      <c r="J226" s="32"/>
      <c r="K226" s="105"/>
    </row>
    <row r="227" spans="1:11" x14ac:dyDescent="0.25">
      <c r="A227" s="102"/>
      <c r="B227" s="102"/>
      <c r="C227" s="103"/>
      <c r="D227" s="102"/>
      <c r="E227" s="104"/>
      <c r="F227" s="31"/>
      <c r="G227" s="31"/>
      <c r="H227" s="31"/>
      <c r="I227" s="31"/>
      <c r="J227" s="32"/>
      <c r="K227" s="105"/>
    </row>
    <row r="228" spans="1:11" x14ac:dyDescent="0.25">
      <c r="A228" s="102"/>
      <c r="B228" s="102"/>
      <c r="C228" s="103"/>
      <c r="D228" s="102"/>
      <c r="E228" s="104"/>
      <c r="F228" s="31"/>
      <c r="G228" s="31"/>
      <c r="H228" s="31"/>
      <c r="I228" s="31"/>
      <c r="J228" s="32"/>
      <c r="K228" s="105"/>
    </row>
    <row r="229" spans="1:11" x14ac:dyDescent="0.25">
      <c r="A229" s="102"/>
      <c r="B229" s="102"/>
      <c r="C229" s="103"/>
      <c r="D229" s="102"/>
      <c r="E229" s="104"/>
      <c r="F229" s="31"/>
      <c r="G229" s="31"/>
      <c r="H229" s="31"/>
      <c r="I229" s="31"/>
      <c r="J229" s="32"/>
      <c r="K229" s="105"/>
    </row>
    <row r="230" spans="1:11" x14ac:dyDescent="0.25">
      <c r="A230" s="102"/>
      <c r="B230" s="102"/>
      <c r="C230" s="103"/>
      <c r="D230" s="102"/>
      <c r="E230" s="104"/>
      <c r="F230" s="31"/>
      <c r="G230" s="31"/>
      <c r="H230" s="31"/>
      <c r="I230" s="31"/>
      <c r="J230" s="32"/>
      <c r="K230" s="105"/>
    </row>
    <row r="231" spans="1:11" x14ac:dyDescent="0.25">
      <c r="A231" s="26"/>
      <c r="B231" s="33"/>
      <c r="C231" s="33"/>
      <c r="D231" s="116"/>
      <c r="E231" s="107"/>
      <c r="F231" s="108"/>
      <c r="G231" s="31"/>
      <c r="H231" s="32"/>
      <c r="I231" s="31"/>
      <c r="J231" s="32"/>
      <c r="K231" s="33"/>
    </row>
    <row r="232" spans="1:11" x14ac:dyDescent="0.25">
      <c r="A232" s="26"/>
      <c r="B232" s="27"/>
      <c r="C232" s="27"/>
      <c r="D232" s="117"/>
      <c r="E232" s="118"/>
      <c r="F232" s="119"/>
      <c r="G232" s="31"/>
      <c r="H232" s="32"/>
      <c r="I232" s="31"/>
      <c r="J232" s="32"/>
      <c r="K232" s="33"/>
    </row>
    <row r="233" spans="1:11" x14ac:dyDescent="0.25">
      <c r="A233" s="109"/>
      <c r="B233" s="43"/>
      <c r="C233" s="43"/>
      <c r="D233" s="110"/>
      <c r="E233" s="111" t="s">
        <v>9</v>
      </c>
      <c r="F233" s="45">
        <f>SUM(F224:F232)</f>
        <v>0</v>
      </c>
      <c r="G233" s="50"/>
      <c r="H233" s="45">
        <f>SUM(H224:H232)</f>
        <v>0</v>
      </c>
      <c r="I233" s="49"/>
      <c r="J233" s="45">
        <f>SUM(J224:J232)</f>
        <v>0</v>
      </c>
      <c r="K233" s="43"/>
    </row>
    <row r="234" spans="1:11" x14ac:dyDescent="0.25">
      <c r="A234" s="109"/>
      <c r="B234" s="43"/>
      <c r="C234" s="43"/>
      <c r="D234" s="110"/>
      <c r="E234" s="48" t="s">
        <v>33</v>
      </c>
      <c r="F234" s="112"/>
      <c r="G234" s="50"/>
      <c r="H234" s="45">
        <f>'Código de Proyecto'!C6*0.2-H233</f>
        <v>0</v>
      </c>
      <c r="I234" s="49"/>
      <c r="J234" s="49"/>
      <c r="K234" s="43"/>
    </row>
    <row r="235" spans="1:11" ht="30" x14ac:dyDescent="0.25">
      <c r="A235" s="43"/>
      <c r="B235" s="43"/>
      <c r="C235" s="43"/>
      <c r="D235" s="43"/>
      <c r="E235" s="48" t="s">
        <v>34</v>
      </c>
      <c r="F235" s="45">
        <f>Presupuesto!G15-(Rendiciones!H233+Rendiciones!J233)</f>
        <v>0</v>
      </c>
      <c r="G235" s="50"/>
      <c r="H235" s="45">
        <f>Presupuesto!C15-Rendiciones!H233</f>
        <v>0</v>
      </c>
      <c r="I235" s="49"/>
      <c r="J235" s="45">
        <f>Presupuesto!D15-Rendiciones!J233</f>
        <v>0</v>
      </c>
      <c r="K235" s="43"/>
    </row>
    <row r="237" spans="1:11" x14ac:dyDescent="0.25">
      <c r="A237" s="185" t="str">
        <f>Presupuesto!B16</f>
        <v>Gastos de formulación de proyectos (Hasta un 2% del ANR)</v>
      </c>
      <c r="B237" s="186"/>
      <c r="C237" s="186"/>
      <c r="D237" s="186"/>
      <c r="E237" s="186"/>
      <c r="F237" s="186"/>
      <c r="G237" s="186"/>
      <c r="H237" s="186"/>
      <c r="I237" s="186"/>
      <c r="J237" s="186"/>
      <c r="K237" s="187"/>
    </row>
    <row r="238" spans="1:11" x14ac:dyDescent="0.25">
      <c r="A238" s="188" t="s">
        <v>20</v>
      </c>
      <c r="B238" s="189"/>
      <c r="C238" s="189"/>
      <c r="D238" s="189"/>
      <c r="E238" s="189"/>
      <c r="F238" s="189"/>
      <c r="G238" s="189"/>
      <c r="H238" s="189"/>
      <c r="I238" s="189"/>
      <c r="J238" s="189"/>
      <c r="K238" s="190"/>
    </row>
    <row r="239" spans="1:11" x14ac:dyDescent="0.25">
      <c r="A239" s="191" t="s">
        <v>21</v>
      </c>
      <c r="B239" s="191" t="s">
        <v>22</v>
      </c>
      <c r="C239" s="191" t="s">
        <v>23</v>
      </c>
      <c r="D239" s="191" t="s">
        <v>24</v>
      </c>
      <c r="E239" s="191" t="s">
        <v>25</v>
      </c>
      <c r="F239" s="193" t="s">
        <v>26</v>
      </c>
      <c r="G239" s="194"/>
      <c r="H239" s="194"/>
      <c r="I239" s="195"/>
      <c r="J239" s="196"/>
      <c r="K239" s="191" t="s">
        <v>27</v>
      </c>
    </row>
    <row r="240" spans="1:11" x14ac:dyDescent="0.25">
      <c r="A240" s="192"/>
      <c r="B240" s="192"/>
      <c r="C240" s="192"/>
      <c r="D240" s="192"/>
      <c r="E240" s="192"/>
      <c r="F240" s="192" t="s">
        <v>28</v>
      </c>
      <c r="G240" s="197"/>
      <c r="H240" s="197"/>
      <c r="I240" s="198"/>
      <c r="J240" s="199"/>
      <c r="K240" s="192"/>
    </row>
    <row r="241" spans="1:11" x14ac:dyDescent="0.25">
      <c r="A241" s="192"/>
      <c r="B241" s="192"/>
      <c r="C241" s="192"/>
      <c r="D241" s="192"/>
      <c r="E241" s="192"/>
      <c r="F241" s="192"/>
      <c r="G241" s="24" t="s">
        <v>29</v>
      </c>
      <c r="H241" s="25" t="s">
        <v>30</v>
      </c>
      <c r="I241" s="24" t="s">
        <v>31</v>
      </c>
      <c r="J241" s="25" t="s">
        <v>32</v>
      </c>
      <c r="K241" s="192"/>
    </row>
    <row r="242" spans="1:11" x14ac:dyDescent="0.25">
      <c r="A242" s="102"/>
      <c r="B242" s="102"/>
      <c r="C242" s="103"/>
      <c r="D242" s="102"/>
      <c r="E242" s="104"/>
      <c r="F242" s="31"/>
      <c r="G242" s="31"/>
      <c r="H242" s="31"/>
      <c r="I242" s="31"/>
      <c r="J242" s="32"/>
      <c r="K242" s="105"/>
    </row>
    <row r="243" spans="1:11" x14ac:dyDescent="0.25">
      <c r="A243" s="102"/>
      <c r="B243" s="102"/>
      <c r="C243" s="103"/>
      <c r="D243" s="102"/>
      <c r="E243" s="104"/>
      <c r="F243" s="31"/>
      <c r="G243" s="31"/>
      <c r="H243" s="31"/>
      <c r="I243" s="31"/>
      <c r="J243" s="32"/>
      <c r="K243" s="105"/>
    </row>
    <row r="244" spans="1:11" x14ac:dyDescent="0.25">
      <c r="A244" s="102"/>
      <c r="B244" s="102"/>
      <c r="C244" s="103"/>
      <c r="D244" s="102"/>
      <c r="E244" s="104"/>
      <c r="F244" s="31"/>
      <c r="G244" s="31"/>
      <c r="H244" s="31"/>
      <c r="I244" s="31"/>
      <c r="J244" s="32"/>
      <c r="K244" s="105"/>
    </row>
    <row r="245" spans="1:11" x14ac:dyDescent="0.25">
      <c r="A245" s="102"/>
      <c r="B245" s="102"/>
      <c r="C245" s="103"/>
      <c r="D245" s="102"/>
      <c r="E245" s="104"/>
      <c r="F245" s="31"/>
      <c r="G245" s="31"/>
      <c r="H245" s="31"/>
      <c r="I245" s="31"/>
      <c r="J245" s="32"/>
      <c r="K245" s="105"/>
    </row>
    <row r="246" spans="1:11" x14ac:dyDescent="0.25">
      <c r="A246" s="102"/>
      <c r="B246" s="102"/>
      <c r="C246" s="103"/>
      <c r="D246" s="102"/>
      <c r="E246" s="104"/>
      <c r="F246" s="31"/>
      <c r="G246" s="31"/>
      <c r="H246" s="31"/>
      <c r="I246" s="31"/>
      <c r="J246" s="32"/>
      <c r="K246" s="105"/>
    </row>
    <row r="247" spans="1:11" x14ac:dyDescent="0.25">
      <c r="A247" s="102"/>
      <c r="B247" s="102"/>
      <c r="C247" s="103"/>
      <c r="D247" s="102"/>
      <c r="E247" s="104"/>
      <c r="F247" s="31"/>
      <c r="G247" s="31"/>
      <c r="H247" s="31"/>
      <c r="I247" s="31"/>
      <c r="J247" s="32"/>
      <c r="K247" s="105"/>
    </row>
    <row r="248" spans="1:11" x14ac:dyDescent="0.25">
      <c r="A248" s="102"/>
      <c r="B248" s="102"/>
      <c r="C248" s="103"/>
      <c r="D248" s="102"/>
      <c r="E248" s="104"/>
      <c r="F248" s="31"/>
      <c r="G248" s="31"/>
      <c r="H248" s="31"/>
      <c r="I248" s="31"/>
      <c r="J248" s="32"/>
      <c r="K248" s="105"/>
    </row>
    <row r="249" spans="1:11" x14ac:dyDescent="0.25">
      <c r="A249" s="26"/>
      <c r="B249" s="33"/>
      <c r="C249" s="33"/>
      <c r="D249" s="116"/>
      <c r="E249" s="107"/>
      <c r="F249" s="108"/>
      <c r="G249" s="31"/>
      <c r="H249" s="32"/>
      <c r="I249" s="31"/>
      <c r="J249" s="32"/>
      <c r="K249" s="33"/>
    </row>
    <row r="250" spans="1:11" x14ac:dyDescent="0.25">
      <c r="A250" s="26"/>
      <c r="B250" s="27"/>
      <c r="C250" s="27"/>
      <c r="D250" s="117"/>
      <c r="E250" s="118"/>
      <c r="F250" s="119"/>
      <c r="G250" s="31"/>
      <c r="H250" s="32"/>
      <c r="I250" s="31"/>
      <c r="J250" s="32"/>
      <c r="K250" s="33"/>
    </row>
    <row r="251" spans="1:11" x14ac:dyDescent="0.25">
      <c r="A251" s="109"/>
      <c r="B251" s="43"/>
      <c r="C251" s="43"/>
      <c r="D251" s="110"/>
      <c r="E251" s="111" t="s">
        <v>9</v>
      </c>
      <c r="F251" s="45">
        <f>SUM(F242:F250)</f>
        <v>0</v>
      </c>
      <c r="G251" s="50"/>
      <c r="H251" s="45">
        <f>SUM(H242:H250)</f>
        <v>0</v>
      </c>
      <c r="I251" s="49"/>
      <c r="J251" s="45">
        <f>SUM(J242:J250)</f>
        <v>0</v>
      </c>
      <c r="K251" s="43"/>
    </row>
    <row r="252" spans="1:11" x14ac:dyDescent="0.25">
      <c r="A252" s="109"/>
      <c r="B252" s="43"/>
      <c r="C252" s="43"/>
      <c r="D252" s="110"/>
      <c r="E252" s="48" t="s">
        <v>33</v>
      </c>
      <c r="F252" s="112"/>
      <c r="G252" s="50"/>
      <c r="H252" s="45">
        <f>'Código de Proyecto'!C6*0.02-H251</f>
        <v>0</v>
      </c>
      <c r="I252" s="49"/>
      <c r="J252" s="49"/>
      <c r="K252" s="43"/>
    </row>
    <row r="253" spans="1:11" ht="30" x14ac:dyDescent="0.25">
      <c r="A253" s="43"/>
      <c r="B253" s="43"/>
      <c r="C253" s="43"/>
      <c r="D253" s="43"/>
      <c r="E253" s="48" t="s">
        <v>34</v>
      </c>
      <c r="F253" s="45">
        <f>Presupuesto!G16-(Rendiciones!H251+Rendiciones!J251)</f>
        <v>0</v>
      </c>
      <c r="G253" s="50"/>
      <c r="H253" s="45">
        <f>Presupuesto!C16-Rendiciones!H251</f>
        <v>0</v>
      </c>
      <c r="I253" s="49"/>
      <c r="J253" s="45">
        <f>Presupuesto!D16-Rendiciones!J251</f>
        <v>0</v>
      </c>
      <c r="K253" s="43"/>
    </row>
    <row r="255" spans="1:11" x14ac:dyDescent="0.25">
      <c r="A255" s="185" t="str">
        <f>Presupuesto!B17</f>
        <v>Gastos de administración de la Organización Vinculante Administradora (Hasta un 5% del ANR)</v>
      </c>
      <c r="B255" s="186"/>
      <c r="C255" s="186"/>
      <c r="D255" s="186"/>
      <c r="E255" s="186"/>
      <c r="F255" s="186"/>
      <c r="G255" s="186"/>
      <c r="H255" s="186"/>
      <c r="I255" s="186"/>
      <c r="J255" s="186"/>
      <c r="K255" s="187"/>
    </row>
    <row r="256" spans="1:11" x14ac:dyDescent="0.25">
      <c r="A256" s="188" t="s">
        <v>20</v>
      </c>
      <c r="B256" s="189"/>
      <c r="C256" s="189"/>
      <c r="D256" s="189"/>
      <c r="E256" s="189"/>
      <c r="F256" s="189"/>
      <c r="G256" s="189"/>
      <c r="H256" s="189"/>
      <c r="I256" s="189"/>
      <c r="J256" s="189"/>
      <c r="K256" s="190"/>
    </row>
    <row r="257" spans="1:11" x14ac:dyDescent="0.25">
      <c r="A257" s="191" t="s">
        <v>21</v>
      </c>
      <c r="B257" s="191" t="s">
        <v>22</v>
      </c>
      <c r="C257" s="191" t="s">
        <v>23</v>
      </c>
      <c r="D257" s="191" t="s">
        <v>24</v>
      </c>
      <c r="E257" s="191" t="s">
        <v>25</v>
      </c>
      <c r="F257" s="193" t="s">
        <v>26</v>
      </c>
      <c r="G257" s="194"/>
      <c r="H257" s="194"/>
      <c r="I257" s="195"/>
      <c r="J257" s="196"/>
      <c r="K257" s="191" t="s">
        <v>27</v>
      </c>
    </row>
    <row r="258" spans="1:11" x14ac:dyDescent="0.25">
      <c r="A258" s="192"/>
      <c r="B258" s="192"/>
      <c r="C258" s="192"/>
      <c r="D258" s="192"/>
      <c r="E258" s="192"/>
      <c r="F258" s="192" t="s">
        <v>28</v>
      </c>
      <c r="G258" s="197"/>
      <c r="H258" s="197"/>
      <c r="I258" s="198"/>
      <c r="J258" s="199"/>
      <c r="K258" s="192"/>
    </row>
    <row r="259" spans="1:11" x14ac:dyDescent="0.25">
      <c r="A259" s="192"/>
      <c r="B259" s="192"/>
      <c r="C259" s="192"/>
      <c r="D259" s="192"/>
      <c r="E259" s="192"/>
      <c r="F259" s="192"/>
      <c r="G259" s="24" t="s">
        <v>29</v>
      </c>
      <c r="H259" s="25" t="s">
        <v>30</v>
      </c>
      <c r="I259" s="24" t="s">
        <v>31</v>
      </c>
      <c r="J259" s="25" t="s">
        <v>32</v>
      </c>
      <c r="K259" s="192"/>
    </row>
    <row r="260" spans="1:11" x14ac:dyDescent="0.25">
      <c r="A260" s="102"/>
      <c r="B260" s="102"/>
      <c r="C260" s="103"/>
      <c r="D260" s="102"/>
      <c r="E260" s="104"/>
      <c r="F260" s="31"/>
      <c r="G260" s="31"/>
      <c r="H260" s="31"/>
      <c r="I260" s="31"/>
      <c r="J260" s="32"/>
      <c r="K260" s="105"/>
    </row>
    <row r="261" spans="1:11" x14ac:dyDescent="0.25">
      <c r="A261" s="102"/>
      <c r="B261" s="102"/>
      <c r="C261" s="103"/>
      <c r="D261" s="102"/>
      <c r="E261" s="104"/>
      <c r="F261" s="31"/>
      <c r="G261" s="31"/>
      <c r="H261" s="31"/>
      <c r="I261" s="31"/>
      <c r="J261" s="32"/>
      <c r="K261" s="105"/>
    </row>
    <row r="262" spans="1:11" x14ac:dyDescent="0.25">
      <c r="A262" s="102"/>
      <c r="B262" s="102"/>
      <c r="C262" s="103"/>
      <c r="D262" s="102"/>
      <c r="E262" s="104"/>
      <c r="F262" s="31"/>
      <c r="G262" s="31"/>
      <c r="H262" s="31"/>
      <c r="I262" s="31"/>
      <c r="J262" s="32"/>
      <c r="K262" s="105"/>
    </row>
    <row r="263" spans="1:11" x14ac:dyDescent="0.25">
      <c r="A263" s="102"/>
      <c r="B263" s="102"/>
      <c r="C263" s="103"/>
      <c r="D263" s="102"/>
      <c r="E263" s="104"/>
      <c r="F263" s="31"/>
      <c r="G263" s="31"/>
      <c r="H263" s="31"/>
      <c r="I263" s="31"/>
      <c r="J263" s="32"/>
      <c r="K263" s="105"/>
    </row>
    <row r="264" spans="1:11" x14ac:dyDescent="0.25">
      <c r="A264" s="102"/>
      <c r="B264" s="102"/>
      <c r="C264" s="103"/>
      <c r="D264" s="102"/>
      <c r="E264" s="104"/>
      <c r="F264" s="31"/>
      <c r="G264" s="31"/>
      <c r="H264" s="31"/>
      <c r="I264" s="31"/>
      <c r="J264" s="32"/>
      <c r="K264" s="105"/>
    </row>
    <row r="265" spans="1:11" x14ac:dyDescent="0.25">
      <c r="A265" s="102"/>
      <c r="B265" s="102"/>
      <c r="C265" s="103"/>
      <c r="D265" s="102"/>
      <c r="E265" s="104"/>
      <c r="F265" s="31"/>
      <c r="G265" s="31"/>
      <c r="H265" s="31"/>
      <c r="I265" s="31"/>
      <c r="J265" s="32"/>
      <c r="K265" s="105"/>
    </row>
    <row r="266" spans="1:11" x14ac:dyDescent="0.25">
      <c r="A266" s="102"/>
      <c r="B266" s="102"/>
      <c r="C266" s="103"/>
      <c r="D266" s="102"/>
      <c r="E266" s="104"/>
      <c r="F266" s="31"/>
      <c r="G266" s="31"/>
      <c r="H266" s="31"/>
      <c r="I266" s="31"/>
      <c r="J266" s="32"/>
      <c r="K266" s="105"/>
    </row>
    <row r="267" spans="1:11" x14ac:dyDescent="0.25">
      <c r="A267" s="26"/>
      <c r="B267" s="33"/>
      <c r="C267" s="33"/>
      <c r="D267" s="116"/>
      <c r="E267" s="107"/>
      <c r="F267" s="108"/>
      <c r="G267" s="31"/>
      <c r="H267" s="32"/>
      <c r="I267" s="31"/>
      <c r="J267" s="32"/>
      <c r="K267" s="33"/>
    </row>
    <row r="268" spans="1:11" x14ac:dyDescent="0.25">
      <c r="A268" s="26"/>
      <c r="B268" s="27"/>
      <c r="C268" s="27"/>
      <c r="D268" s="117"/>
      <c r="E268" s="118"/>
      <c r="F268" s="119"/>
      <c r="G268" s="31"/>
      <c r="H268" s="32"/>
      <c r="I268" s="31"/>
      <c r="J268" s="32"/>
      <c r="K268" s="33"/>
    </row>
    <row r="269" spans="1:11" x14ac:dyDescent="0.25">
      <c r="A269" s="109"/>
      <c r="B269" s="43"/>
      <c r="C269" s="43"/>
      <c r="D269" s="110"/>
      <c r="E269" s="111" t="s">
        <v>9</v>
      </c>
      <c r="F269" s="45">
        <f>SUM(F260:F268)</f>
        <v>0</v>
      </c>
      <c r="G269" s="50"/>
      <c r="H269" s="45">
        <f>SUM(H260:H268)</f>
        <v>0</v>
      </c>
      <c r="I269" s="49"/>
      <c r="J269" s="45">
        <f>SUM(J260:J268)</f>
        <v>0</v>
      </c>
      <c r="K269" s="43"/>
    </row>
    <row r="270" spans="1:11" x14ac:dyDescent="0.25">
      <c r="A270" s="109"/>
      <c r="B270" s="43"/>
      <c r="C270" s="43"/>
      <c r="D270" s="110"/>
      <c r="E270" s="48" t="s">
        <v>33</v>
      </c>
      <c r="F270" s="112"/>
      <c r="G270" s="50"/>
      <c r="H270" s="45">
        <f>'Código de Proyecto'!C6*0.05-H269</f>
        <v>0</v>
      </c>
      <c r="I270" s="49"/>
      <c r="J270" s="49"/>
      <c r="K270" s="43"/>
    </row>
    <row r="271" spans="1:11" ht="30" x14ac:dyDescent="0.25">
      <c r="A271" s="43"/>
      <c r="B271" s="43"/>
      <c r="C271" s="43"/>
      <c r="D271" s="43"/>
      <c r="E271" s="48" t="s">
        <v>34</v>
      </c>
      <c r="F271" s="45">
        <f>Presupuesto!G17-(Rendiciones!H269+Rendiciones!J269)</f>
        <v>0</v>
      </c>
      <c r="G271" s="50"/>
      <c r="H271" s="45">
        <f>Presupuesto!C17-Rendiciones!H269</f>
        <v>0</v>
      </c>
      <c r="I271" s="49"/>
      <c r="J271" s="45">
        <f>Presupuesto!D17-Rendiciones!J269</f>
        <v>0</v>
      </c>
      <c r="K271" s="43"/>
    </row>
    <row r="273" spans="1:11" x14ac:dyDescent="0.25">
      <c r="A273" s="185" t="str">
        <f>Presupuesto!B18</f>
        <v>Otros gastos (Hasta un 5% del ANR)</v>
      </c>
      <c r="B273" s="186"/>
      <c r="C273" s="186"/>
      <c r="D273" s="186"/>
      <c r="E273" s="186"/>
      <c r="F273" s="186"/>
      <c r="G273" s="186"/>
      <c r="H273" s="186"/>
      <c r="I273" s="186"/>
      <c r="J273" s="186"/>
      <c r="K273" s="187"/>
    </row>
    <row r="274" spans="1:11" x14ac:dyDescent="0.25">
      <c r="A274" s="188" t="s">
        <v>20</v>
      </c>
      <c r="B274" s="189"/>
      <c r="C274" s="189"/>
      <c r="D274" s="189"/>
      <c r="E274" s="189"/>
      <c r="F274" s="189"/>
      <c r="G274" s="189"/>
      <c r="H274" s="189"/>
      <c r="I274" s="189"/>
      <c r="J274" s="189"/>
      <c r="K274" s="190"/>
    </row>
    <row r="275" spans="1:11" x14ac:dyDescent="0.25">
      <c r="A275" s="191" t="s">
        <v>21</v>
      </c>
      <c r="B275" s="191" t="s">
        <v>22</v>
      </c>
      <c r="C275" s="191" t="s">
        <v>23</v>
      </c>
      <c r="D275" s="191" t="s">
        <v>24</v>
      </c>
      <c r="E275" s="191" t="s">
        <v>25</v>
      </c>
      <c r="F275" s="193" t="s">
        <v>26</v>
      </c>
      <c r="G275" s="194"/>
      <c r="H275" s="194"/>
      <c r="I275" s="195"/>
      <c r="J275" s="196"/>
      <c r="K275" s="191" t="s">
        <v>27</v>
      </c>
    </row>
    <row r="276" spans="1:11" x14ac:dyDescent="0.25">
      <c r="A276" s="192"/>
      <c r="B276" s="192"/>
      <c r="C276" s="192"/>
      <c r="D276" s="192"/>
      <c r="E276" s="192"/>
      <c r="F276" s="192" t="s">
        <v>28</v>
      </c>
      <c r="G276" s="197"/>
      <c r="H276" s="197"/>
      <c r="I276" s="198"/>
      <c r="J276" s="199"/>
      <c r="K276" s="192"/>
    </row>
    <row r="277" spans="1:11" x14ac:dyDescent="0.25">
      <c r="A277" s="192"/>
      <c r="B277" s="192"/>
      <c r="C277" s="192"/>
      <c r="D277" s="192"/>
      <c r="E277" s="192"/>
      <c r="F277" s="192"/>
      <c r="G277" s="24" t="s">
        <v>29</v>
      </c>
      <c r="H277" s="25" t="s">
        <v>30</v>
      </c>
      <c r="I277" s="24" t="s">
        <v>31</v>
      </c>
      <c r="J277" s="25" t="s">
        <v>32</v>
      </c>
      <c r="K277" s="192"/>
    </row>
    <row r="278" spans="1:11" x14ac:dyDescent="0.25">
      <c r="A278" s="102"/>
      <c r="B278" s="102"/>
      <c r="C278" s="103"/>
      <c r="D278" s="102"/>
      <c r="E278" s="104"/>
      <c r="F278" s="31"/>
      <c r="G278" s="31"/>
      <c r="H278" s="31"/>
      <c r="I278" s="31"/>
      <c r="J278" s="32"/>
      <c r="K278" s="105"/>
    </row>
    <row r="279" spans="1:11" x14ac:dyDescent="0.25">
      <c r="A279" s="102"/>
      <c r="B279" s="102"/>
      <c r="C279" s="103"/>
      <c r="D279" s="102"/>
      <c r="E279" s="104"/>
      <c r="F279" s="31"/>
      <c r="G279" s="31"/>
      <c r="H279" s="31"/>
      <c r="I279" s="31"/>
      <c r="J279" s="32"/>
      <c r="K279" s="105"/>
    </row>
    <row r="280" spans="1:11" x14ac:dyDescent="0.25">
      <c r="A280" s="102"/>
      <c r="B280" s="102"/>
      <c r="C280" s="103"/>
      <c r="D280" s="102"/>
      <c r="E280" s="104"/>
      <c r="F280" s="31"/>
      <c r="G280" s="31"/>
      <c r="H280" s="31"/>
      <c r="I280" s="31"/>
      <c r="J280" s="32"/>
      <c r="K280" s="105"/>
    </row>
    <row r="281" spans="1:11" x14ac:dyDescent="0.25">
      <c r="A281" s="102"/>
      <c r="B281" s="102"/>
      <c r="C281" s="103"/>
      <c r="D281" s="102"/>
      <c r="E281" s="104"/>
      <c r="F281" s="31"/>
      <c r="G281" s="31"/>
      <c r="H281" s="31"/>
      <c r="I281" s="31"/>
      <c r="J281" s="32"/>
      <c r="K281" s="105"/>
    </row>
    <row r="282" spans="1:11" x14ac:dyDescent="0.25">
      <c r="A282" s="102"/>
      <c r="B282" s="102"/>
      <c r="C282" s="103"/>
      <c r="D282" s="102"/>
      <c r="E282" s="104"/>
      <c r="F282" s="31"/>
      <c r="G282" s="31"/>
      <c r="H282" s="31"/>
      <c r="I282" s="31"/>
      <c r="J282" s="32"/>
      <c r="K282" s="105"/>
    </row>
    <row r="283" spans="1:11" x14ac:dyDescent="0.25">
      <c r="A283" s="102"/>
      <c r="B283" s="102"/>
      <c r="C283" s="103"/>
      <c r="D283" s="102"/>
      <c r="E283" s="104"/>
      <c r="F283" s="31"/>
      <c r="G283" s="31"/>
      <c r="H283" s="31"/>
      <c r="I283" s="31"/>
      <c r="J283" s="32"/>
      <c r="K283" s="105"/>
    </row>
    <row r="284" spans="1:11" x14ac:dyDescent="0.25">
      <c r="A284" s="102"/>
      <c r="B284" s="102"/>
      <c r="C284" s="103"/>
      <c r="D284" s="102"/>
      <c r="E284" s="104"/>
      <c r="F284" s="31"/>
      <c r="G284" s="31"/>
      <c r="H284" s="31"/>
      <c r="I284" s="31"/>
      <c r="J284" s="32"/>
      <c r="K284" s="105"/>
    </row>
    <row r="285" spans="1:11" x14ac:dyDescent="0.25">
      <c r="A285" s="26"/>
      <c r="B285" s="33"/>
      <c r="C285" s="33"/>
      <c r="D285" s="116"/>
      <c r="E285" s="107"/>
      <c r="F285" s="108"/>
      <c r="G285" s="31"/>
      <c r="H285" s="32"/>
      <c r="I285" s="31"/>
      <c r="J285" s="32"/>
      <c r="K285" s="33"/>
    </row>
    <row r="286" spans="1:11" x14ac:dyDescent="0.25">
      <c r="A286" s="26"/>
      <c r="B286" s="27"/>
      <c r="C286" s="27"/>
      <c r="D286" s="117"/>
      <c r="E286" s="118"/>
      <c r="F286" s="119"/>
      <c r="G286" s="31"/>
      <c r="H286" s="32"/>
      <c r="I286" s="31"/>
      <c r="J286" s="32"/>
      <c r="K286" s="33"/>
    </row>
    <row r="287" spans="1:11" x14ac:dyDescent="0.25">
      <c r="A287" s="109"/>
      <c r="B287" s="43"/>
      <c r="C287" s="43"/>
      <c r="D287" s="110"/>
      <c r="E287" s="111" t="s">
        <v>9</v>
      </c>
      <c r="F287" s="45">
        <f>SUM(F278:F286)</f>
        <v>0</v>
      </c>
      <c r="G287" s="50"/>
      <c r="H287" s="45">
        <f>SUM(H278:H286)</f>
        <v>0</v>
      </c>
      <c r="I287" s="49"/>
      <c r="J287" s="45">
        <f>SUM(J278:J286)</f>
        <v>0</v>
      </c>
      <c r="K287" s="43"/>
    </row>
    <row r="288" spans="1:11" x14ac:dyDescent="0.25">
      <c r="A288" s="109"/>
      <c r="B288" s="43"/>
      <c r="C288" s="43"/>
      <c r="D288" s="110"/>
      <c r="E288" s="48" t="s">
        <v>33</v>
      </c>
      <c r="F288" s="112"/>
      <c r="G288" s="50"/>
      <c r="H288" s="45">
        <f>'Código de Proyecto'!C6*0.05-H287</f>
        <v>0</v>
      </c>
      <c r="I288" s="49"/>
      <c r="J288" s="49"/>
      <c r="K288" s="43"/>
    </row>
    <row r="289" spans="1:11" ht="30" x14ac:dyDescent="0.25">
      <c r="A289" s="43"/>
      <c r="B289" s="43"/>
      <c r="C289" s="43"/>
      <c r="D289" s="43"/>
      <c r="E289" s="48" t="s">
        <v>34</v>
      </c>
      <c r="F289" s="45">
        <f>Presupuesto!G18-(Rendiciones!H287+Rendiciones!J287)</f>
        <v>0</v>
      </c>
      <c r="G289" s="50"/>
      <c r="H289" s="45">
        <f>Presupuesto!C18-Rendiciones!H287</f>
        <v>0</v>
      </c>
      <c r="I289" s="49"/>
      <c r="J289" s="45">
        <f>Presupuesto!D18-Rendiciones!J287</f>
        <v>0</v>
      </c>
      <c r="K289" s="43"/>
    </row>
    <row r="291" spans="1:11" x14ac:dyDescent="0.25">
      <c r="A291" s="185" t="str">
        <f>Presupuesto!B19</f>
        <v>Seguro de Caución</v>
      </c>
      <c r="B291" s="186"/>
      <c r="C291" s="186"/>
      <c r="D291" s="186"/>
      <c r="E291" s="186"/>
      <c r="F291" s="186"/>
      <c r="G291" s="186"/>
      <c r="H291" s="186"/>
      <c r="I291" s="186"/>
      <c r="J291" s="186"/>
      <c r="K291" s="187"/>
    </row>
    <row r="292" spans="1:11" x14ac:dyDescent="0.25">
      <c r="A292" s="188" t="s">
        <v>20</v>
      </c>
      <c r="B292" s="189"/>
      <c r="C292" s="189"/>
      <c r="D292" s="189"/>
      <c r="E292" s="189"/>
      <c r="F292" s="189"/>
      <c r="G292" s="189"/>
      <c r="H292" s="189"/>
      <c r="I292" s="189"/>
      <c r="J292" s="189"/>
      <c r="K292" s="190"/>
    </row>
    <row r="293" spans="1:11" x14ac:dyDescent="0.25">
      <c r="A293" s="191" t="s">
        <v>21</v>
      </c>
      <c r="B293" s="191" t="s">
        <v>22</v>
      </c>
      <c r="C293" s="191" t="s">
        <v>23</v>
      </c>
      <c r="D293" s="191" t="s">
        <v>24</v>
      </c>
      <c r="E293" s="191" t="s">
        <v>25</v>
      </c>
      <c r="F293" s="193" t="s">
        <v>26</v>
      </c>
      <c r="G293" s="194"/>
      <c r="H293" s="194"/>
      <c r="I293" s="195"/>
      <c r="J293" s="196"/>
      <c r="K293" s="191" t="s">
        <v>27</v>
      </c>
    </row>
    <row r="294" spans="1:11" x14ac:dyDescent="0.25">
      <c r="A294" s="192"/>
      <c r="B294" s="192"/>
      <c r="C294" s="192"/>
      <c r="D294" s="192"/>
      <c r="E294" s="192"/>
      <c r="F294" s="192" t="s">
        <v>28</v>
      </c>
      <c r="G294" s="197"/>
      <c r="H294" s="197"/>
      <c r="I294" s="198"/>
      <c r="J294" s="199"/>
      <c r="K294" s="192"/>
    </row>
    <row r="295" spans="1:11" x14ac:dyDescent="0.25">
      <c r="A295" s="192"/>
      <c r="B295" s="192"/>
      <c r="C295" s="192"/>
      <c r="D295" s="192"/>
      <c r="E295" s="192"/>
      <c r="F295" s="192"/>
      <c r="G295" s="24" t="s">
        <v>29</v>
      </c>
      <c r="H295" s="25" t="s">
        <v>30</v>
      </c>
      <c r="I295" s="24" t="s">
        <v>31</v>
      </c>
      <c r="J295" s="25" t="s">
        <v>32</v>
      </c>
      <c r="K295" s="192"/>
    </row>
    <row r="296" spans="1:11" x14ac:dyDescent="0.25">
      <c r="A296" s="102"/>
      <c r="B296" s="102"/>
      <c r="C296" s="103"/>
      <c r="D296" s="102"/>
      <c r="E296" s="104"/>
      <c r="F296" s="31"/>
      <c r="G296" s="31"/>
      <c r="H296" s="31"/>
      <c r="I296" s="31"/>
      <c r="J296" s="32"/>
      <c r="K296" s="105"/>
    </row>
    <row r="297" spans="1:11" x14ac:dyDescent="0.25">
      <c r="A297" s="102"/>
      <c r="B297" s="102"/>
      <c r="C297" s="103"/>
      <c r="D297" s="102"/>
      <c r="E297" s="104"/>
      <c r="F297" s="31"/>
      <c r="G297" s="31"/>
      <c r="H297" s="31"/>
      <c r="I297" s="31"/>
      <c r="J297" s="32"/>
      <c r="K297" s="105"/>
    </row>
    <row r="298" spans="1:11" x14ac:dyDescent="0.25">
      <c r="A298" s="102"/>
      <c r="B298" s="102"/>
      <c r="C298" s="103"/>
      <c r="D298" s="102"/>
      <c r="E298" s="104"/>
      <c r="F298" s="31"/>
      <c r="G298" s="31"/>
      <c r="H298" s="31"/>
      <c r="I298" s="31"/>
      <c r="J298" s="32"/>
      <c r="K298" s="105"/>
    </row>
    <row r="299" spans="1:11" x14ac:dyDescent="0.25">
      <c r="A299" s="102"/>
      <c r="B299" s="102"/>
      <c r="C299" s="103"/>
      <c r="D299" s="102"/>
      <c r="E299" s="104"/>
      <c r="F299" s="31"/>
      <c r="G299" s="31"/>
      <c r="H299" s="31"/>
      <c r="I299" s="31"/>
      <c r="J299" s="32"/>
      <c r="K299" s="105"/>
    </row>
    <row r="300" spans="1:11" x14ac:dyDescent="0.25">
      <c r="A300" s="102"/>
      <c r="B300" s="102"/>
      <c r="C300" s="103"/>
      <c r="D300" s="102"/>
      <c r="E300" s="104"/>
      <c r="F300" s="31"/>
      <c r="G300" s="31"/>
      <c r="H300" s="31"/>
      <c r="I300" s="31"/>
      <c r="J300" s="32"/>
      <c r="K300" s="105"/>
    </row>
    <row r="301" spans="1:11" x14ac:dyDescent="0.25">
      <c r="A301" s="102"/>
      <c r="B301" s="102"/>
      <c r="C301" s="103"/>
      <c r="D301" s="102"/>
      <c r="E301" s="104"/>
      <c r="F301" s="31"/>
      <c r="G301" s="31"/>
      <c r="H301" s="31"/>
      <c r="I301" s="31"/>
      <c r="J301" s="32"/>
      <c r="K301" s="105"/>
    </row>
    <row r="302" spans="1:11" x14ac:dyDescent="0.25">
      <c r="A302" s="102"/>
      <c r="B302" s="102"/>
      <c r="C302" s="103"/>
      <c r="D302" s="102"/>
      <c r="E302" s="104"/>
      <c r="F302" s="31"/>
      <c r="G302" s="31"/>
      <c r="H302" s="31"/>
      <c r="I302" s="31"/>
      <c r="J302" s="32"/>
      <c r="K302" s="105"/>
    </row>
    <row r="303" spans="1:11" x14ac:dyDescent="0.25">
      <c r="A303" s="102"/>
      <c r="B303" s="102"/>
      <c r="C303" s="103"/>
      <c r="D303" s="102"/>
      <c r="E303" s="104"/>
      <c r="F303" s="31"/>
      <c r="G303" s="31"/>
      <c r="H303" s="31"/>
      <c r="I303" s="31"/>
      <c r="J303" s="32"/>
      <c r="K303" s="105"/>
    </row>
    <row r="304" spans="1:11" x14ac:dyDescent="0.25">
      <c r="A304" s="26"/>
      <c r="B304" s="33"/>
      <c r="C304" s="33"/>
      <c r="D304" s="116"/>
      <c r="E304" s="107"/>
      <c r="F304" s="108"/>
      <c r="G304" s="31"/>
      <c r="H304" s="32"/>
      <c r="I304" s="31"/>
      <c r="J304" s="32"/>
      <c r="K304" s="33"/>
    </row>
    <row r="305" spans="1:11" x14ac:dyDescent="0.25">
      <c r="A305" s="26"/>
      <c r="B305" s="27"/>
      <c r="C305" s="27"/>
      <c r="D305" s="117"/>
      <c r="E305" s="118"/>
      <c r="F305" s="119"/>
      <c r="G305" s="31"/>
      <c r="H305" s="32"/>
      <c r="I305" s="31"/>
      <c r="J305" s="32"/>
      <c r="K305" s="33"/>
    </row>
    <row r="306" spans="1:11" x14ac:dyDescent="0.25">
      <c r="A306" s="109"/>
      <c r="B306" s="43"/>
      <c r="C306" s="43"/>
      <c r="D306" s="110"/>
      <c r="E306" s="111" t="s">
        <v>9</v>
      </c>
      <c r="F306" s="45">
        <f>SUM(F296:F305)</f>
        <v>0</v>
      </c>
      <c r="G306" s="50"/>
      <c r="H306" s="45">
        <f>SUM(H296:H305)</f>
        <v>0</v>
      </c>
      <c r="I306" s="49"/>
      <c r="J306" s="45">
        <f>SUM(J296:J305)</f>
        <v>0</v>
      </c>
      <c r="K306" s="43"/>
    </row>
    <row r="307" spans="1:11" x14ac:dyDescent="0.25">
      <c r="A307" s="109"/>
      <c r="B307" s="43"/>
      <c r="C307" s="43"/>
      <c r="D307" s="110"/>
      <c r="E307" s="48" t="s">
        <v>33</v>
      </c>
      <c r="F307" s="112"/>
      <c r="G307" s="50"/>
      <c r="H307" s="45">
        <f>'Código de Proyecto'!C6*1-H306</f>
        <v>0</v>
      </c>
      <c r="I307" s="49"/>
      <c r="J307" s="49"/>
      <c r="K307" s="43"/>
    </row>
    <row r="308" spans="1:11" ht="30" x14ac:dyDescent="0.25">
      <c r="A308" s="43"/>
      <c r="B308" s="43"/>
      <c r="C308" s="43"/>
      <c r="D308" s="43"/>
      <c r="E308" s="48" t="s">
        <v>34</v>
      </c>
      <c r="F308" s="45">
        <f>Presupuesto!G19-(Rendiciones!H306+Rendiciones!J306)</f>
        <v>0</v>
      </c>
      <c r="G308" s="50"/>
      <c r="H308" s="45">
        <f>Presupuesto!C19-Rendiciones!H306</f>
        <v>0</v>
      </c>
      <c r="I308" s="49"/>
      <c r="J308" s="45">
        <f>Presupuesto!D19-Rendiciones!J306</f>
        <v>0</v>
      </c>
      <c r="K308" s="43"/>
    </row>
  </sheetData>
  <mergeCells count="192">
    <mergeCell ref="I5:J5"/>
    <mergeCell ref="I32:J32"/>
    <mergeCell ref="A30:K30"/>
    <mergeCell ref="A31:A33"/>
    <mergeCell ref="B31:B33"/>
    <mergeCell ref="C31:C33"/>
    <mergeCell ref="D31:D33"/>
    <mergeCell ref="E31:E33"/>
    <mergeCell ref="F31:J31"/>
    <mergeCell ref="K31:K33"/>
    <mergeCell ref="F32:F33"/>
    <mergeCell ref="G32:H32"/>
    <mergeCell ref="A2:K2"/>
    <mergeCell ref="A48:K48"/>
    <mergeCell ref="A49:K49"/>
    <mergeCell ref="A50:A52"/>
    <mergeCell ref="B50:B52"/>
    <mergeCell ref="C50:C52"/>
    <mergeCell ref="D50:D52"/>
    <mergeCell ref="E50:E52"/>
    <mergeCell ref="F50:J50"/>
    <mergeCell ref="K50:K52"/>
    <mergeCell ref="F51:F52"/>
    <mergeCell ref="G51:H51"/>
    <mergeCell ref="I51:J51"/>
    <mergeCell ref="A29:K29"/>
    <mergeCell ref="A3:K3"/>
    <mergeCell ref="A4:A6"/>
    <mergeCell ref="B4:B6"/>
    <mergeCell ref="C4:C6"/>
    <mergeCell ref="D4:D6"/>
    <mergeCell ref="E4:E6"/>
    <mergeCell ref="F4:J4"/>
    <mergeCell ref="K4:K6"/>
    <mergeCell ref="F5:F6"/>
    <mergeCell ref="G5:H5"/>
    <mergeCell ref="A67:K67"/>
    <mergeCell ref="A68:K68"/>
    <mergeCell ref="A69:A71"/>
    <mergeCell ref="B69:B71"/>
    <mergeCell ref="C69:C71"/>
    <mergeCell ref="D69:D71"/>
    <mergeCell ref="E69:E71"/>
    <mergeCell ref="F69:J69"/>
    <mergeCell ref="K69:K71"/>
    <mergeCell ref="F70:F71"/>
    <mergeCell ref="G70:H70"/>
    <mergeCell ref="I70:J70"/>
    <mergeCell ref="A93:K93"/>
    <mergeCell ref="A94:K94"/>
    <mergeCell ref="A95:A97"/>
    <mergeCell ref="B95:B97"/>
    <mergeCell ref="C95:C97"/>
    <mergeCell ref="D95:D97"/>
    <mergeCell ref="E95:E97"/>
    <mergeCell ref="F95:J95"/>
    <mergeCell ref="K95:K97"/>
    <mergeCell ref="F96:F97"/>
    <mergeCell ref="G96:H96"/>
    <mergeCell ref="I96:J96"/>
    <mergeCell ref="A111:K111"/>
    <mergeCell ref="A112:K112"/>
    <mergeCell ref="A113:A115"/>
    <mergeCell ref="B113:B115"/>
    <mergeCell ref="C113:C115"/>
    <mergeCell ref="D113:D115"/>
    <mergeCell ref="E113:E115"/>
    <mergeCell ref="F113:J113"/>
    <mergeCell ref="K113:K115"/>
    <mergeCell ref="F114:F115"/>
    <mergeCell ref="G114:H114"/>
    <mergeCell ref="I114:J114"/>
    <mergeCell ref="A129:K129"/>
    <mergeCell ref="A130:K130"/>
    <mergeCell ref="A131:A133"/>
    <mergeCell ref="B131:B133"/>
    <mergeCell ref="C131:C133"/>
    <mergeCell ref="D131:D133"/>
    <mergeCell ref="E131:E133"/>
    <mergeCell ref="F131:J131"/>
    <mergeCell ref="K131:K133"/>
    <mergeCell ref="F132:F133"/>
    <mergeCell ref="G132:H132"/>
    <mergeCell ref="I132:J132"/>
    <mergeCell ref="A147:K147"/>
    <mergeCell ref="A148:K148"/>
    <mergeCell ref="A149:A151"/>
    <mergeCell ref="B149:B151"/>
    <mergeCell ref="C149:C151"/>
    <mergeCell ref="D149:D151"/>
    <mergeCell ref="E149:E151"/>
    <mergeCell ref="F149:J149"/>
    <mergeCell ref="K149:K151"/>
    <mergeCell ref="F150:F151"/>
    <mergeCell ref="G150:H150"/>
    <mergeCell ref="I150:J150"/>
    <mergeCell ref="A165:K165"/>
    <mergeCell ref="A166:K166"/>
    <mergeCell ref="A167:A169"/>
    <mergeCell ref="B167:B169"/>
    <mergeCell ref="C167:C169"/>
    <mergeCell ref="D167:D169"/>
    <mergeCell ref="E167:E169"/>
    <mergeCell ref="F167:J167"/>
    <mergeCell ref="K167:K169"/>
    <mergeCell ref="F168:F169"/>
    <mergeCell ref="G168:H168"/>
    <mergeCell ref="I168:J168"/>
    <mergeCell ref="A183:K183"/>
    <mergeCell ref="A184:K184"/>
    <mergeCell ref="A185:A187"/>
    <mergeCell ref="B185:B187"/>
    <mergeCell ref="C185:C187"/>
    <mergeCell ref="D185:D187"/>
    <mergeCell ref="E185:E187"/>
    <mergeCell ref="F185:J185"/>
    <mergeCell ref="K185:K187"/>
    <mergeCell ref="F186:F187"/>
    <mergeCell ref="G186:H186"/>
    <mergeCell ref="I186:J186"/>
    <mergeCell ref="A201:K201"/>
    <mergeCell ref="A202:K202"/>
    <mergeCell ref="A203:A205"/>
    <mergeCell ref="B203:B205"/>
    <mergeCell ref="C203:C205"/>
    <mergeCell ref="D203:D205"/>
    <mergeCell ref="E203:E205"/>
    <mergeCell ref="F203:J203"/>
    <mergeCell ref="K203:K205"/>
    <mergeCell ref="F204:F205"/>
    <mergeCell ref="G204:H204"/>
    <mergeCell ref="I204:J204"/>
    <mergeCell ref="A219:K219"/>
    <mergeCell ref="A220:K220"/>
    <mergeCell ref="A221:A223"/>
    <mergeCell ref="B221:B223"/>
    <mergeCell ref="C221:C223"/>
    <mergeCell ref="D221:D223"/>
    <mergeCell ref="E221:E223"/>
    <mergeCell ref="F221:J221"/>
    <mergeCell ref="K221:K223"/>
    <mergeCell ref="F222:F223"/>
    <mergeCell ref="G222:H222"/>
    <mergeCell ref="I222:J222"/>
    <mergeCell ref="A237:K237"/>
    <mergeCell ref="A238:K238"/>
    <mergeCell ref="A239:A241"/>
    <mergeCell ref="B239:B241"/>
    <mergeCell ref="C239:C241"/>
    <mergeCell ref="D239:D241"/>
    <mergeCell ref="E239:E241"/>
    <mergeCell ref="F239:J239"/>
    <mergeCell ref="K239:K241"/>
    <mergeCell ref="F240:F241"/>
    <mergeCell ref="G240:H240"/>
    <mergeCell ref="I240:J240"/>
    <mergeCell ref="A255:K255"/>
    <mergeCell ref="A256:K256"/>
    <mergeCell ref="A257:A259"/>
    <mergeCell ref="B257:B259"/>
    <mergeCell ref="C257:C259"/>
    <mergeCell ref="D257:D259"/>
    <mergeCell ref="E257:E259"/>
    <mergeCell ref="F257:J257"/>
    <mergeCell ref="K257:K259"/>
    <mergeCell ref="F258:F259"/>
    <mergeCell ref="G258:H258"/>
    <mergeCell ref="I258:J258"/>
    <mergeCell ref="A273:K273"/>
    <mergeCell ref="A274:K274"/>
    <mergeCell ref="A275:A277"/>
    <mergeCell ref="B275:B277"/>
    <mergeCell ref="C275:C277"/>
    <mergeCell ref="D275:D277"/>
    <mergeCell ref="E275:E277"/>
    <mergeCell ref="F275:J275"/>
    <mergeCell ref="K275:K277"/>
    <mergeCell ref="F276:F277"/>
    <mergeCell ref="G276:H276"/>
    <mergeCell ref="I276:J276"/>
    <mergeCell ref="A291:K291"/>
    <mergeCell ref="A292:K292"/>
    <mergeCell ref="A293:A295"/>
    <mergeCell ref="B293:B295"/>
    <mergeCell ref="C293:C295"/>
    <mergeCell ref="D293:D295"/>
    <mergeCell ref="E293:E295"/>
    <mergeCell ref="F293:J293"/>
    <mergeCell ref="K293:K295"/>
    <mergeCell ref="F294:F295"/>
    <mergeCell ref="G294:H294"/>
    <mergeCell ref="I294:J29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1"/>
  <sheetViews>
    <sheetView zoomScale="70" zoomScaleNormal="70" workbookViewId="0">
      <selection activeCell="B2" sqref="B2:E2"/>
    </sheetView>
  </sheetViews>
  <sheetFormatPr baseColWidth="10" defaultRowHeight="15" x14ac:dyDescent="0.25"/>
  <cols>
    <col min="1" max="1" width="3.140625" customWidth="1"/>
    <col min="2" max="2" width="91.5703125" customWidth="1"/>
    <col min="3" max="3" width="13" customWidth="1"/>
    <col min="4" max="4" width="17.28515625" customWidth="1"/>
    <col min="5" max="5" width="13.7109375" customWidth="1"/>
    <col min="7" max="7" width="21.42578125" customWidth="1"/>
    <col min="10" max="10" width="91.5703125" customWidth="1"/>
    <col min="11" max="11" width="13" customWidth="1"/>
    <col min="12" max="12" width="17.28515625" customWidth="1"/>
    <col min="13" max="13" width="13.7109375" customWidth="1"/>
    <col min="15" max="15" width="21.42578125" customWidth="1"/>
    <col min="18" max="18" width="91.5703125" customWidth="1"/>
    <col min="19" max="19" width="13" customWidth="1"/>
    <col min="20" max="20" width="17.28515625" customWidth="1"/>
    <col min="21" max="21" width="13.7109375" customWidth="1"/>
    <col min="23" max="23" width="21.42578125" customWidth="1"/>
    <col min="26" max="26" width="91.5703125" customWidth="1"/>
    <col min="27" max="27" width="13" customWidth="1"/>
    <col min="28" max="28" width="17.28515625" customWidth="1"/>
    <col min="29" max="29" width="13.7109375" customWidth="1"/>
    <col min="31" max="31" width="21.42578125" customWidth="1"/>
    <col min="34" max="34" width="91.5703125" customWidth="1"/>
    <col min="35" max="35" width="13" customWidth="1"/>
    <col min="36" max="36" width="17.28515625" customWidth="1"/>
    <col min="37" max="37" width="13.7109375" customWidth="1"/>
    <col min="39" max="39" width="21.42578125" customWidth="1"/>
    <col min="42" max="42" width="91.5703125" customWidth="1"/>
    <col min="43" max="43" width="13" customWidth="1"/>
    <col min="44" max="44" width="17.28515625" customWidth="1"/>
    <col min="45" max="45" width="13.7109375" customWidth="1"/>
    <col min="47" max="47" width="21.42578125" customWidth="1"/>
    <col min="50" max="50" width="91.5703125" customWidth="1"/>
    <col min="51" max="51" width="13" customWidth="1"/>
    <col min="52" max="52" width="17.28515625" customWidth="1"/>
    <col min="53" max="53" width="13.7109375" customWidth="1"/>
    <col min="55" max="55" width="21.42578125" customWidth="1"/>
  </cols>
  <sheetData>
    <row r="1" spans="1:9" ht="15.75" thickBot="1" x14ac:dyDescent="0.3">
      <c r="B1" s="12"/>
      <c r="C1" s="12"/>
      <c r="D1" s="12"/>
      <c r="E1" s="12"/>
    </row>
    <row r="2" spans="1:9" x14ac:dyDescent="0.25">
      <c r="B2" s="205" t="s">
        <v>67</v>
      </c>
      <c r="C2" s="206"/>
      <c r="D2" s="206"/>
      <c r="E2" s="207"/>
    </row>
    <row r="3" spans="1:9" x14ac:dyDescent="0.25">
      <c r="B3" s="7" t="str">
        <f>+'Código de Proyecto'!A1</f>
        <v>Código de Proyecto</v>
      </c>
      <c r="C3" s="208">
        <f>+'Código de Proyecto'!A2</f>
        <v>0</v>
      </c>
      <c r="D3" s="208"/>
      <c r="E3" s="209"/>
    </row>
    <row r="4" spans="1:9" x14ac:dyDescent="0.25">
      <c r="B4" s="210" t="str">
        <f>'Código de Proyecto'!A3</f>
        <v xml:space="preserve">Título: </v>
      </c>
      <c r="C4" s="208"/>
      <c r="D4" s="208"/>
      <c r="E4" s="209"/>
    </row>
    <row r="5" spans="1:9" x14ac:dyDescent="0.25">
      <c r="B5" s="7" t="str">
        <f>+'Código de Proyecto'!C1</f>
        <v xml:space="preserve"> UVT</v>
      </c>
      <c r="C5" s="208">
        <f>+'Código de Proyecto'!C2</f>
        <v>0</v>
      </c>
      <c r="D5" s="208"/>
      <c r="E5" s="209"/>
    </row>
    <row r="6" spans="1:9" x14ac:dyDescent="0.25">
      <c r="B6" s="7" t="str">
        <f>+'Código de Proyecto'!D1</f>
        <v>BENEFICIARIO</v>
      </c>
      <c r="C6" s="208">
        <f>+'Código de Proyecto'!D2</f>
        <v>0</v>
      </c>
      <c r="D6" s="208"/>
      <c r="E6" s="209"/>
    </row>
    <row r="7" spans="1:9" x14ac:dyDescent="0.25">
      <c r="B7" s="7" t="str">
        <f>+'Código de Proyecto'!B1</f>
        <v>Resolución Nº</v>
      </c>
      <c r="C7" s="208">
        <f>+'Código de Proyecto'!B2</f>
        <v>0</v>
      </c>
      <c r="D7" s="208"/>
      <c r="E7" s="209"/>
    </row>
    <row r="8" spans="1:9" x14ac:dyDescent="0.25">
      <c r="B8" s="7" t="str">
        <f>+'Código de Proyecto'!E1</f>
        <v>Fecha Pago</v>
      </c>
      <c r="C8" s="217">
        <f>+'Código de Proyecto'!E2</f>
        <v>0</v>
      </c>
      <c r="D8" s="208"/>
      <c r="E8" s="209"/>
    </row>
    <row r="9" spans="1:9" x14ac:dyDescent="0.25">
      <c r="B9" s="7" t="str">
        <f>+'Código de Proyecto'!G1</f>
        <v>Fecha de Vencimiento</v>
      </c>
      <c r="C9" s="217">
        <f>+'Código de Proyecto'!G2</f>
        <v>0</v>
      </c>
      <c r="D9" s="217"/>
      <c r="E9" s="218"/>
    </row>
    <row r="10" spans="1:9" x14ac:dyDescent="0.25">
      <c r="B10" s="7" t="s">
        <v>68</v>
      </c>
      <c r="C10" s="208"/>
      <c r="D10" s="208"/>
      <c r="E10" s="209"/>
    </row>
    <row r="11" spans="1:9" ht="15.75" thickBot="1" x14ac:dyDescent="0.3">
      <c r="B11" s="120" t="s">
        <v>69</v>
      </c>
      <c r="C11" s="219"/>
      <c r="D11" s="219"/>
      <c r="E11" s="220"/>
    </row>
    <row r="12" spans="1:9" ht="15.75" thickBot="1" x14ac:dyDescent="0.3">
      <c r="B12" s="12"/>
      <c r="C12" s="12"/>
      <c r="D12" s="12"/>
      <c r="E12" s="12"/>
    </row>
    <row r="13" spans="1:9" x14ac:dyDescent="0.25">
      <c r="B13" s="221" t="s">
        <v>70</v>
      </c>
      <c r="C13" s="223" t="s">
        <v>71</v>
      </c>
      <c r="D13" s="223"/>
      <c r="E13" s="224"/>
      <c r="G13" s="211" t="s">
        <v>73</v>
      </c>
      <c r="H13" s="211"/>
      <c r="I13" s="211"/>
    </row>
    <row r="14" spans="1:9" x14ac:dyDescent="0.25">
      <c r="B14" s="222"/>
      <c r="C14" s="121" t="s">
        <v>72</v>
      </c>
      <c r="D14" s="122" t="s">
        <v>2</v>
      </c>
      <c r="E14" s="123" t="s">
        <v>9</v>
      </c>
      <c r="G14" s="211"/>
      <c r="H14" s="211"/>
      <c r="I14" s="211"/>
    </row>
    <row r="15" spans="1:9" x14ac:dyDescent="0.25">
      <c r="A15" s="12"/>
      <c r="B15" s="124" t="str">
        <f>Presupuesto!B4</f>
        <v>Servicios de capacitación y entrenamiento de personal de la empresa</v>
      </c>
      <c r="C15" s="125">
        <f>Presupuesto!C4</f>
        <v>0</v>
      </c>
      <c r="D15" s="125">
        <f>Presupuesto!D4</f>
        <v>0</v>
      </c>
      <c r="E15" s="125">
        <f>Presupuesto!G4</f>
        <v>0</v>
      </c>
    </row>
    <row r="16" spans="1:9" s="12" customFormat="1" x14ac:dyDescent="0.25">
      <c r="B16" s="124" t="str">
        <f>Presupuesto!B5</f>
        <v>Contratación de personal técnico utilizado exclusivamente para la ejecución del proyecto</v>
      </c>
      <c r="C16" s="125">
        <f>Presupuesto!C5</f>
        <v>0</v>
      </c>
      <c r="D16" s="125">
        <f>Presupuesto!D5</f>
        <v>0</v>
      </c>
      <c r="E16" s="125">
        <f>Presupuesto!G5</f>
        <v>0</v>
      </c>
    </row>
    <row r="17" spans="1:5" x14ac:dyDescent="0.25">
      <c r="A17" s="12"/>
      <c r="B17" s="124" t="str">
        <f>Presupuesto!B6</f>
        <v>Contratación de Recursos Humanos incrementales</v>
      </c>
      <c r="C17" s="125">
        <f>Presupuesto!C6</f>
        <v>0</v>
      </c>
      <c r="D17" s="125">
        <f>Presupuesto!D6</f>
        <v>0</v>
      </c>
      <c r="E17" s="125">
        <f>Presupuesto!G6</f>
        <v>0</v>
      </c>
    </row>
    <row r="18" spans="1:5" x14ac:dyDescent="0.25">
      <c r="A18" s="12"/>
      <c r="B18" s="124" t="str">
        <f>Presupuesto!B7</f>
        <v>Contratación de consultorías</v>
      </c>
      <c r="C18" s="125">
        <f>Presupuesto!C7</f>
        <v>0</v>
      </c>
      <c r="D18" s="125">
        <f>Presupuesto!D7</f>
        <v>0</v>
      </c>
      <c r="E18" s="125">
        <f>Presupuesto!G7</f>
        <v>0</v>
      </c>
    </row>
    <row r="19" spans="1:5" x14ac:dyDescent="0.25">
      <c r="A19" s="12"/>
      <c r="B19" s="124" t="str">
        <f>Presupuesto!B8</f>
        <v>Materiales e insumos</v>
      </c>
      <c r="C19" s="125">
        <f>Presupuesto!C8</f>
        <v>0</v>
      </c>
      <c r="D19" s="125">
        <f>Presupuesto!D8</f>
        <v>0</v>
      </c>
      <c r="E19" s="125">
        <f>Presupuesto!G8</f>
        <v>0</v>
      </c>
    </row>
    <row r="20" spans="1:5" x14ac:dyDescent="0.25">
      <c r="A20" s="12"/>
      <c r="B20" s="124" t="str">
        <f>Presupuesto!B9</f>
        <v>Equipamiento necesario para la ejecución del proyecto</v>
      </c>
      <c r="C20" s="125">
        <f>Presupuesto!C9</f>
        <v>0</v>
      </c>
      <c r="D20" s="125">
        <f>Presupuesto!D9</f>
        <v>0</v>
      </c>
      <c r="E20" s="125">
        <f>Presupuesto!G9</f>
        <v>0</v>
      </c>
    </row>
    <row r="21" spans="1:5" x14ac:dyDescent="0.25">
      <c r="A21" s="12"/>
      <c r="B21" s="124" t="str">
        <f>Presupuesto!B10</f>
        <v>Material de prueba, ensayos y laboratorios</v>
      </c>
      <c r="C21" s="125">
        <f>Presupuesto!C10</f>
        <v>0</v>
      </c>
      <c r="D21" s="125">
        <f>Presupuesto!D10</f>
        <v>0</v>
      </c>
      <c r="E21" s="125">
        <f>Presupuesto!G10</f>
        <v>0</v>
      </c>
    </row>
    <row r="22" spans="1:5" x14ac:dyDescent="0.25">
      <c r="A22" s="12"/>
      <c r="B22" s="124" t="str">
        <f>Presupuesto!B11</f>
        <v>Compra de software</v>
      </c>
      <c r="C22" s="125">
        <f>Presupuesto!C11</f>
        <v>0</v>
      </c>
      <c r="D22" s="125">
        <f>Presupuesto!D11</f>
        <v>0</v>
      </c>
      <c r="E22" s="125">
        <f>Presupuesto!G11</f>
        <v>0</v>
      </c>
    </row>
    <row r="23" spans="1:5" x14ac:dyDescent="0.25">
      <c r="A23" s="12"/>
      <c r="B23" s="124" t="str">
        <f>Presupuesto!B12</f>
        <v>Arriendo de software</v>
      </c>
      <c r="C23" s="125">
        <f>Presupuesto!C12</f>
        <v>0</v>
      </c>
      <c r="D23" s="125">
        <f>Presupuesto!D12</f>
        <v>0</v>
      </c>
      <c r="E23" s="125">
        <f>Presupuesto!G12</f>
        <v>0</v>
      </c>
    </row>
    <row r="24" spans="1:5" x14ac:dyDescent="0.25">
      <c r="A24" s="12"/>
      <c r="B24" s="124" t="str">
        <f>Presupuesto!B13</f>
        <v>Infraestructura en la entidad beneficiaria (Hasta un 20% del ANR)</v>
      </c>
      <c r="C24" s="125">
        <f>Presupuesto!C13</f>
        <v>0</v>
      </c>
      <c r="D24" s="125">
        <f>Presupuesto!D13</f>
        <v>0</v>
      </c>
      <c r="E24" s="125">
        <f>Presupuesto!G13</f>
        <v>0</v>
      </c>
    </row>
    <row r="25" spans="1:5" x14ac:dyDescent="0.25">
      <c r="A25" s="12"/>
      <c r="B25" s="124" t="str">
        <f>Presupuesto!B14</f>
        <v>Costos de protección de propiedad intelectual (Hasta un 20% del ANR)</v>
      </c>
      <c r="C25" s="125">
        <f>Presupuesto!C14</f>
        <v>0</v>
      </c>
      <c r="D25" s="125">
        <f>Presupuesto!D14</f>
        <v>0</v>
      </c>
      <c r="E25" s="125">
        <f>Presupuesto!G14</f>
        <v>0</v>
      </c>
    </row>
    <row r="26" spans="1:5" s="12" customFormat="1" x14ac:dyDescent="0.25">
      <c r="B26" s="153" t="str">
        <f>Presupuesto!B15</f>
        <v>Inversión en promoción, difusión y comercialización (Hasta un 20% del ANR)</v>
      </c>
      <c r="C26" s="125">
        <f>Presupuesto!C15</f>
        <v>0</v>
      </c>
      <c r="D26" s="125">
        <f>Presupuesto!D15</f>
        <v>0</v>
      </c>
      <c r="E26" s="125">
        <f>Presupuesto!G15</f>
        <v>0</v>
      </c>
    </row>
    <row r="27" spans="1:5" x14ac:dyDescent="0.25">
      <c r="A27" s="12"/>
      <c r="B27" s="153" t="str">
        <f>Presupuesto!B16</f>
        <v>Gastos de formulación de proyectos (Hasta un 2% del ANR)</v>
      </c>
      <c r="C27" s="125">
        <f>Presupuesto!C16</f>
        <v>0</v>
      </c>
      <c r="D27" s="125">
        <f>Presupuesto!D16</f>
        <v>0</v>
      </c>
      <c r="E27" s="125">
        <f>Presupuesto!G16</f>
        <v>0</v>
      </c>
    </row>
    <row r="28" spans="1:5" x14ac:dyDescent="0.25">
      <c r="A28" s="12"/>
      <c r="B28" s="153" t="str">
        <f>Presupuesto!B17</f>
        <v>Gastos de administración de la Organización Vinculante Administradora (Hasta un 5% del ANR)</v>
      </c>
      <c r="C28" s="125">
        <f>Presupuesto!C17</f>
        <v>0</v>
      </c>
      <c r="D28" s="125">
        <f>Presupuesto!D17</f>
        <v>0</v>
      </c>
      <c r="E28" s="125">
        <f>Presupuesto!G17</f>
        <v>0</v>
      </c>
    </row>
    <row r="29" spans="1:5" x14ac:dyDescent="0.25">
      <c r="A29" s="12"/>
      <c r="B29" s="153" t="str">
        <f>Presupuesto!B18</f>
        <v>Otros gastos (Hasta un 5% del ANR)</v>
      </c>
      <c r="C29" s="125">
        <f>Presupuesto!C18</f>
        <v>0</v>
      </c>
      <c r="D29" s="125">
        <f>Presupuesto!D18</f>
        <v>0</v>
      </c>
      <c r="E29" s="125">
        <f>Presupuesto!G18</f>
        <v>0</v>
      </c>
    </row>
    <row r="30" spans="1:5" ht="15.75" thickBot="1" x14ac:dyDescent="0.3">
      <c r="A30" s="12"/>
      <c r="B30" s="153" t="str">
        <f>Presupuesto!B19</f>
        <v>Seguro de Caución</v>
      </c>
      <c r="C30" s="125">
        <f>Presupuesto!C19</f>
        <v>0</v>
      </c>
      <c r="D30" s="125">
        <f>Presupuesto!D19</f>
        <v>0</v>
      </c>
      <c r="E30" s="125">
        <f>Presupuesto!G19</f>
        <v>0</v>
      </c>
    </row>
    <row r="31" spans="1:5" ht="15.75" thickBot="1" x14ac:dyDescent="0.3">
      <c r="B31" s="126" t="s">
        <v>9</v>
      </c>
      <c r="C31" s="127">
        <f>SUM(C15:C30)</f>
        <v>0</v>
      </c>
      <c r="D31" s="127">
        <f>SUM(D15:D30)</f>
        <v>0</v>
      </c>
      <c r="E31" s="127">
        <f>SUM(E15:E30)</f>
        <v>0</v>
      </c>
    </row>
    <row r="32" spans="1:5" ht="15.75" thickBot="1" x14ac:dyDescent="0.3"/>
    <row r="33" spans="2:56" ht="15" customHeight="1" x14ac:dyDescent="0.25">
      <c r="B33" s="221" t="s">
        <v>70</v>
      </c>
      <c r="C33" s="225" t="s">
        <v>74</v>
      </c>
      <c r="D33" s="226"/>
      <c r="E33" s="227"/>
      <c r="F33" s="228" t="s">
        <v>75</v>
      </c>
      <c r="G33" s="226"/>
      <c r="H33" s="227"/>
      <c r="J33" s="221" t="s">
        <v>70</v>
      </c>
      <c r="K33" s="225" t="s">
        <v>90</v>
      </c>
      <c r="L33" s="226"/>
      <c r="M33" s="227"/>
      <c r="N33" s="228" t="s">
        <v>91</v>
      </c>
      <c r="O33" s="226"/>
      <c r="P33" s="227"/>
      <c r="R33" s="221" t="s">
        <v>70</v>
      </c>
      <c r="S33" s="225" t="s">
        <v>92</v>
      </c>
      <c r="T33" s="226"/>
      <c r="U33" s="227"/>
      <c r="V33" s="228" t="s">
        <v>93</v>
      </c>
      <c r="W33" s="226"/>
      <c r="X33" s="227"/>
      <c r="Z33" s="221" t="s">
        <v>70</v>
      </c>
      <c r="AA33" s="225" t="s">
        <v>94</v>
      </c>
      <c r="AB33" s="226"/>
      <c r="AC33" s="227"/>
      <c r="AD33" s="228" t="s">
        <v>95</v>
      </c>
      <c r="AE33" s="226"/>
      <c r="AF33" s="227"/>
      <c r="AH33" s="221" t="s">
        <v>70</v>
      </c>
      <c r="AI33" s="225" t="s">
        <v>96</v>
      </c>
      <c r="AJ33" s="226"/>
      <c r="AK33" s="227"/>
      <c r="AL33" s="228" t="s">
        <v>97</v>
      </c>
      <c r="AM33" s="226"/>
      <c r="AN33" s="227"/>
      <c r="AP33" s="221" t="s">
        <v>70</v>
      </c>
      <c r="AQ33" s="225" t="s">
        <v>98</v>
      </c>
      <c r="AR33" s="226"/>
      <c r="AS33" s="227"/>
      <c r="AT33" s="228" t="s">
        <v>99</v>
      </c>
      <c r="AU33" s="226"/>
      <c r="AV33" s="227"/>
      <c r="AX33" s="221" t="s">
        <v>70</v>
      </c>
      <c r="AY33" s="225" t="s">
        <v>100</v>
      </c>
      <c r="AZ33" s="226"/>
      <c r="BA33" s="227"/>
      <c r="BB33" s="228" t="s">
        <v>101</v>
      </c>
      <c r="BC33" s="226"/>
      <c r="BD33" s="227"/>
    </row>
    <row r="34" spans="2:56" x14ac:dyDescent="0.25">
      <c r="B34" s="222"/>
      <c r="C34" s="128" t="s">
        <v>72</v>
      </c>
      <c r="D34" s="122" t="s">
        <v>2</v>
      </c>
      <c r="E34" s="123" t="s">
        <v>9</v>
      </c>
      <c r="F34" s="121" t="s">
        <v>72</v>
      </c>
      <c r="G34" s="122" t="s">
        <v>2</v>
      </c>
      <c r="H34" s="123" t="s">
        <v>9</v>
      </c>
      <c r="J34" s="222"/>
      <c r="K34" s="156" t="s">
        <v>72</v>
      </c>
      <c r="L34" s="154" t="s">
        <v>2</v>
      </c>
      <c r="M34" s="155" t="s">
        <v>9</v>
      </c>
      <c r="N34" s="121" t="s">
        <v>72</v>
      </c>
      <c r="O34" s="154" t="s">
        <v>2</v>
      </c>
      <c r="P34" s="155" t="s">
        <v>9</v>
      </c>
      <c r="R34" s="222"/>
      <c r="S34" s="156" t="s">
        <v>72</v>
      </c>
      <c r="T34" s="154" t="s">
        <v>2</v>
      </c>
      <c r="U34" s="155" t="s">
        <v>9</v>
      </c>
      <c r="V34" s="121" t="s">
        <v>72</v>
      </c>
      <c r="W34" s="154" t="s">
        <v>2</v>
      </c>
      <c r="X34" s="155" t="s">
        <v>9</v>
      </c>
      <c r="Z34" s="222"/>
      <c r="AA34" s="156" t="s">
        <v>72</v>
      </c>
      <c r="AB34" s="154" t="s">
        <v>2</v>
      </c>
      <c r="AC34" s="155" t="s">
        <v>9</v>
      </c>
      <c r="AD34" s="121" t="s">
        <v>72</v>
      </c>
      <c r="AE34" s="154" t="s">
        <v>2</v>
      </c>
      <c r="AF34" s="155" t="s">
        <v>9</v>
      </c>
      <c r="AH34" s="222"/>
      <c r="AI34" s="156" t="s">
        <v>72</v>
      </c>
      <c r="AJ34" s="154" t="s">
        <v>2</v>
      </c>
      <c r="AK34" s="155" t="s">
        <v>9</v>
      </c>
      <c r="AL34" s="121" t="s">
        <v>72</v>
      </c>
      <c r="AM34" s="154" t="s">
        <v>2</v>
      </c>
      <c r="AN34" s="155" t="s">
        <v>9</v>
      </c>
      <c r="AP34" s="222"/>
      <c r="AQ34" s="156" t="s">
        <v>72</v>
      </c>
      <c r="AR34" s="154" t="s">
        <v>2</v>
      </c>
      <c r="AS34" s="155" t="s">
        <v>9</v>
      </c>
      <c r="AT34" s="121" t="s">
        <v>72</v>
      </c>
      <c r="AU34" s="154" t="s">
        <v>2</v>
      </c>
      <c r="AV34" s="155" t="s">
        <v>9</v>
      </c>
      <c r="AX34" s="222"/>
      <c r="AY34" s="156" t="s">
        <v>72</v>
      </c>
      <c r="AZ34" s="154" t="s">
        <v>2</v>
      </c>
      <c r="BA34" s="155" t="s">
        <v>9</v>
      </c>
      <c r="BB34" s="121" t="s">
        <v>72</v>
      </c>
      <c r="BC34" s="154" t="s">
        <v>2</v>
      </c>
      <c r="BD34" s="155" t="s">
        <v>9</v>
      </c>
    </row>
    <row r="35" spans="2:56" x14ac:dyDescent="0.25">
      <c r="B35" s="124" t="str">
        <f>Presupuesto!B4</f>
        <v>Servicios de capacitación y entrenamiento de personal de la empresa</v>
      </c>
      <c r="C35" s="132">
        <f>SUMIF(Rendiciones!$A$7:$A$24,1,Rendiciones!$G$7:$G$24)</f>
        <v>0</v>
      </c>
      <c r="D35" s="132">
        <f>SUMIF(Rendiciones!$A$7:$A$24,1,Rendiciones!$I$7:$I$24)</f>
        <v>0</v>
      </c>
      <c r="E35" s="133">
        <f t="shared" ref="E35:E50" si="0">SUM(C35:D35)</f>
        <v>0</v>
      </c>
      <c r="F35" s="132">
        <f>SUMIF(Rendiciones!$A$7:$A$24,1,Rendiciones!$H$7:$H$24)</f>
        <v>0</v>
      </c>
      <c r="G35" s="132">
        <f>SUMIF(Rendiciones!$A$7:$A$24,1,Rendiciones!$J$7:$J$24)</f>
        <v>0</v>
      </c>
      <c r="H35" s="133">
        <f t="shared" ref="H35:H50" si="1">SUM(F35:G35)</f>
        <v>0</v>
      </c>
      <c r="J35" s="124" t="str">
        <f>Presupuesto!B4</f>
        <v>Servicios de capacitación y entrenamiento de personal de la empresa</v>
      </c>
      <c r="K35" s="132">
        <f>SUMIF(Rendiciones!$A$7:$A$24,2,Rendiciones!$G$7:$G$24)</f>
        <v>0</v>
      </c>
      <c r="L35" s="132">
        <f>SUMIF(Rendiciones!$A$7:$A$24,2,Rendiciones!$I$7:$I$24)</f>
        <v>0</v>
      </c>
      <c r="M35" s="133">
        <f t="shared" ref="M35:M50" si="2">SUM(K35:L35)</f>
        <v>0</v>
      </c>
      <c r="N35" s="132">
        <f>SUMIF(Rendiciones!$A$7:$A$24,2,Rendiciones!$H$7:$H$24)</f>
        <v>0</v>
      </c>
      <c r="O35" s="132">
        <f>SUMIF(Rendiciones!$A$7:$A$24,2,Rendiciones!$J$7:$J$24)</f>
        <v>0</v>
      </c>
      <c r="P35" s="133">
        <f t="shared" ref="P35:P50" si="3">SUM(N35:O35)</f>
        <v>0</v>
      </c>
      <c r="R35" s="124" t="str">
        <f>Presupuesto!B4</f>
        <v>Servicios de capacitación y entrenamiento de personal de la empresa</v>
      </c>
      <c r="S35" s="132">
        <f>SUMIF(Rendiciones!$A$7:$A$24,3,Rendiciones!$G$7:$G$24)</f>
        <v>0</v>
      </c>
      <c r="T35" s="132">
        <f>SUMIF(Rendiciones!$A$7:$A$24,3,Rendiciones!$I$7:$I$24)</f>
        <v>0</v>
      </c>
      <c r="U35" s="133">
        <f t="shared" ref="U35:U50" si="4">SUM(S35:T35)</f>
        <v>0</v>
      </c>
      <c r="V35" s="132">
        <f>SUMIF(Rendiciones!$A$7:$A$24,3,Rendiciones!$H$7:$H$24)</f>
        <v>0</v>
      </c>
      <c r="W35" s="132">
        <f>SUMIF(Rendiciones!$A$7:$A$24,3,Rendiciones!$J$7:$J$24)</f>
        <v>0</v>
      </c>
      <c r="X35" s="133">
        <f t="shared" ref="X35:X50" si="5">SUM(V35:W35)</f>
        <v>0</v>
      </c>
      <c r="Z35" s="124" t="str">
        <f>Presupuesto!B4</f>
        <v>Servicios de capacitación y entrenamiento de personal de la empresa</v>
      </c>
      <c r="AA35" s="132">
        <f>SUMIF(Rendiciones!$A$7:$A$24,4,Rendiciones!$G$7:$G$24)</f>
        <v>0</v>
      </c>
      <c r="AB35" s="132">
        <f>SUMIF(Rendiciones!$A$7:$A$24,4,Rendiciones!$I$7:$I$24)</f>
        <v>0</v>
      </c>
      <c r="AC35" s="133">
        <f t="shared" ref="AC35:AC50" si="6">SUM(AA35:AB35)</f>
        <v>0</v>
      </c>
      <c r="AD35" s="132">
        <f>SUMIF(Rendiciones!$A$7:$A$24,4,Rendiciones!$H$7:$H$24)</f>
        <v>0</v>
      </c>
      <c r="AE35" s="132">
        <f>SUMIF(Rendiciones!$A$7:$A$24,4,Rendiciones!$J$7:$J$24)</f>
        <v>0</v>
      </c>
      <c r="AF35" s="133">
        <f t="shared" ref="AF35:AF50" si="7">SUM(AD35:AE35)</f>
        <v>0</v>
      </c>
      <c r="AH35" s="124" t="str">
        <f>Presupuesto!B4</f>
        <v>Servicios de capacitación y entrenamiento de personal de la empresa</v>
      </c>
      <c r="AI35" s="132">
        <f>SUMIF(Rendiciones!$A$7:$A$24,5,Rendiciones!$G$7:$G$24)</f>
        <v>0</v>
      </c>
      <c r="AJ35" s="132">
        <f>SUMIF(Rendiciones!$A$7:$A$24,5,Rendiciones!$I$7:$I$24)</f>
        <v>0</v>
      </c>
      <c r="AK35" s="133">
        <f t="shared" ref="AK35:AK50" si="8">SUM(AI35:AJ35)</f>
        <v>0</v>
      </c>
      <c r="AL35" s="132">
        <f>SUMIF(Rendiciones!$A$7:$A$24,5,Rendiciones!$H$7:$H$24)</f>
        <v>0</v>
      </c>
      <c r="AM35" s="132">
        <f>SUMIF(Rendiciones!$A$7:$A$24,5,Rendiciones!$J$7:$J$24)</f>
        <v>0</v>
      </c>
      <c r="AN35" s="133">
        <f t="shared" ref="AN35:AN50" si="9">SUM(AL35:AM35)</f>
        <v>0</v>
      </c>
      <c r="AP35" s="124" t="str">
        <f>Presupuesto!B4</f>
        <v>Servicios de capacitación y entrenamiento de personal de la empresa</v>
      </c>
      <c r="AQ35" s="132">
        <f>SUMIF(Rendiciones!$A$7:$A$24,6,Rendiciones!$G$7:$G$24)</f>
        <v>0</v>
      </c>
      <c r="AR35" s="132">
        <f>SUMIF(Rendiciones!$A$7:$A$24,6,Rendiciones!$I$7:$I$24)</f>
        <v>0</v>
      </c>
      <c r="AS35" s="133">
        <f t="shared" ref="AS35:AS50" si="10">SUM(AQ35:AR35)</f>
        <v>0</v>
      </c>
      <c r="AT35" s="132">
        <f>SUMIF(Rendiciones!$A$7:$A$24,6,Rendiciones!$H$7:$H$24)</f>
        <v>0</v>
      </c>
      <c r="AU35" s="132">
        <f>SUMIF(Rendiciones!$A$7:$A$24,6,Rendiciones!$J$7:$J$24)</f>
        <v>0</v>
      </c>
      <c r="AV35" s="133">
        <f t="shared" ref="AV35:AV50" si="11">SUM(AT35:AU35)</f>
        <v>0</v>
      </c>
      <c r="AX35" s="124" t="str">
        <f>Presupuesto!B4</f>
        <v>Servicios de capacitación y entrenamiento de personal de la empresa</v>
      </c>
      <c r="AY35" s="132">
        <f>SUMIF(Rendiciones!$A$7:$A$24,7,Rendiciones!$G$7:$G$24)</f>
        <v>0</v>
      </c>
      <c r="AZ35" s="132">
        <f>SUMIF(Rendiciones!$A$7:$A$24,7,Rendiciones!$I$7:$I$24)</f>
        <v>0</v>
      </c>
      <c r="BA35" s="133">
        <f t="shared" ref="BA35:BA50" si="12">SUM(AY35:AZ35)</f>
        <v>0</v>
      </c>
      <c r="BB35" s="132">
        <f>SUMIF(Rendiciones!$A$7:$A$24,7,Rendiciones!$H$7:$H$24)</f>
        <v>0</v>
      </c>
      <c r="BC35" s="132">
        <f>SUMIF(Rendiciones!$A$7:$A$24,7,Rendiciones!$J$7:$J$24)</f>
        <v>0</v>
      </c>
      <c r="BD35" s="133">
        <f t="shared" ref="BD35:BD50" si="13">SUM(BB35:BC35)</f>
        <v>0</v>
      </c>
    </row>
    <row r="36" spans="2:56" s="157" customFormat="1" x14ac:dyDescent="0.25">
      <c r="B36" s="158" t="str">
        <f>Presupuesto!B5</f>
        <v>Contratación de personal técnico utilizado exclusivamente para la ejecución del proyecto</v>
      </c>
      <c r="C36" s="159">
        <f>SUMIF(Rendiciones!$A$34:$A$43,1,Rendiciones!$G$34:$G$43)</f>
        <v>0</v>
      </c>
      <c r="D36" s="159">
        <f>SUMIF(Rendiciones!$A$34:$A$43,1,Rendiciones!$I$34:$I$43)</f>
        <v>0</v>
      </c>
      <c r="E36" s="160">
        <f t="shared" si="0"/>
        <v>0</v>
      </c>
      <c r="F36" s="159">
        <f>SUMIF(Rendiciones!$A$34:$A$43,1,Rendiciones!$H$34:$H$43)</f>
        <v>0</v>
      </c>
      <c r="G36" s="159">
        <f>SUMIF(Rendiciones!$A$34:$A$43,1,Rendiciones!$J$34:$J$43)</f>
        <v>0</v>
      </c>
      <c r="H36" s="160">
        <f t="shared" si="1"/>
        <v>0</v>
      </c>
      <c r="J36" s="124" t="str">
        <f>Presupuesto!B5</f>
        <v>Contratación de personal técnico utilizado exclusivamente para la ejecución del proyecto</v>
      </c>
      <c r="K36" s="159">
        <f>SUMIF(Rendiciones!$A$34:$A$43,2,Rendiciones!$G$34:$G$43)</f>
        <v>0</v>
      </c>
      <c r="L36" s="159">
        <f>SUMIF(Rendiciones!$A$34:$A$43,2,Rendiciones!$I$34:$I$43)</f>
        <v>0</v>
      </c>
      <c r="M36" s="160">
        <f t="shared" si="2"/>
        <v>0</v>
      </c>
      <c r="N36" s="159">
        <f>SUMIF(Rendiciones!$A$34:$A$43,2,Rendiciones!$H$34:$H$43)</f>
        <v>0</v>
      </c>
      <c r="O36" s="159">
        <f>SUMIF(Rendiciones!$A$34:$A$43,2,Rendiciones!$J$34:$J$43)</f>
        <v>0</v>
      </c>
      <c r="P36" s="160">
        <f t="shared" si="3"/>
        <v>0</v>
      </c>
      <c r="R36" s="124" t="str">
        <f>Presupuesto!B5</f>
        <v>Contratación de personal técnico utilizado exclusivamente para la ejecución del proyecto</v>
      </c>
      <c r="S36" s="159">
        <f>SUMIF(Rendiciones!$A$34:$A$43,3,Rendiciones!$G$34:$G$43)</f>
        <v>0</v>
      </c>
      <c r="T36" s="159">
        <f>SUMIF(Rendiciones!$A$34:$A$43,3,Rendiciones!$I$34:$I$43)</f>
        <v>0</v>
      </c>
      <c r="U36" s="160">
        <f t="shared" si="4"/>
        <v>0</v>
      </c>
      <c r="V36" s="159">
        <f>SUMIF(Rendiciones!$A$34:$A$43,3,Rendiciones!$H$34:$H$43)</f>
        <v>0</v>
      </c>
      <c r="W36" s="159">
        <f>SUMIF(Rendiciones!$A$34:$A$43,3,Rendiciones!$J$34:$J$43)</f>
        <v>0</v>
      </c>
      <c r="X36" s="160">
        <f t="shared" si="5"/>
        <v>0</v>
      </c>
      <c r="Z36" s="124" t="str">
        <f>Presupuesto!B5</f>
        <v>Contratación de personal técnico utilizado exclusivamente para la ejecución del proyecto</v>
      </c>
      <c r="AA36" s="159">
        <f>SUMIF(Rendiciones!$A$34:$A$43,4,Rendiciones!$G$34:$G$43)</f>
        <v>0</v>
      </c>
      <c r="AB36" s="159">
        <f>SUMIF(Rendiciones!$A$34:$A$43,4,Rendiciones!$I$34:$I$43)</f>
        <v>0</v>
      </c>
      <c r="AC36" s="160">
        <f t="shared" si="6"/>
        <v>0</v>
      </c>
      <c r="AD36" s="159">
        <f>SUMIF(Rendiciones!$A$34:$A$43,4,Rendiciones!$H$34:$H$43)</f>
        <v>0</v>
      </c>
      <c r="AE36" s="159">
        <f>SUMIF(Rendiciones!$A$34:$A$43,4,Rendiciones!$J$34:$J$43)</f>
        <v>0</v>
      </c>
      <c r="AF36" s="160">
        <f t="shared" si="7"/>
        <v>0</v>
      </c>
      <c r="AH36" s="124" t="str">
        <f>Presupuesto!B5</f>
        <v>Contratación de personal técnico utilizado exclusivamente para la ejecución del proyecto</v>
      </c>
      <c r="AI36" s="159">
        <f>SUMIF(Rendiciones!$A$34:$A$43,5,Rendiciones!$G$34:$G$43)</f>
        <v>0</v>
      </c>
      <c r="AJ36" s="159">
        <f>SUMIF(Rendiciones!$A$34:$A$43,5,Rendiciones!$I$34:$I$43)</f>
        <v>0</v>
      </c>
      <c r="AK36" s="160">
        <f t="shared" si="8"/>
        <v>0</v>
      </c>
      <c r="AL36" s="159">
        <f>SUMIF(Rendiciones!$A$34:$A$43,5,Rendiciones!$H$34:$H$43)</f>
        <v>0</v>
      </c>
      <c r="AM36" s="159">
        <f>SUMIF(Rendiciones!$A$34:$A$43,5,Rendiciones!$J$34:$J$43)</f>
        <v>0</v>
      </c>
      <c r="AN36" s="160">
        <f t="shared" si="9"/>
        <v>0</v>
      </c>
      <c r="AP36" s="124" t="str">
        <f>Presupuesto!B5</f>
        <v>Contratación de personal técnico utilizado exclusivamente para la ejecución del proyecto</v>
      </c>
      <c r="AQ36" s="159">
        <f>SUMIF(Rendiciones!$A$34:$A$43,6,Rendiciones!$G$34:$G$43)</f>
        <v>0</v>
      </c>
      <c r="AR36" s="159">
        <f>SUMIF(Rendiciones!$A$34:$A$43,6,Rendiciones!$I$34:$I$43)</f>
        <v>0</v>
      </c>
      <c r="AS36" s="160">
        <f t="shared" si="10"/>
        <v>0</v>
      </c>
      <c r="AT36" s="159">
        <f>SUMIF(Rendiciones!$A$34:$A$43,6,Rendiciones!$H$34:$H$43)</f>
        <v>0</v>
      </c>
      <c r="AU36" s="159">
        <f>SUMIF(Rendiciones!$A$34:$A$43,6,Rendiciones!$J$34:$J$43)</f>
        <v>0</v>
      </c>
      <c r="AV36" s="160">
        <f t="shared" si="11"/>
        <v>0</v>
      </c>
      <c r="AX36" s="124" t="str">
        <f>Presupuesto!B5</f>
        <v>Contratación de personal técnico utilizado exclusivamente para la ejecución del proyecto</v>
      </c>
      <c r="AY36" s="159">
        <f>SUMIF(Rendiciones!$A$34:$A$43,7,Rendiciones!$G$34:$G$43)</f>
        <v>0</v>
      </c>
      <c r="AZ36" s="159">
        <f>SUMIF(Rendiciones!$A$34:$A$43,7,Rendiciones!$I$34:$I$43)</f>
        <v>0</v>
      </c>
      <c r="BA36" s="160">
        <f t="shared" si="12"/>
        <v>0</v>
      </c>
      <c r="BB36" s="159">
        <f>SUMIF(Rendiciones!$A$34:$A$43,7,Rendiciones!$H$34:$H$43)</f>
        <v>0</v>
      </c>
      <c r="BC36" s="159">
        <f>SUMIF(Rendiciones!$A$34:$A$43,7,Rendiciones!$J$34:$J$43)</f>
        <v>0</v>
      </c>
      <c r="BD36" s="160">
        <f t="shared" si="13"/>
        <v>0</v>
      </c>
    </row>
    <row r="37" spans="2:56" x14ac:dyDescent="0.25">
      <c r="B37" s="124" t="str">
        <f>Presupuesto!B6</f>
        <v>Contratación de Recursos Humanos incrementales</v>
      </c>
      <c r="C37" s="132">
        <f>SUMIF(Rendiciones!$A$53:$A$62,1,Rendiciones!$G$53:$G$62)</f>
        <v>0</v>
      </c>
      <c r="D37" s="132">
        <f>SUMIF(Rendiciones!$A$53:$A$62,1,Rendiciones!$I$53:$I$62)</f>
        <v>0</v>
      </c>
      <c r="E37" s="133">
        <f t="shared" si="0"/>
        <v>0</v>
      </c>
      <c r="F37" s="132">
        <f>SUMIF(Rendiciones!$A$53:$A$62,1,Rendiciones!$H$53:$H$62)</f>
        <v>0</v>
      </c>
      <c r="G37" s="132">
        <f>SUMIF(Rendiciones!$A$53:$A$62,1,Rendiciones!$J$53:$J$62)</f>
        <v>0</v>
      </c>
      <c r="H37" s="133">
        <f t="shared" si="1"/>
        <v>0</v>
      </c>
      <c r="J37" s="124" t="str">
        <f>Presupuesto!B6</f>
        <v>Contratación de Recursos Humanos incrementales</v>
      </c>
      <c r="K37" s="132">
        <f>SUMIF(Rendiciones!$A$53:$A$62,2,Rendiciones!$G$53:$G$62)</f>
        <v>0</v>
      </c>
      <c r="L37" s="132">
        <f>SUMIF(Rendiciones!$A$53:$A$62,2,Rendiciones!$I$53:$I$62)</f>
        <v>0</v>
      </c>
      <c r="M37" s="133">
        <f t="shared" si="2"/>
        <v>0</v>
      </c>
      <c r="N37" s="132">
        <f>SUMIF(Rendiciones!$A$53:$A$62,2,Rendiciones!$H$53:$H$62)</f>
        <v>0</v>
      </c>
      <c r="O37" s="132">
        <f>SUMIF(Rendiciones!$A$53:$A$62,2,Rendiciones!$J$53:$J$62)</f>
        <v>0</v>
      </c>
      <c r="P37" s="133">
        <f t="shared" si="3"/>
        <v>0</v>
      </c>
      <c r="R37" s="124" t="str">
        <f>Presupuesto!B6</f>
        <v>Contratación de Recursos Humanos incrementales</v>
      </c>
      <c r="S37" s="132">
        <f>SUMIF(Rendiciones!$A$53:$A$62,3,Rendiciones!$G$53:$G$62)</f>
        <v>0</v>
      </c>
      <c r="T37" s="132">
        <f>SUMIF(Rendiciones!$A$53:$A$62,3,Rendiciones!$I$53:$I$62)</f>
        <v>0</v>
      </c>
      <c r="U37" s="133">
        <f t="shared" si="4"/>
        <v>0</v>
      </c>
      <c r="V37" s="132">
        <f>SUMIF(Rendiciones!$A$53:$A$62,3,Rendiciones!$H$53:$H$62)</f>
        <v>0</v>
      </c>
      <c r="W37" s="132">
        <f>SUMIF(Rendiciones!$A$53:$A$62,3,Rendiciones!$J$53:$J$62)</f>
        <v>0</v>
      </c>
      <c r="X37" s="133">
        <f t="shared" si="5"/>
        <v>0</v>
      </c>
      <c r="Z37" s="124" t="str">
        <f>Presupuesto!B6</f>
        <v>Contratación de Recursos Humanos incrementales</v>
      </c>
      <c r="AA37" s="132">
        <f>SUMIF(Rendiciones!$A$53:$A$62,4,Rendiciones!$G$53:$G$62)</f>
        <v>0</v>
      </c>
      <c r="AB37" s="132">
        <f>SUMIF(Rendiciones!$A$53:$A$62,4,Rendiciones!$I$53:$I$62)</f>
        <v>0</v>
      </c>
      <c r="AC37" s="133">
        <f t="shared" si="6"/>
        <v>0</v>
      </c>
      <c r="AD37" s="132">
        <f>SUMIF(Rendiciones!$A$53:$A$62,4,Rendiciones!$H$53:$H$62)</f>
        <v>0</v>
      </c>
      <c r="AE37" s="132">
        <f>SUMIF(Rendiciones!$A$53:$A$62,4,Rendiciones!$J$53:$J$62)</f>
        <v>0</v>
      </c>
      <c r="AF37" s="133">
        <f t="shared" si="7"/>
        <v>0</v>
      </c>
      <c r="AH37" s="124" t="str">
        <f>Presupuesto!B6</f>
        <v>Contratación de Recursos Humanos incrementales</v>
      </c>
      <c r="AI37" s="132">
        <f>SUMIF(Rendiciones!$A$53:$A$62,5,Rendiciones!$G$53:$G$62)</f>
        <v>0</v>
      </c>
      <c r="AJ37" s="132">
        <f>SUMIF(Rendiciones!$A$53:$A$62,5,Rendiciones!$I$53:$I$62)</f>
        <v>0</v>
      </c>
      <c r="AK37" s="133">
        <f t="shared" si="8"/>
        <v>0</v>
      </c>
      <c r="AL37" s="132">
        <f>SUMIF(Rendiciones!$A$53:$A$62,5,Rendiciones!$H$53:$H$62)</f>
        <v>0</v>
      </c>
      <c r="AM37" s="132">
        <f>SUMIF(Rendiciones!$A$53:$A$62,5,Rendiciones!$J$53:$J$62)</f>
        <v>0</v>
      </c>
      <c r="AN37" s="133">
        <f t="shared" si="9"/>
        <v>0</v>
      </c>
      <c r="AP37" s="124" t="str">
        <f>Presupuesto!B6</f>
        <v>Contratación de Recursos Humanos incrementales</v>
      </c>
      <c r="AQ37" s="132">
        <f>SUMIF(Rendiciones!$A$53:$A$62,6,Rendiciones!$G$53:$G$62)</f>
        <v>0</v>
      </c>
      <c r="AR37" s="132">
        <f>SUMIF(Rendiciones!$A$53:$A$62,6,Rendiciones!$I$53:$I$62)</f>
        <v>0</v>
      </c>
      <c r="AS37" s="133">
        <f t="shared" si="10"/>
        <v>0</v>
      </c>
      <c r="AT37" s="132">
        <f>SUMIF(Rendiciones!$A$53:$A$62,6,Rendiciones!$H$53:$H$62)</f>
        <v>0</v>
      </c>
      <c r="AU37" s="132">
        <f>SUMIF(Rendiciones!$A$53:$A$62,6,Rendiciones!$J$53:$J$62)</f>
        <v>0</v>
      </c>
      <c r="AV37" s="133">
        <f t="shared" si="11"/>
        <v>0</v>
      </c>
      <c r="AX37" s="124" t="str">
        <f>Presupuesto!B6</f>
        <v>Contratación de Recursos Humanos incrementales</v>
      </c>
      <c r="AY37" s="132">
        <f>SUMIF(Rendiciones!$A$53:$A$62,7,Rendiciones!$G$53:$G$62)</f>
        <v>0</v>
      </c>
      <c r="AZ37" s="132">
        <f>SUMIF(Rendiciones!$A$53:$A$62,7,Rendiciones!$I$53:$I$62)</f>
        <v>0</v>
      </c>
      <c r="BA37" s="133">
        <f t="shared" si="12"/>
        <v>0</v>
      </c>
      <c r="BB37" s="132">
        <f>SUMIF(Rendiciones!$A$53:$A$62,7,Rendiciones!$H$53:$H$62)</f>
        <v>0</v>
      </c>
      <c r="BC37" s="132">
        <f>SUMIF(Rendiciones!$A$53:$A$62,7,Rendiciones!$J$53:$J$62)</f>
        <v>0</v>
      </c>
      <c r="BD37" s="133">
        <f t="shared" si="13"/>
        <v>0</v>
      </c>
    </row>
    <row r="38" spans="2:56" x14ac:dyDescent="0.25">
      <c r="B38" s="124" t="str">
        <f>Presupuesto!B7</f>
        <v>Contratación de consultorías</v>
      </c>
      <c r="C38" s="132">
        <f>SUMIF(Rendiciones!$A$72:$A$88,1,Rendiciones!$G$72:$G$88)</f>
        <v>0</v>
      </c>
      <c r="D38" s="132">
        <f>SUMIF(Rendiciones!$A$72:$A$88,1,Rendiciones!$I$72:$I$88)</f>
        <v>0</v>
      </c>
      <c r="E38" s="133">
        <f t="shared" si="0"/>
        <v>0</v>
      </c>
      <c r="F38" s="132">
        <f>SUMIF(Rendiciones!$A$72:$A$88,1,Rendiciones!$H$72:$H$88)</f>
        <v>0</v>
      </c>
      <c r="G38" s="132">
        <f>SUMIF(Rendiciones!$A$72:$A$88,1,Rendiciones!$J$72:$J$88)</f>
        <v>0</v>
      </c>
      <c r="H38" s="133">
        <f t="shared" si="1"/>
        <v>0</v>
      </c>
      <c r="J38" s="124" t="str">
        <f>Presupuesto!B7</f>
        <v>Contratación de consultorías</v>
      </c>
      <c r="K38" s="132">
        <f>SUMIF(Rendiciones!$A$72:$A$88,2,Rendiciones!$G$72:$G$88)</f>
        <v>0</v>
      </c>
      <c r="L38" s="132">
        <f>SUMIF(Rendiciones!$A$72:$A$88,2,Rendiciones!$I$72:$I$88)</f>
        <v>0</v>
      </c>
      <c r="M38" s="133">
        <f t="shared" si="2"/>
        <v>0</v>
      </c>
      <c r="N38" s="132">
        <f>SUMIF(Rendiciones!$A$72:$A$88,2,Rendiciones!$H$72:$H$88)</f>
        <v>0</v>
      </c>
      <c r="O38" s="132">
        <f>SUMIF(Rendiciones!$A$72:$A$88,2,Rendiciones!$J$72:$J$88)</f>
        <v>0</v>
      </c>
      <c r="P38" s="133">
        <f t="shared" si="3"/>
        <v>0</v>
      </c>
      <c r="R38" s="124" t="str">
        <f>Presupuesto!B7</f>
        <v>Contratación de consultorías</v>
      </c>
      <c r="S38" s="132">
        <f>SUMIF(Rendiciones!$A$72:$A$88,3,Rendiciones!$G$72:$G$88)</f>
        <v>0</v>
      </c>
      <c r="T38" s="132">
        <f>SUMIF(Rendiciones!$A$72:$A$88,3,Rendiciones!$I$72:$I$88)</f>
        <v>0</v>
      </c>
      <c r="U38" s="133">
        <f t="shared" si="4"/>
        <v>0</v>
      </c>
      <c r="V38" s="132">
        <f>SUMIF(Rendiciones!$A$72:$A$88,3,Rendiciones!$H$72:$H$88)</f>
        <v>0</v>
      </c>
      <c r="W38" s="132">
        <f>SUMIF(Rendiciones!$A$72:$A$88,3,Rendiciones!$J$72:$J$88)</f>
        <v>0</v>
      </c>
      <c r="X38" s="133">
        <f t="shared" si="5"/>
        <v>0</v>
      </c>
      <c r="Z38" s="124" t="str">
        <f>Presupuesto!B7</f>
        <v>Contratación de consultorías</v>
      </c>
      <c r="AA38" s="132">
        <f>SUMIF(Rendiciones!$A$72:$A$88,4,Rendiciones!$G$72:$G$88)</f>
        <v>0</v>
      </c>
      <c r="AB38" s="132">
        <f>SUMIF(Rendiciones!$A$72:$A$88,4,Rendiciones!$I$72:$I$88)</f>
        <v>0</v>
      </c>
      <c r="AC38" s="133">
        <f t="shared" si="6"/>
        <v>0</v>
      </c>
      <c r="AD38" s="132">
        <f>SUMIF(Rendiciones!$A$72:$A$88,4,Rendiciones!$H$72:$H$88)</f>
        <v>0</v>
      </c>
      <c r="AE38" s="132">
        <f>SUMIF(Rendiciones!$A$72:$A$88,4,Rendiciones!$J$72:$J$88)</f>
        <v>0</v>
      </c>
      <c r="AF38" s="133">
        <f t="shared" si="7"/>
        <v>0</v>
      </c>
      <c r="AH38" s="124" t="str">
        <f>Presupuesto!B7</f>
        <v>Contratación de consultorías</v>
      </c>
      <c r="AI38" s="132">
        <f>SUMIF(Rendiciones!$A$72:$A$88,5,Rendiciones!$G$72:$G$88)</f>
        <v>0</v>
      </c>
      <c r="AJ38" s="132">
        <f>SUMIF(Rendiciones!$A$72:$A$88,5,Rendiciones!$I$72:$I$88)</f>
        <v>0</v>
      </c>
      <c r="AK38" s="133">
        <f t="shared" si="8"/>
        <v>0</v>
      </c>
      <c r="AL38" s="132">
        <f>SUMIF(Rendiciones!$A$72:$A$88,5,Rendiciones!$H$72:$H$88)</f>
        <v>0</v>
      </c>
      <c r="AM38" s="132">
        <f>SUMIF(Rendiciones!$A$72:$A$88,5,Rendiciones!$J$72:$J$88)</f>
        <v>0</v>
      </c>
      <c r="AN38" s="133">
        <f t="shared" si="9"/>
        <v>0</v>
      </c>
      <c r="AP38" s="124" t="str">
        <f>Presupuesto!B7</f>
        <v>Contratación de consultorías</v>
      </c>
      <c r="AQ38" s="132">
        <f>SUMIF(Rendiciones!$A$72:$A$88,6,Rendiciones!$G$72:$G$88)</f>
        <v>0</v>
      </c>
      <c r="AR38" s="132">
        <f>SUMIF(Rendiciones!$A$72:$A$88,6,Rendiciones!$I$72:$I$88)</f>
        <v>0</v>
      </c>
      <c r="AS38" s="133">
        <f t="shared" si="10"/>
        <v>0</v>
      </c>
      <c r="AT38" s="132">
        <f>SUMIF(Rendiciones!$A$72:$A$88,6,Rendiciones!$H$72:$H$88)</f>
        <v>0</v>
      </c>
      <c r="AU38" s="132">
        <f>SUMIF(Rendiciones!$A$72:$A$88,6,Rendiciones!$J$72:$J$88)</f>
        <v>0</v>
      </c>
      <c r="AV38" s="133">
        <f t="shared" si="11"/>
        <v>0</v>
      </c>
      <c r="AX38" s="124" t="str">
        <f>Presupuesto!B7</f>
        <v>Contratación de consultorías</v>
      </c>
      <c r="AY38" s="132">
        <f>SUMIF(Rendiciones!$A$72:$A$88,7,Rendiciones!$G$72:$G$88)</f>
        <v>0</v>
      </c>
      <c r="AZ38" s="132">
        <f>SUMIF(Rendiciones!$A$72:$A$88,7,Rendiciones!$I$72:$I$88)</f>
        <v>0</v>
      </c>
      <c r="BA38" s="133">
        <f t="shared" si="12"/>
        <v>0</v>
      </c>
      <c r="BB38" s="132">
        <f>SUMIF(Rendiciones!$A$72:$A$88,7,Rendiciones!$H$72:$H$88)</f>
        <v>0</v>
      </c>
      <c r="BC38" s="132">
        <f>SUMIF(Rendiciones!$A$72:$A$88,7,Rendiciones!$J$72:$J$88)</f>
        <v>0</v>
      </c>
      <c r="BD38" s="133">
        <f t="shared" si="13"/>
        <v>0</v>
      </c>
    </row>
    <row r="39" spans="2:56" x14ac:dyDescent="0.25">
      <c r="B39" s="124" t="str">
        <f>Presupuesto!B8</f>
        <v>Materiales e insumos</v>
      </c>
      <c r="C39" s="132">
        <f>SUMIF(Rendiciones!$A$98:$A$106,1,Rendiciones!$G$98:$G$106)</f>
        <v>0</v>
      </c>
      <c r="D39" s="132">
        <f>SUMIF(Rendiciones!$A$98:$A$106,1,Rendiciones!$I$98:$I$106)</f>
        <v>0</v>
      </c>
      <c r="E39" s="133">
        <f t="shared" si="0"/>
        <v>0</v>
      </c>
      <c r="F39" s="132">
        <f>SUMIF(Rendiciones!$A$98:$A$106,1,Rendiciones!$H$98:$H$106)</f>
        <v>0</v>
      </c>
      <c r="G39" s="132">
        <f>SUMIF(Rendiciones!$A$98:$A$106,1,Rendiciones!$J$98:$J$106)</f>
        <v>0</v>
      </c>
      <c r="H39" s="133">
        <f t="shared" si="1"/>
        <v>0</v>
      </c>
      <c r="J39" s="124" t="str">
        <f>Presupuesto!B8</f>
        <v>Materiales e insumos</v>
      </c>
      <c r="K39" s="132">
        <f>SUMIF(Rendiciones!$A$98:$A$106,2,Rendiciones!$G$98:$G$106)</f>
        <v>0</v>
      </c>
      <c r="L39" s="132">
        <f>SUMIF(Rendiciones!$A$98:$A$106,2,Rendiciones!$I$98:$I$106)</f>
        <v>0</v>
      </c>
      <c r="M39" s="133">
        <f t="shared" si="2"/>
        <v>0</v>
      </c>
      <c r="N39" s="132">
        <f>SUMIF(Rendiciones!$A$98:$A$106,2,Rendiciones!$H$98:$H$106)</f>
        <v>0</v>
      </c>
      <c r="O39" s="132">
        <f>SUMIF(Rendiciones!$A$98:$A$106,2,Rendiciones!$J$98:$J$106)</f>
        <v>0</v>
      </c>
      <c r="P39" s="133">
        <f t="shared" si="3"/>
        <v>0</v>
      </c>
      <c r="R39" s="124" t="str">
        <f>Presupuesto!B8</f>
        <v>Materiales e insumos</v>
      </c>
      <c r="S39" s="132">
        <f>SUMIF(Rendiciones!$A$98:$A$106,3,Rendiciones!$G$98:$G$106)</f>
        <v>0</v>
      </c>
      <c r="T39" s="132">
        <f>SUMIF(Rendiciones!$A$98:$A$106,3,Rendiciones!$I$98:$I$106)</f>
        <v>0</v>
      </c>
      <c r="U39" s="133">
        <f t="shared" si="4"/>
        <v>0</v>
      </c>
      <c r="V39" s="132">
        <f>SUMIF(Rendiciones!$A$98:$A$106,3,Rendiciones!$H$98:$H$106)</f>
        <v>0</v>
      </c>
      <c r="W39" s="132">
        <f>SUMIF(Rendiciones!$A$98:$A$106,3,Rendiciones!$J$98:$J$106)</f>
        <v>0</v>
      </c>
      <c r="X39" s="133">
        <f t="shared" si="5"/>
        <v>0</v>
      </c>
      <c r="Z39" s="124" t="str">
        <f>Presupuesto!B8</f>
        <v>Materiales e insumos</v>
      </c>
      <c r="AA39" s="132">
        <f>SUMIF(Rendiciones!$A$98:$A$106,4,Rendiciones!$G$98:$G$106)</f>
        <v>0</v>
      </c>
      <c r="AB39" s="132">
        <f>SUMIF(Rendiciones!$A$98:$A$106,4,Rendiciones!$I$98:$I$106)</f>
        <v>0</v>
      </c>
      <c r="AC39" s="133">
        <f t="shared" si="6"/>
        <v>0</v>
      </c>
      <c r="AD39" s="132">
        <f>SUMIF(Rendiciones!$A$98:$A$106,4,Rendiciones!$H$98:$H$106)</f>
        <v>0</v>
      </c>
      <c r="AE39" s="132">
        <f>SUMIF(Rendiciones!$A$98:$A$106,4,Rendiciones!$J$98:$J$106)</f>
        <v>0</v>
      </c>
      <c r="AF39" s="133">
        <f t="shared" si="7"/>
        <v>0</v>
      </c>
      <c r="AH39" s="124" t="str">
        <f>Presupuesto!B8</f>
        <v>Materiales e insumos</v>
      </c>
      <c r="AI39" s="132">
        <f>SUMIF(Rendiciones!$A$98:$A$106,5,Rendiciones!$G$98:$G$106)</f>
        <v>0</v>
      </c>
      <c r="AJ39" s="132">
        <f>SUMIF(Rendiciones!$A$98:$A$106,5,Rendiciones!$I$98:$I$106)</f>
        <v>0</v>
      </c>
      <c r="AK39" s="133">
        <f t="shared" si="8"/>
        <v>0</v>
      </c>
      <c r="AL39" s="132">
        <f>SUMIF(Rendiciones!$A$98:$A$106,5,Rendiciones!$H$98:$H$106)</f>
        <v>0</v>
      </c>
      <c r="AM39" s="132">
        <f>SUMIF(Rendiciones!$A$98:$A$106,5,Rendiciones!$J$98:$J$106)</f>
        <v>0</v>
      </c>
      <c r="AN39" s="133">
        <f t="shared" si="9"/>
        <v>0</v>
      </c>
      <c r="AP39" s="124" t="str">
        <f>Presupuesto!B8</f>
        <v>Materiales e insumos</v>
      </c>
      <c r="AQ39" s="132">
        <f>SUMIF(Rendiciones!$A$98:$A$106,6,Rendiciones!$G$98:$G$106)</f>
        <v>0</v>
      </c>
      <c r="AR39" s="132">
        <f>SUMIF(Rendiciones!$A$98:$A$106,6,Rendiciones!$I$98:$I$106)</f>
        <v>0</v>
      </c>
      <c r="AS39" s="133">
        <f t="shared" si="10"/>
        <v>0</v>
      </c>
      <c r="AT39" s="132">
        <f>SUMIF(Rendiciones!$A$98:$A$106,6,Rendiciones!$H$98:$H$106)</f>
        <v>0</v>
      </c>
      <c r="AU39" s="132">
        <f>SUMIF(Rendiciones!$A$98:$A$106,6,Rendiciones!$J$98:$J$106)</f>
        <v>0</v>
      </c>
      <c r="AV39" s="133">
        <f t="shared" si="11"/>
        <v>0</v>
      </c>
      <c r="AX39" s="124" t="str">
        <f>Presupuesto!B8</f>
        <v>Materiales e insumos</v>
      </c>
      <c r="AY39" s="132">
        <f>SUMIF(Rendiciones!$A$98:$A$106,7,Rendiciones!$G$98:$G$106)</f>
        <v>0</v>
      </c>
      <c r="AZ39" s="132">
        <f>SUMIF(Rendiciones!$A$98:$A$106,7,Rendiciones!$I$98:$I$106)</f>
        <v>0</v>
      </c>
      <c r="BA39" s="133">
        <f t="shared" si="12"/>
        <v>0</v>
      </c>
      <c r="BB39" s="132">
        <f>SUMIF(Rendiciones!$A$98:$A$106,7,Rendiciones!$H$98:$H$106)</f>
        <v>0</v>
      </c>
      <c r="BC39" s="132">
        <f>SUMIF(Rendiciones!$A$98:$A$106,7,Rendiciones!$J$98:$J$106)</f>
        <v>0</v>
      </c>
      <c r="BD39" s="133">
        <f t="shared" si="13"/>
        <v>0</v>
      </c>
    </row>
    <row r="40" spans="2:56" x14ac:dyDescent="0.25">
      <c r="B40" s="124" t="str">
        <f>Presupuesto!B9</f>
        <v>Equipamiento necesario para la ejecución del proyecto</v>
      </c>
      <c r="C40" s="132">
        <f>SUMIF(Rendiciones!$A$116:$A$124,1,Rendiciones!$G$116:$G$124)</f>
        <v>0</v>
      </c>
      <c r="D40" s="132">
        <f>SUMIF(Rendiciones!$A$116:$A$124,1,Rendiciones!$I$116:$I$124)</f>
        <v>0</v>
      </c>
      <c r="E40" s="133">
        <f t="shared" si="0"/>
        <v>0</v>
      </c>
      <c r="F40" s="132">
        <f>SUMIF(Rendiciones!$A$116:$A$124,1,Rendiciones!$H$116:$H$124)</f>
        <v>0</v>
      </c>
      <c r="G40" s="132">
        <f>SUMIF(Rendiciones!$A$116:$A$124,1,Rendiciones!$J$116:$J$124)</f>
        <v>0</v>
      </c>
      <c r="H40" s="133">
        <f t="shared" si="1"/>
        <v>0</v>
      </c>
      <c r="J40" s="124" t="str">
        <f>Presupuesto!B9</f>
        <v>Equipamiento necesario para la ejecución del proyecto</v>
      </c>
      <c r="K40" s="132">
        <f>SUMIF(Rendiciones!$A$116:$A$124,2,Rendiciones!$G$116:$G$124)</f>
        <v>0</v>
      </c>
      <c r="L40" s="132">
        <f>SUMIF(Rendiciones!$A$116:$A$124,2,Rendiciones!$I$116:$I$124)</f>
        <v>0</v>
      </c>
      <c r="M40" s="133">
        <f t="shared" si="2"/>
        <v>0</v>
      </c>
      <c r="N40" s="132">
        <f>SUMIF(Rendiciones!$A$116:$A$124,2,Rendiciones!$H$116:$H$124)</f>
        <v>0</v>
      </c>
      <c r="O40" s="132">
        <f>SUMIF(Rendiciones!$A$116:$A$124,2,Rendiciones!$J$116:$J$124)</f>
        <v>0</v>
      </c>
      <c r="P40" s="133">
        <f t="shared" si="3"/>
        <v>0</v>
      </c>
      <c r="R40" s="124" t="str">
        <f>Presupuesto!B9</f>
        <v>Equipamiento necesario para la ejecución del proyecto</v>
      </c>
      <c r="S40" s="132">
        <f>SUMIF(Rendiciones!$A$116:$A$124,3,Rendiciones!$G$116:$G$124)</f>
        <v>0</v>
      </c>
      <c r="T40" s="132">
        <f>SUMIF(Rendiciones!$A$116:$A$124,3,Rendiciones!$I$116:$I$124)</f>
        <v>0</v>
      </c>
      <c r="U40" s="133">
        <f t="shared" si="4"/>
        <v>0</v>
      </c>
      <c r="V40" s="132">
        <f>SUMIF(Rendiciones!$A$116:$A$124,3,Rendiciones!$H$116:$H$124)</f>
        <v>0</v>
      </c>
      <c r="W40" s="132">
        <f>SUMIF(Rendiciones!$A$116:$A$124,3,Rendiciones!$J$116:$J$124)</f>
        <v>0</v>
      </c>
      <c r="X40" s="133">
        <f t="shared" si="5"/>
        <v>0</v>
      </c>
      <c r="Z40" s="124" t="str">
        <f>Presupuesto!B9</f>
        <v>Equipamiento necesario para la ejecución del proyecto</v>
      </c>
      <c r="AA40" s="132">
        <f>SUMIF(Rendiciones!$A$116:$A$124,4,Rendiciones!$G$116:$G$124)</f>
        <v>0</v>
      </c>
      <c r="AB40" s="132">
        <f>SUMIF(Rendiciones!$A$116:$A$124,4,Rendiciones!$I$116:$I$124)</f>
        <v>0</v>
      </c>
      <c r="AC40" s="133">
        <f t="shared" si="6"/>
        <v>0</v>
      </c>
      <c r="AD40" s="132">
        <f>SUMIF(Rendiciones!$A$116:$A$124,4,Rendiciones!$H$116:$H$124)</f>
        <v>0</v>
      </c>
      <c r="AE40" s="132">
        <f>SUMIF(Rendiciones!$A$116:$A$124,4,Rendiciones!$J$116:$J$124)</f>
        <v>0</v>
      </c>
      <c r="AF40" s="133">
        <f t="shared" si="7"/>
        <v>0</v>
      </c>
      <c r="AH40" s="124" t="str">
        <f>Presupuesto!B9</f>
        <v>Equipamiento necesario para la ejecución del proyecto</v>
      </c>
      <c r="AI40" s="132">
        <f>SUMIF(Rendiciones!$A$116:$A$124,5,Rendiciones!$G$116:$G$124)</f>
        <v>0</v>
      </c>
      <c r="AJ40" s="132">
        <f>SUMIF(Rendiciones!$A$116:$A$124,5,Rendiciones!$I$116:$I$124)</f>
        <v>0</v>
      </c>
      <c r="AK40" s="133">
        <f t="shared" si="8"/>
        <v>0</v>
      </c>
      <c r="AL40" s="132">
        <f>SUMIF(Rendiciones!$A$116:$A$124,5,Rendiciones!$H$116:$H$124)</f>
        <v>0</v>
      </c>
      <c r="AM40" s="132">
        <f>SUMIF(Rendiciones!$A$116:$A$124,5,Rendiciones!$J$116:$J$124)</f>
        <v>0</v>
      </c>
      <c r="AN40" s="133">
        <f t="shared" si="9"/>
        <v>0</v>
      </c>
      <c r="AP40" s="124" t="str">
        <f>Presupuesto!B9</f>
        <v>Equipamiento necesario para la ejecución del proyecto</v>
      </c>
      <c r="AQ40" s="132">
        <f>SUMIF(Rendiciones!$A$116:$A$124,6,Rendiciones!$G$116:$G$124)</f>
        <v>0</v>
      </c>
      <c r="AR40" s="132">
        <f>SUMIF(Rendiciones!$A$116:$A$124,6,Rendiciones!$I$116:$I$124)</f>
        <v>0</v>
      </c>
      <c r="AS40" s="133">
        <f t="shared" si="10"/>
        <v>0</v>
      </c>
      <c r="AT40" s="132">
        <f>SUMIF(Rendiciones!$A$116:$A$124,6,Rendiciones!$H$116:$H$124)</f>
        <v>0</v>
      </c>
      <c r="AU40" s="132">
        <f>SUMIF(Rendiciones!$A$116:$A$124,6,Rendiciones!$J$116:$J$124)</f>
        <v>0</v>
      </c>
      <c r="AV40" s="133">
        <f t="shared" si="11"/>
        <v>0</v>
      </c>
      <c r="AX40" s="124" t="str">
        <f>Presupuesto!B9</f>
        <v>Equipamiento necesario para la ejecución del proyecto</v>
      </c>
      <c r="AY40" s="132">
        <f>SUMIF(Rendiciones!$A$116:$A$124,7,Rendiciones!$G$116:$G$124)</f>
        <v>0</v>
      </c>
      <c r="AZ40" s="132">
        <f>SUMIF(Rendiciones!$A$116:$A$124,7,Rendiciones!$I$116:$I$124)</f>
        <v>0</v>
      </c>
      <c r="BA40" s="133">
        <f t="shared" si="12"/>
        <v>0</v>
      </c>
      <c r="BB40" s="132">
        <f>SUMIF(Rendiciones!$A$116:$A$124,7,Rendiciones!$H$116:$H$124)</f>
        <v>0</v>
      </c>
      <c r="BC40" s="132">
        <f>SUMIF(Rendiciones!$A$116:$A$124,7,Rendiciones!$J$116:$J$124)</f>
        <v>0</v>
      </c>
      <c r="BD40" s="133">
        <f t="shared" si="13"/>
        <v>0</v>
      </c>
    </row>
    <row r="41" spans="2:56" x14ac:dyDescent="0.25">
      <c r="B41" s="124" t="str">
        <f>Presupuesto!B10</f>
        <v>Material de prueba, ensayos y laboratorios</v>
      </c>
      <c r="C41" s="132">
        <f>SUMIF(Rendiciones!$A$134:$A$142,1,Rendiciones!$G$134:$G$142)</f>
        <v>0</v>
      </c>
      <c r="D41" s="132">
        <f>SUMIF(Rendiciones!$A$134:$A$142,1,Rendiciones!$I$134:$I$142)</f>
        <v>0</v>
      </c>
      <c r="E41" s="133">
        <f t="shared" si="0"/>
        <v>0</v>
      </c>
      <c r="F41" s="132">
        <f>SUMIF(Rendiciones!$A$134:$A$142,1,Rendiciones!$H$134:$H$142)</f>
        <v>0</v>
      </c>
      <c r="G41" s="132">
        <f>SUMIF(Rendiciones!$A$134:$A$142,1,Rendiciones!$J$134:$J$142)</f>
        <v>0</v>
      </c>
      <c r="H41" s="133">
        <f t="shared" si="1"/>
        <v>0</v>
      </c>
      <c r="J41" s="124" t="str">
        <f>Presupuesto!B10</f>
        <v>Material de prueba, ensayos y laboratorios</v>
      </c>
      <c r="K41" s="132">
        <f>SUMIF(Rendiciones!$A$134:$A$142,2,Rendiciones!$G$134:$G$142)</f>
        <v>0</v>
      </c>
      <c r="L41" s="132">
        <f>SUMIF(Rendiciones!$A$134:$A$142,2,Rendiciones!$I$134:$I$142)</f>
        <v>0</v>
      </c>
      <c r="M41" s="133">
        <f t="shared" si="2"/>
        <v>0</v>
      </c>
      <c r="N41" s="132">
        <f>SUMIF(Rendiciones!$A$134:$A$142,2,Rendiciones!$H$134:$H$142)</f>
        <v>0</v>
      </c>
      <c r="O41" s="132">
        <f>SUMIF(Rendiciones!$A$134:$A$142,2,Rendiciones!$J$134:$J$142)</f>
        <v>0</v>
      </c>
      <c r="P41" s="133">
        <f t="shared" si="3"/>
        <v>0</v>
      </c>
      <c r="R41" s="124" t="str">
        <f>Presupuesto!B10</f>
        <v>Material de prueba, ensayos y laboratorios</v>
      </c>
      <c r="S41" s="132">
        <f>SUMIF(Rendiciones!$A$134:$A$142,3,Rendiciones!$G$134:$G$142)</f>
        <v>0</v>
      </c>
      <c r="T41" s="132">
        <f>SUMIF(Rendiciones!$A$134:$A$142,3,Rendiciones!$I$134:$I$142)</f>
        <v>0</v>
      </c>
      <c r="U41" s="133">
        <f t="shared" si="4"/>
        <v>0</v>
      </c>
      <c r="V41" s="132">
        <f>SUMIF(Rendiciones!$A$134:$A$142,3,Rendiciones!$H$134:$H$142)</f>
        <v>0</v>
      </c>
      <c r="W41" s="132">
        <f>SUMIF(Rendiciones!$A$134:$A$142,3,Rendiciones!$J$134:$J$142)</f>
        <v>0</v>
      </c>
      <c r="X41" s="133">
        <f t="shared" si="5"/>
        <v>0</v>
      </c>
      <c r="Z41" s="124" t="str">
        <f>Presupuesto!B10</f>
        <v>Material de prueba, ensayos y laboratorios</v>
      </c>
      <c r="AA41" s="132">
        <f>SUMIF(Rendiciones!$A$134:$A$142,4,Rendiciones!$G$134:$G$142)</f>
        <v>0</v>
      </c>
      <c r="AB41" s="132">
        <f>SUMIF(Rendiciones!$A$134:$A$142,4,Rendiciones!$I$134:$I$142)</f>
        <v>0</v>
      </c>
      <c r="AC41" s="133">
        <f t="shared" si="6"/>
        <v>0</v>
      </c>
      <c r="AD41" s="132">
        <f>SUMIF(Rendiciones!$A$134:$A$142,4,Rendiciones!$H$134:$H$142)</f>
        <v>0</v>
      </c>
      <c r="AE41" s="132">
        <f>SUMIF(Rendiciones!$A$134:$A$142,4,Rendiciones!$J$134:$J$142)</f>
        <v>0</v>
      </c>
      <c r="AF41" s="133">
        <f t="shared" si="7"/>
        <v>0</v>
      </c>
      <c r="AH41" s="124" t="str">
        <f>Presupuesto!B10</f>
        <v>Material de prueba, ensayos y laboratorios</v>
      </c>
      <c r="AI41" s="132">
        <f>SUMIF(Rendiciones!$A$134:$A$142,5,Rendiciones!$G$134:$G$142)</f>
        <v>0</v>
      </c>
      <c r="AJ41" s="132">
        <f>SUMIF(Rendiciones!$A$134:$A$142,5,Rendiciones!$I$134:$I$142)</f>
        <v>0</v>
      </c>
      <c r="AK41" s="133">
        <f t="shared" si="8"/>
        <v>0</v>
      </c>
      <c r="AL41" s="132">
        <f>SUMIF(Rendiciones!$A$134:$A$142,5,Rendiciones!$H$134:$H$142)</f>
        <v>0</v>
      </c>
      <c r="AM41" s="132">
        <f>SUMIF(Rendiciones!$A$134:$A$142,5,Rendiciones!$J$134:$J$142)</f>
        <v>0</v>
      </c>
      <c r="AN41" s="133">
        <f t="shared" si="9"/>
        <v>0</v>
      </c>
      <c r="AP41" s="124" t="str">
        <f>Presupuesto!B10</f>
        <v>Material de prueba, ensayos y laboratorios</v>
      </c>
      <c r="AQ41" s="132">
        <f>SUMIF(Rendiciones!$A$134:$A$142,6,Rendiciones!$G$134:$G$142)</f>
        <v>0</v>
      </c>
      <c r="AR41" s="132">
        <f>SUMIF(Rendiciones!$A$134:$A$142,6,Rendiciones!$I$134:$I$142)</f>
        <v>0</v>
      </c>
      <c r="AS41" s="133">
        <f t="shared" si="10"/>
        <v>0</v>
      </c>
      <c r="AT41" s="132">
        <f>SUMIF(Rendiciones!$A$134:$A$142,6,Rendiciones!$H$134:$H$142)</f>
        <v>0</v>
      </c>
      <c r="AU41" s="132">
        <f>SUMIF(Rendiciones!$A$134:$A$142,6,Rendiciones!$J$134:$J$142)</f>
        <v>0</v>
      </c>
      <c r="AV41" s="133">
        <f t="shared" si="11"/>
        <v>0</v>
      </c>
      <c r="AX41" s="124" t="str">
        <f>Presupuesto!B10</f>
        <v>Material de prueba, ensayos y laboratorios</v>
      </c>
      <c r="AY41" s="132">
        <f>SUMIF(Rendiciones!$A$134:$A$142,7,Rendiciones!$G$134:$G$142)</f>
        <v>0</v>
      </c>
      <c r="AZ41" s="132">
        <f>SUMIF(Rendiciones!$A$134:$A$142,7,Rendiciones!$I$134:$I$142)</f>
        <v>0</v>
      </c>
      <c r="BA41" s="133">
        <f t="shared" si="12"/>
        <v>0</v>
      </c>
      <c r="BB41" s="132">
        <f>SUMIF(Rendiciones!$A$134:$A$142,7,Rendiciones!$H$134:$H$142)</f>
        <v>0</v>
      </c>
      <c r="BC41" s="132">
        <f>SUMIF(Rendiciones!$A$134:$A$142,7,Rendiciones!$J$134:$J$142)</f>
        <v>0</v>
      </c>
      <c r="BD41" s="133">
        <f t="shared" si="13"/>
        <v>0</v>
      </c>
    </row>
    <row r="42" spans="2:56" x14ac:dyDescent="0.25">
      <c r="B42" s="124" t="str">
        <f>Presupuesto!B11</f>
        <v>Compra de software</v>
      </c>
      <c r="C42" s="132">
        <f>SUMIF(Rendiciones!$A$152:$A$160,1,Rendiciones!$G$152:$G$160)</f>
        <v>0</v>
      </c>
      <c r="D42" s="132">
        <f>SUMIF(Rendiciones!$A$152:$A$160,1,Rendiciones!$I$152:$I$160)</f>
        <v>0</v>
      </c>
      <c r="E42" s="133">
        <f t="shared" si="0"/>
        <v>0</v>
      </c>
      <c r="F42" s="132">
        <f>SUMIF(Rendiciones!$A$152:$A$160,1,Rendiciones!$H$152:$H$160)</f>
        <v>0</v>
      </c>
      <c r="G42" s="132">
        <f>SUMIF(Rendiciones!$A$152:$A$160,1,Rendiciones!$J$152:$J$160)</f>
        <v>0</v>
      </c>
      <c r="H42" s="133">
        <f t="shared" si="1"/>
        <v>0</v>
      </c>
      <c r="J42" s="124" t="str">
        <f>Presupuesto!B11</f>
        <v>Compra de software</v>
      </c>
      <c r="K42" s="132">
        <f>SUMIF(Rendiciones!$A$152:$A$160,2,Rendiciones!$G$152:$G$160)</f>
        <v>0</v>
      </c>
      <c r="L42" s="132">
        <f>SUMIF(Rendiciones!$A$152:$A$160,2,Rendiciones!$I$152:$I$160)</f>
        <v>0</v>
      </c>
      <c r="M42" s="133">
        <f t="shared" si="2"/>
        <v>0</v>
      </c>
      <c r="N42" s="132">
        <f>SUMIF(Rendiciones!$A$152:$A$160,2,Rendiciones!$H$152:$H$160)</f>
        <v>0</v>
      </c>
      <c r="O42" s="132">
        <f>SUMIF(Rendiciones!$A$152:$A$160,2,Rendiciones!$J$152:$J$160)</f>
        <v>0</v>
      </c>
      <c r="P42" s="133">
        <f t="shared" si="3"/>
        <v>0</v>
      </c>
      <c r="R42" s="124" t="str">
        <f>Presupuesto!B11</f>
        <v>Compra de software</v>
      </c>
      <c r="S42" s="132">
        <f>SUMIF(Rendiciones!$A$152:$A$160,3,Rendiciones!$G$152:$G$160)</f>
        <v>0</v>
      </c>
      <c r="T42" s="132">
        <f>SUMIF(Rendiciones!$A$152:$A$160,3,Rendiciones!$I$152:$I$160)</f>
        <v>0</v>
      </c>
      <c r="U42" s="133">
        <f t="shared" si="4"/>
        <v>0</v>
      </c>
      <c r="V42" s="132">
        <f>SUMIF(Rendiciones!$A$152:$A$160,3,Rendiciones!$H$152:$H$160)</f>
        <v>0</v>
      </c>
      <c r="W42" s="132">
        <f>SUMIF(Rendiciones!$A$152:$A$160,3,Rendiciones!$J$152:$J$160)</f>
        <v>0</v>
      </c>
      <c r="X42" s="133">
        <f t="shared" si="5"/>
        <v>0</v>
      </c>
      <c r="Z42" s="124" t="str">
        <f>Presupuesto!B11</f>
        <v>Compra de software</v>
      </c>
      <c r="AA42" s="132">
        <f>SUMIF(Rendiciones!$A$152:$A$160,4,Rendiciones!$G$152:$G$160)</f>
        <v>0</v>
      </c>
      <c r="AB42" s="132">
        <f>SUMIF(Rendiciones!$A$152:$A$160,4,Rendiciones!$I$152:$I$160)</f>
        <v>0</v>
      </c>
      <c r="AC42" s="133">
        <f t="shared" si="6"/>
        <v>0</v>
      </c>
      <c r="AD42" s="132">
        <f>SUMIF(Rendiciones!$A$152:$A$160,4,Rendiciones!$H$152:$H$160)</f>
        <v>0</v>
      </c>
      <c r="AE42" s="132">
        <f>SUMIF(Rendiciones!$A$152:$A$160,4,Rendiciones!$J$152:$J$160)</f>
        <v>0</v>
      </c>
      <c r="AF42" s="133">
        <f t="shared" si="7"/>
        <v>0</v>
      </c>
      <c r="AH42" s="124" t="str">
        <f>Presupuesto!B11</f>
        <v>Compra de software</v>
      </c>
      <c r="AI42" s="132">
        <f>SUMIF(Rendiciones!$A$152:$A$160,5,Rendiciones!$G$152:$G$160)</f>
        <v>0</v>
      </c>
      <c r="AJ42" s="132">
        <f>SUMIF(Rendiciones!$A$152:$A$160,5,Rendiciones!$I$152:$I$160)</f>
        <v>0</v>
      </c>
      <c r="AK42" s="133">
        <f t="shared" si="8"/>
        <v>0</v>
      </c>
      <c r="AL42" s="132">
        <f>SUMIF(Rendiciones!$A$152:$A$160,5,Rendiciones!$H$152:$H$160)</f>
        <v>0</v>
      </c>
      <c r="AM42" s="132">
        <f>SUMIF(Rendiciones!$A$152:$A$160,5,Rendiciones!$J$152:$J$160)</f>
        <v>0</v>
      </c>
      <c r="AN42" s="133">
        <f t="shared" si="9"/>
        <v>0</v>
      </c>
      <c r="AP42" s="124" t="str">
        <f>Presupuesto!B11</f>
        <v>Compra de software</v>
      </c>
      <c r="AQ42" s="132">
        <f>SUMIF(Rendiciones!$A$152:$A$160,6,Rendiciones!$G$152:$G$160)</f>
        <v>0</v>
      </c>
      <c r="AR42" s="132">
        <f>SUMIF(Rendiciones!$A$152:$A$160,6,Rendiciones!$I$152:$I$160)</f>
        <v>0</v>
      </c>
      <c r="AS42" s="133">
        <f t="shared" si="10"/>
        <v>0</v>
      </c>
      <c r="AT42" s="132">
        <f>SUMIF(Rendiciones!$A$152:$A$160,6,Rendiciones!$H$152:$H$160)</f>
        <v>0</v>
      </c>
      <c r="AU42" s="132">
        <f>SUMIF(Rendiciones!$A$152:$A$160,6,Rendiciones!$J$152:$J$160)</f>
        <v>0</v>
      </c>
      <c r="AV42" s="133">
        <f t="shared" si="11"/>
        <v>0</v>
      </c>
      <c r="AX42" s="124" t="str">
        <f>Presupuesto!B11</f>
        <v>Compra de software</v>
      </c>
      <c r="AY42" s="132">
        <f>SUMIF(Rendiciones!$A$152:$A$160,7,Rendiciones!$G$152:$G$160)</f>
        <v>0</v>
      </c>
      <c r="AZ42" s="132">
        <f>SUMIF(Rendiciones!$A$152:$A$160,7,Rendiciones!$I$152:$I$160)</f>
        <v>0</v>
      </c>
      <c r="BA42" s="133">
        <f t="shared" si="12"/>
        <v>0</v>
      </c>
      <c r="BB42" s="132">
        <f>SUMIF(Rendiciones!$A$152:$A$160,7,Rendiciones!$H$152:$H$160)</f>
        <v>0</v>
      </c>
      <c r="BC42" s="132">
        <f>SUMIF(Rendiciones!$A$152:$A$160,7,Rendiciones!$J$152:$J$160)</f>
        <v>0</v>
      </c>
      <c r="BD42" s="133">
        <f t="shared" si="13"/>
        <v>0</v>
      </c>
    </row>
    <row r="43" spans="2:56" x14ac:dyDescent="0.25">
      <c r="B43" s="124" t="str">
        <f>Presupuesto!B12</f>
        <v>Arriendo de software</v>
      </c>
      <c r="C43" s="132">
        <f>SUMIF(Rendiciones!$A$170:$A$178,1,Rendiciones!$G$170:$G$178)</f>
        <v>0</v>
      </c>
      <c r="D43" s="132">
        <f>SUMIF(Rendiciones!$A$170:$A$178,1,Rendiciones!$I$170:$I$178)</f>
        <v>0</v>
      </c>
      <c r="E43" s="133">
        <f t="shared" si="0"/>
        <v>0</v>
      </c>
      <c r="F43" s="132">
        <f>SUMIF(Rendiciones!$A$170:$A$178,1,Rendiciones!$H$170:$H$178)</f>
        <v>0</v>
      </c>
      <c r="G43" s="132">
        <f>SUMIF(Rendiciones!$A$170:$A$178,1,Rendiciones!$J$170:$J$178)</f>
        <v>0</v>
      </c>
      <c r="H43" s="133">
        <f t="shared" si="1"/>
        <v>0</v>
      </c>
      <c r="J43" s="124" t="str">
        <f>Presupuesto!B12</f>
        <v>Arriendo de software</v>
      </c>
      <c r="K43" s="132">
        <f>SUMIF(Rendiciones!$A$170:$A$178,2,Rendiciones!$G$170:$G$178)</f>
        <v>0</v>
      </c>
      <c r="L43" s="132">
        <f>SUMIF(Rendiciones!$A$170:$A$178,2,Rendiciones!$I$170:$I$178)</f>
        <v>0</v>
      </c>
      <c r="M43" s="133">
        <f t="shared" si="2"/>
        <v>0</v>
      </c>
      <c r="N43" s="132">
        <f>SUMIF(Rendiciones!$A$170:$A$178,2,Rendiciones!$H$170:$H$178)</f>
        <v>0</v>
      </c>
      <c r="O43" s="132">
        <f>SUMIF(Rendiciones!$A$170:$A$178,2,Rendiciones!$J$170:$J$178)</f>
        <v>0</v>
      </c>
      <c r="P43" s="133">
        <f t="shared" si="3"/>
        <v>0</v>
      </c>
      <c r="R43" s="124" t="str">
        <f>Presupuesto!B12</f>
        <v>Arriendo de software</v>
      </c>
      <c r="S43" s="132">
        <f>SUMIF(Rendiciones!$A$170:$A$178,3,Rendiciones!$G$170:$G$178)</f>
        <v>0</v>
      </c>
      <c r="T43" s="132">
        <f>SUMIF(Rendiciones!$A$170:$A$178,3,Rendiciones!$I$170:$I$178)</f>
        <v>0</v>
      </c>
      <c r="U43" s="133">
        <f t="shared" si="4"/>
        <v>0</v>
      </c>
      <c r="V43" s="132">
        <f>SUMIF(Rendiciones!$A$170:$A$178,3,Rendiciones!$H$170:$H$178)</f>
        <v>0</v>
      </c>
      <c r="W43" s="132">
        <f>SUMIF(Rendiciones!$A$170:$A$178,3,Rendiciones!$J$170:$J$178)</f>
        <v>0</v>
      </c>
      <c r="X43" s="133">
        <f t="shared" si="5"/>
        <v>0</v>
      </c>
      <c r="Z43" s="124" t="str">
        <f>Presupuesto!B12</f>
        <v>Arriendo de software</v>
      </c>
      <c r="AA43" s="132">
        <f>SUMIF(Rendiciones!$A$170:$A$178,4,Rendiciones!$G$170:$G$178)</f>
        <v>0</v>
      </c>
      <c r="AB43" s="132">
        <f>SUMIF(Rendiciones!$A$170:$A$178,4,Rendiciones!$I$170:$I$178)</f>
        <v>0</v>
      </c>
      <c r="AC43" s="133">
        <f t="shared" si="6"/>
        <v>0</v>
      </c>
      <c r="AD43" s="132">
        <f>SUMIF(Rendiciones!$A$170:$A$178,4,Rendiciones!$H$170:$H$178)</f>
        <v>0</v>
      </c>
      <c r="AE43" s="132">
        <f>SUMIF(Rendiciones!$A$170:$A$178,4,Rendiciones!$J$170:$J$178)</f>
        <v>0</v>
      </c>
      <c r="AF43" s="133">
        <f t="shared" si="7"/>
        <v>0</v>
      </c>
      <c r="AH43" s="124" t="str">
        <f>Presupuesto!B12</f>
        <v>Arriendo de software</v>
      </c>
      <c r="AI43" s="132">
        <f>SUMIF(Rendiciones!$A$170:$A$178,5,Rendiciones!$G$170:$G$178)</f>
        <v>0</v>
      </c>
      <c r="AJ43" s="132">
        <f>SUMIF(Rendiciones!$A$170:$A$178,5,Rendiciones!$I$170:$I$178)</f>
        <v>0</v>
      </c>
      <c r="AK43" s="133">
        <f t="shared" si="8"/>
        <v>0</v>
      </c>
      <c r="AL43" s="132">
        <f>SUMIF(Rendiciones!$A$170:$A$178,5,Rendiciones!$H$170:$H$178)</f>
        <v>0</v>
      </c>
      <c r="AM43" s="132">
        <f>SUMIF(Rendiciones!$A$170:$A$178,5,Rendiciones!$J$170:$J$178)</f>
        <v>0</v>
      </c>
      <c r="AN43" s="133">
        <f t="shared" si="9"/>
        <v>0</v>
      </c>
      <c r="AP43" s="124" t="str">
        <f>Presupuesto!B12</f>
        <v>Arriendo de software</v>
      </c>
      <c r="AQ43" s="132">
        <f>SUMIF(Rendiciones!$A$170:$A$178,6,Rendiciones!$G$170:$G$178)</f>
        <v>0</v>
      </c>
      <c r="AR43" s="132">
        <f>SUMIF(Rendiciones!$A$170:$A$178,6,Rendiciones!$I$170:$I$178)</f>
        <v>0</v>
      </c>
      <c r="AS43" s="133">
        <f t="shared" si="10"/>
        <v>0</v>
      </c>
      <c r="AT43" s="132">
        <f>SUMIF(Rendiciones!$A$170:$A$178,6,Rendiciones!$H$170:$H$178)</f>
        <v>0</v>
      </c>
      <c r="AU43" s="132">
        <f>SUMIF(Rendiciones!$A$170:$A$178,6,Rendiciones!$J$170:$J$178)</f>
        <v>0</v>
      </c>
      <c r="AV43" s="133">
        <f t="shared" si="11"/>
        <v>0</v>
      </c>
      <c r="AX43" s="124" t="str">
        <f>Presupuesto!B12</f>
        <v>Arriendo de software</v>
      </c>
      <c r="AY43" s="132">
        <f>SUMIF(Rendiciones!$A$170:$A$178,7,Rendiciones!$G$170:$G$178)</f>
        <v>0</v>
      </c>
      <c r="AZ43" s="132">
        <f>SUMIF(Rendiciones!$A$170:$A$178,7,Rendiciones!$I$170:$I$178)</f>
        <v>0</v>
      </c>
      <c r="BA43" s="133">
        <f t="shared" si="12"/>
        <v>0</v>
      </c>
      <c r="BB43" s="132">
        <f>SUMIF(Rendiciones!$A$170:$A$178,7,Rendiciones!$H$170:$H$178)</f>
        <v>0</v>
      </c>
      <c r="BC43" s="132">
        <f>SUMIF(Rendiciones!$A$170:$A$178,7,Rendiciones!$J$170:$J$178)</f>
        <v>0</v>
      </c>
      <c r="BD43" s="133">
        <f t="shared" si="13"/>
        <v>0</v>
      </c>
    </row>
    <row r="44" spans="2:56" x14ac:dyDescent="0.25">
      <c r="B44" s="124" t="str">
        <f>Presupuesto!B13</f>
        <v>Infraestructura en la entidad beneficiaria (Hasta un 20% del ANR)</v>
      </c>
      <c r="C44" s="132">
        <f>SUMIF(Rendiciones!$A$188:$A$196,1,Rendiciones!$G$188:$G$196)</f>
        <v>0</v>
      </c>
      <c r="D44" s="132">
        <f>SUMIF(Rendiciones!$A$188:$A$196,1,Rendiciones!$I$188:$I$196)</f>
        <v>0</v>
      </c>
      <c r="E44" s="133">
        <f t="shared" si="0"/>
        <v>0</v>
      </c>
      <c r="F44" s="132">
        <f>SUMIF(Rendiciones!$A$188:$A$196,1,Rendiciones!$H$188:$H$196)</f>
        <v>0</v>
      </c>
      <c r="G44" s="132">
        <f>SUMIF(Rendiciones!$A$188:$A$196,1,Rendiciones!$J$188:$J$196)</f>
        <v>0</v>
      </c>
      <c r="H44" s="133">
        <f t="shared" si="1"/>
        <v>0</v>
      </c>
      <c r="J44" s="124" t="str">
        <f>Presupuesto!B13</f>
        <v>Infraestructura en la entidad beneficiaria (Hasta un 20% del ANR)</v>
      </c>
      <c r="K44" s="132">
        <f>SUMIF(Rendiciones!$A$188:$A$196,2,Rendiciones!$G$188:$G$196)</f>
        <v>0</v>
      </c>
      <c r="L44" s="132">
        <f>SUMIF(Rendiciones!$A$188:$A$196,2,Rendiciones!$I$188:$I$196)</f>
        <v>0</v>
      </c>
      <c r="M44" s="133">
        <f t="shared" si="2"/>
        <v>0</v>
      </c>
      <c r="N44" s="132">
        <f>SUMIF(Rendiciones!$A$188:$A$196,2,Rendiciones!$H$188:$H$196)</f>
        <v>0</v>
      </c>
      <c r="O44" s="132">
        <f>SUMIF(Rendiciones!$A$188:$A$196,2,Rendiciones!$J$188:$J$196)</f>
        <v>0</v>
      </c>
      <c r="P44" s="133">
        <f t="shared" si="3"/>
        <v>0</v>
      </c>
      <c r="R44" s="124" t="str">
        <f>Presupuesto!B13</f>
        <v>Infraestructura en la entidad beneficiaria (Hasta un 20% del ANR)</v>
      </c>
      <c r="S44" s="132">
        <f>SUMIF(Rendiciones!$A$188:$A$196,3,Rendiciones!$G$188:$G$196)</f>
        <v>0</v>
      </c>
      <c r="T44" s="132">
        <f>SUMIF(Rendiciones!$A$188:$A$196,3,Rendiciones!$I$188:$I$196)</f>
        <v>0</v>
      </c>
      <c r="U44" s="133">
        <f t="shared" si="4"/>
        <v>0</v>
      </c>
      <c r="V44" s="132">
        <f>SUMIF(Rendiciones!$A$188:$A$196,3,Rendiciones!$H$188:$H$196)</f>
        <v>0</v>
      </c>
      <c r="W44" s="132">
        <f>SUMIF(Rendiciones!$A$188:$A$196,3,Rendiciones!$J$188:$J$196)</f>
        <v>0</v>
      </c>
      <c r="X44" s="133">
        <f t="shared" si="5"/>
        <v>0</v>
      </c>
      <c r="Z44" s="124" t="str">
        <f>Presupuesto!B13</f>
        <v>Infraestructura en la entidad beneficiaria (Hasta un 20% del ANR)</v>
      </c>
      <c r="AA44" s="132">
        <f>SUMIF(Rendiciones!$A$188:$A$196,4,Rendiciones!$G$188:$G$196)</f>
        <v>0</v>
      </c>
      <c r="AB44" s="132">
        <f>SUMIF(Rendiciones!$A$188:$A$196,4,Rendiciones!$I$188:$I$196)</f>
        <v>0</v>
      </c>
      <c r="AC44" s="133">
        <f t="shared" si="6"/>
        <v>0</v>
      </c>
      <c r="AD44" s="132">
        <f>SUMIF(Rendiciones!$A$188:$A$196,4,Rendiciones!$H$188:$H$196)</f>
        <v>0</v>
      </c>
      <c r="AE44" s="132">
        <f>SUMIF(Rendiciones!$A$188:$A$196,4,Rendiciones!$J$188:$J$196)</f>
        <v>0</v>
      </c>
      <c r="AF44" s="133">
        <f t="shared" si="7"/>
        <v>0</v>
      </c>
      <c r="AH44" s="124" t="str">
        <f>Presupuesto!B13</f>
        <v>Infraestructura en la entidad beneficiaria (Hasta un 20% del ANR)</v>
      </c>
      <c r="AI44" s="132">
        <f>SUMIF(Rendiciones!$A$188:$A$196,5,Rendiciones!$G$188:$G$196)</f>
        <v>0</v>
      </c>
      <c r="AJ44" s="132">
        <f>SUMIF(Rendiciones!$A$188:$A$196,5,Rendiciones!$I$188:$I$196)</f>
        <v>0</v>
      </c>
      <c r="AK44" s="133">
        <f t="shared" si="8"/>
        <v>0</v>
      </c>
      <c r="AL44" s="132">
        <f>SUMIF(Rendiciones!$A$188:$A$196,5,Rendiciones!$H$188:$H$196)</f>
        <v>0</v>
      </c>
      <c r="AM44" s="132">
        <f>SUMIF(Rendiciones!$A$188:$A$196,5,Rendiciones!$J$188:$J$196)</f>
        <v>0</v>
      </c>
      <c r="AN44" s="133">
        <f t="shared" si="9"/>
        <v>0</v>
      </c>
      <c r="AP44" s="124" t="str">
        <f>Presupuesto!B13</f>
        <v>Infraestructura en la entidad beneficiaria (Hasta un 20% del ANR)</v>
      </c>
      <c r="AQ44" s="132">
        <f>SUMIF(Rendiciones!$A$188:$A$196,6,Rendiciones!$G$188:$G$196)</f>
        <v>0</v>
      </c>
      <c r="AR44" s="132">
        <f>SUMIF(Rendiciones!$A$188:$A$196,6,Rendiciones!$I$188:$I$196)</f>
        <v>0</v>
      </c>
      <c r="AS44" s="133">
        <f t="shared" si="10"/>
        <v>0</v>
      </c>
      <c r="AT44" s="132">
        <f>SUMIF(Rendiciones!$A$188:$A$196,6,Rendiciones!$H$188:$H$196)</f>
        <v>0</v>
      </c>
      <c r="AU44" s="132">
        <f>SUMIF(Rendiciones!$A$188:$A$196,6,Rendiciones!$J$188:$J$196)</f>
        <v>0</v>
      </c>
      <c r="AV44" s="133">
        <f t="shared" si="11"/>
        <v>0</v>
      </c>
      <c r="AX44" s="124" t="str">
        <f>Presupuesto!B13</f>
        <v>Infraestructura en la entidad beneficiaria (Hasta un 20% del ANR)</v>
      </c>
      <c r="AY44" s="132">
        <f>SUMIF(Rendiciones!$A$188:$A$196,7,Rendiciones!$G$188:$G$196)</f>
        <v>0</v>
      </c>
      <c r="AZ44" s="132">
        <f>SUMIF(Rendiciones!$A$188:$A$196,7,Rendiciones!$I$188:$I$196)</f>
        <v>0</v>
      </c>
      <c r="BA44" s="133">
        <f t="shared" si="12"/>
        <v>0</v>
      </c>
      <c r="BB44" s="132">
        <f>SUMIF(Rendiciones!$A$188:$A$196,7,Rendiciones!$H$188:$H$196)</f>
        <v>0</v>
      </c>
      <c r="BC44" s="132">
        <f>SUMIF(Rendiciones!$A$188:$A$196,7,Rendiciones!$J$188:$J$196)</f>
        <v>0</v>
      </c>
      <c r="BD44" s="133">
        <f t="shared" si="13"/>
        <v>0</v>
      </c>
    </row>
    <row r="45" spans="2:56" x14ac:dyDescent="0.25">
      <c r="B45" s="124" t="str">
        <f>Presupuesto!B14</f>
        <v>Costos de protección de propiedad intelectual (Hasta un 20% del ANR)</v>
      </c>
      <c r="C45" s="132">
        <f>SUMIF(Rendiciones!$A$206:$A$214,1,Rendiciones!$G$206:$G$214)</f>
        <v>0</v>
      </c>
      <c r="D45" s="132">
        <f>SUMIF(Rendiciones!$A$206:$A$214,1,Rendiciones!$I$206:$I$214)</f>
        <v>0</v>
      </c>
      <c r="E45" s="133">
        <f t="shared" si="0"/>
        <v>0</v>
      </c>
      <c r="F45" s="132">
        <f>SUMIF(Rendiciones!$A$206:$A$214,1,Rendiciones!$H$206:$H$214)</f>
        <v>0</v>
      </c>
      <c r="G45" s="132">
        <f>SUMIF(Rendiciones!$A$206:$A$214,1,Rendiciones!$J$206:$J$214)</f>
        <v>0</v>
      </c>
      <c r="H45" s="133">
        <f t="shared" si="1"/>
        <v>0</v>
      </c>
      <c r="J45" s="124" t="str">
        <f>Presupuesto!B14</f>
        <v>Costos de protección de propiedad intelectual (Hasta un 20% del ANR)</v>
      </c>
      <c r="K45" s="132">
        <f>SUMIF(Rendiciones!$A$206:$A$214,2,Rendiciones!$G$206:$G$214)</f>
        <v>0</v>
      </c>
      <c r="L45" s="132">
        <f>SUMIF(Rendiciones!$A$206:$A$214,2,Rendiciones!$I$206:$I$214)</f>
        <v>0</v>
      </c>
      <c r="M45" s="133">
        <f t="shared" si="2"/>
        <v>0</v>
      </c>
      <c r="N45" s="132">
        <f>SUMIF(Rendiciones!$A$206:$A$214,2,Rendiciones!$H$206:$H$214)</f>
        <v>0</v>
      </c>
      <c r="O45" s="132">
        <f>SUMIF(Rendiciones!$A$206:$A$214,2,Rendiciones!$J$206:$J$214)</f>
        <v>0</v>
      </c>
      <c r="P45" s="133">
        <f t="shared" si="3"/>
        <v>0</v>
      </c>
      <c r="R45" s="124" t="str">
        <f>Presupuesto!B14</f>
        <v>Costos de protección de propiedad intelectual (Hasta un 20% del ANR)</v>
      </c>
      <c r="S45" s="132">
        <f>SUMIF(Rendiciones!$A$206:$A$214,3,Rendiciones!$G$206:$G$214)</f>
        <v>0</v>
      </c>
      <c r="T45" s="132">
        <f>SUMIF(Rendiciones!$A$206:$A$214,3,Rendiciones!$I$206:$I$214)</f>
        <v>0</v>
      </c>
      <c r="U45" s="133">
        <f t="shared" si="4"/>
        <v>0</v>
      </c>
      <c r="V45" s="132">
        <f>SUMIF(Rendiciones!$A$206:$A$214,3,Rendiciones!$H$206:$H$214)</f>
        <v>0</v>
      </c>
      <c r="W45" s="132">
        <f>SUMIF(Rendiciones!$A$206:$A$214,3,Rendiciones!$J$206:$J$214)</f>
        <v>0</v>
      </c>
      <c r="X45" s="133">
        <f t="shared" si="5"/>
        <v>0</v>
      </c>
      <c r="Z45" s="124" t="str">
        <f>Presupuesto!B14</f>
        <v>Costos de protección de propiedad intelectual (Hasta un 20% del ANR)</v>
      </c>
      <c r="AA45" s="132">
        <f>SUMIF(Rendiciones!$A$206:$A$214,4,Rendiciones!$G$206:$G$214)</f>
        <v>0</v>
      </c>
      <c r="AB45" s="132">
        <f>SUMIF(Rendiciones!$A$206:$A$214,4,Rendiciones!$I$206:$I$214)</f>
        <v>0</v>
      </c>
      <c r="AC45" s="133">
        <f t="shared" si="6"/>
        <v>0</v>
      </c>
      <c r="AD45" s="132">
        <f>SUMIF(Rendiciones!$A$206:$A$214,4,Rendiciones!$H$206:$H$214)</f>
        <v>0</v>
      </c>
      <c r="AE45" s="132">
        <f>SUMIF(Rendiciones!$A$206:$A$214,4,Rendiciones!$J$206:$J$214)</f>
        <v>0</v>
      </c>
      <c r="AF45" s="133">
        <f t="shared" si="7"/>
        <v>0</v>
      </c>
      <c r="AH45" s="124" t="str">
        <f>Presupuesto!B14</f>
        <v>Costos de protección de propiedad intelectual (Hasta un 20% del ANR)</v>
      </c>
      <c r="AI45" s="132">
        <f>SUMIF(Rendiciones!$A$206:$A$214,5,Rendiciones!$G$206:$G$214)</f>
        <v>0</v>
      </c>
      <c r="AJ45" s="132">
        <f>SUMIF(Rendiciones!$A$206:$A$214,5,Rendiciones!$I$206:$I$214)</f>
        <v>0</v>
      </c>
      <c r="AK45" s="133">
        <f t="shared" si="8"/>
        <v>0</v>
      </c>
      <c r="AL45" s="132">
        <f>SUMIF(Rendiciones!$A$206:$A$214,5,Rendiciones!$H$206:$H$214)</f>
        <v>0</v>
      </c>
      <c r="AM45" s="132">
        <f>SUMIF(Rendiciones!$A$206:$A$214,5,Rendiciones!$J$206:$J$214)</f>
        <v>0</v>
      </c>
      <c r="AN45" s="133">
        <f t="shared" si="9"/>
        <v>0</v>
      </c>
      <c r="AP45" s="124" t="str">
        <f>Presupuesto!B14</f>
        <v>Costos de protección de propiedad intelectual (Hasta un 20% del ANR)</v>
      </c>
      <c r="AQ45" s="132">
        <f>SUMIF(Rendiciones!$A$206:$A$214,6,Rendiciones!$G$206:$G$214)</f>
        <v>0</v>
      </c>
      <c r="AR45" s="132">
        <f>SUMIF(Rendiciones!$A$206:$A$214,6,Rendiciones!$I$206:$I$214)</f>
        <v>0</v>
      </c>
      <c r="AS45" s="133">
        <f t="shared" si="10"/>
        <v>0</v>
      </c>
      <c r="AT45" s="132">
        <f>SUMIF(Rendiciones!$A$206:$A$214,6,Rendiciones!$H$206:$H$214)</f>
        <v>0</v>
      </c>
      <c r="AU45" s="132">
        <f>SUMIF(Rendiciones!$A$206:$A$214,6,Rendiciones!$J$206:$J$214)</f>
        <v>0</v>
      </c>
      <c r="AV45" s="133">
        <f t="shared" si="11"/>
        <v>0</v>
      </c>
      <c r="AX45" s="124" t="str">
        <f>Presupuesto!B14</f>
        <v>Costos de protección de propiedad intelectual (Hasta un 20% del ANR)</v>
      </c>
      <c r="AY45" s="132">
        <f>SUMIF(Rendiciones!$A$206:$A$214,7,Rendiciones!$G$206:$G$214)</f>
        <v>0</v>
      </c>
      <c r="AZ45" s="132">
        <f>SUMIF(Rendiciones!$A$206:$A$214,7,Rendiciones!$I$206:$I$214)</f>
        <v>0</v>
      </c>
      <c r="BA45" s="133">
        <f t="shared" si="12"/>
        <v>0</v>
      </c>
      <c r="BB45" s="132">
        <f>SUMIF(Rendiciones!$A$206:$A$214,7,Rendiciones!$H$206:$H$214)</f>
        <v>0</v>
      </c>
      <c r="BC45" s="132">
        <f>SUMIF(Rendiciones!$A$206:$A$214,7,Rendiciones!$J$206:$J$214)</f>
        <v>0</v>
      </c>
      <c r="BD45" s="133">
        <f t="shared" si="13"/>
        <v>0</v>
      </c>
    </row>
    <row r="46" spans="2:56" x14ac:dyDescent="0.25">
      <c r="B46" s="124" t="str">
        <f>Presupuesto!B15</f>
        <v>Inversión en promoción, difusión y comercialización (Hasta un 20% del ANR)</v>
      </c>
      <c r="C46" s="132">
        <f>SUMIF(Rendiciones!$A$224:$A$232,1,Rendiciones!$G$224:$G$232)</f>
        <v>0</v>
      </c>
      <c r="D46" s="132">
        <f>SUMIF(Rendiciones!$A$224:$A$232,1,Rendiciones!$I$224:$I$232)</f>
        <v>0</v>
      </c>
      <c r="E46" s="133">
        <f t="shared" si="0"/>
        <v>0</v>
      </c>
      <c r="F46" s="132">
        <f>SUMIF(Rendiciones!$A$224:$A$232,1,Rendiciones!$H$224:$H$232)</f>
        <v>0</v>
      </c>
      <c r="G46" s="132">
        <f>SUMIF(Rendiciones!$A$224:$A$232,1,Rendiciones!$J$224:$J$232)</f>
        <v>0</v>
      </c>
      <c r="H46" s="133">
        <f t="shared" si="1"/>
        <v>0</v>
      </c>
      <c r="J46" s="124" t="str">
        <f>Presupuesto!B15</f>
        <v>Inversión en promoción, difusión y comercialización (Hasta un 20% del ANR)</v>
      </c>
      <c r="K46" s="132">
        <f>SUMIF(Rendiciones!$A$224:$A$232,2,Rendiciones!$G$224:$G$232)</f>
        <v>0</v>
      </c>
      <c r="L46" s="132">
        <f>SUMIF(Rendiciones!$A$224:$A$232,2,Rendiciones!$I$224:$I$232)</f>
        <v>0</v>
      </c>
      <c r="M46" s="133">
        <f t="shared" si="2"/>
        <v>0</v>
      </c>
      <c r="N46" s="132">
        <f>SUMIF(Rendiciones!$A$224:$A$232,2,Rendiciones!$H$224:$H$232)</f>
        <v>0</v>
      </c>
      <c r="O46" s="132">
        <f>SUMIF(Rendiciones!$A$224:$A$232,2,Rendiciones!$J$224:$J$232)</f>
        <v>0</v>
      </c>
      <c r="P46" s="133">
        <f t="shared" si="3"/>
        <v>0</v>
      </c>
      <c r="R46" s="124" t="str">
        <f>Presupuesto!B15</f>
        <v>Inversión en promoción, difusión y comercialización (Hasta un 20% del ANR)</v>
      </c>
      <c r="S46" s="132">
        <f>SUMIF(Rendiciones!$A$224:$A$232,3,Rendiciones!$G$224:$G$232)</f>
        <v>0</v>
      </c>
      <c r="T46" s="132">
        <f>SUMIF(Rendiciones!$A$224:$A$232,3,Rendiciones!$I$224:$I$232)</f>
        <v>0</v>
      </c>
      <c r="U46" s="133">
        <f t="shared" si="4"/>
        <v>0</v>
      </c>
      <c r="V46" s="132">
        <f>SUMIF(Rendiciones!$A$224:$A$232,3,Rendiciones!$H$224:$H$232)</f>
        <v>0</v>
      </c>
      <c r="W46" s="132">
        <f>SUMIF(Rendiciones!$A$224:$A$232,3,Rendiciones!$J$224:$J$232)</f>
        <v>0</v>
      </c>
      <c r="X46" s="133">
        <f t="shared" si="5"/>
        <v>0</v>
      </c>
      <c r="Z46" s="124" t="str">
        <f>Presupuesto!B15</f>
        <v>Inversión en promoción, difusión y comercialización (Hasta un 20% del ANR)</v>
      </c>
      <c r="AA46" s="132">
        <f>SUMIF(Rendiciones!$A$224:$A$232,4,Rendiciones!$G$224:$G$232)</f>
        <v>0</v>
      </c>
      <c r="AB46" s="132">
        <f>SUMIF(Rendiciones!$A$224:$A$232,4,Rendiciones!$I$224:$I$232)</f>
        <v>0</v>
      </c>
      <c r="AC46" s="133">
        <f t="shared" si="6"/>
        <v>0</v>
      </c>
      <c r="AD46" s="132">
        <f>SUMIF(Rendiciones!$A$224:$A$232,4,Rendiciones!$H$224:$H$232)</f>
        <v>0</v>
      </c>
      <c r="AE46" s="132">
        <f>SUMIF(Rendiciones!$A$224:$A$232,4,Rendiciones!$J$224:$J$232)</f>
        <v>0</v>
      </c>
      <c r="AF46" s="133">
        <f t="shared" si="7"/>
        <v>0</v>
      </c>
      <c r="AH46" s="124" t="str">
        <f>Presupuesto!B15</f>
        <v>Inversión en promoción, difusión y comercialización (Hasta un 20% del ANR)</v>
      </c>
      <c r="AI46" s="132">
        <f>SUMIF(Rendiciones!$A$224:$A$232,5,Rendiciones!$G$224:$G$232)</f>
        <v>0</v>
      </c>
      <c r="AJ46" s="132">
        <f>SUMIF(Rendiciones!$A$224:$A$232,5,Rendiciones!$I$224:$I$232)</f>
        <v>0</v>
      </c>
      <c r="AK46" s="133">
        <f t="shared" si="8"/>
        <v>0</v>
      </c>
      <c r="AL46" s="132">
        <f>SUMIF(Rendiciones!$A$224:$A$232,5,Rendiciones!$H$224:$H$232)</f>
        <v>0</v>
      </c>
      <c r="AM46" s="132">
        <f>SUMIF(Rendiciones!$A$224:$A$232,5,Rendiciones!$J$224:$J$232)</f>
        <v>0</v>
      </c>
      <c r="AN46" s="133">
        <f t="shared" si="9"/>
        <v>0</v>
      </c>
      <c r="AP46" s="124" t="str">
        <f>Presupuesto!B15</f>
        <v>Inversión en promoción, difusión y comercialización (Hasta un 20% del ANR)</v>
      </c>
      <c r="AQ46" s="132">
        <f>SUMIF(Rendiciones!$A$224:$A$232,6,Rendiciones!$G$224:$G$232)</f>
        <v>0</v>
      </c>
      <c r="AR46" s="132">
        <f>SUMIF(Rendiciones!$A$224:$A$232,6,Rendiciones!$I$224:$I$232)</f>
        <v>0</v>
      </c>
      <c r="AS46" s="133">
        <f t="shared" si="10"/>
        <v>0</v>
      </c>
      <c r="AT46" s="132">
        <f>SUMIF(Rendiciones!$A$224:$A$232,6,Rendiciones!$H$224:$H$232)</f>
        <v>0</v>
      </c>
      <c r="AU46" s="132">
        <f>SUMIF(Rendiciones!$A$224:$A$232,6,Rendiciones!$J$224:$J$232)</f>
        <v>0</v>
      </c>
      <c r="AV46" s="133">
        <f t="shared" si="11"/>
        <v>0</v>
      </c>
      <c r="AX46" s="124" t="str">
        <f>Presupuesto!B15</f>
        <v>Inversión en promoción, difusión y comercialización (Hasta un 20% del ANR)</v>
      </c>
      <c r="AY46" s="132">
        <f>SUMIF(Rendiciones!$A$224:$A$232,7,Rendiciones!$G$224:$G$232)</f>
        <v>0</v>
      </c>
      <c r="AZ46" s="132">
        <f>SUMIF(Rendiciones!$A$224:$A$232,7,Rendiciones!$I$224:$I$232)</f>
        <v>0</v>
      </c>
      <c r="BA46" s="133">
        <f t="shared" si="12"/>
        <v>0</v>
      </c>
      <c r="BB46" s="132">
        <f>SUMIF(Rendiciones!$A$224:$A$232,7,Rendiciones!$H$224:$H$232)</f>
        <v>0</v>
      </c>
      <c r="BC46" s="132">
        <f>SUMIF(Rendiciones!$A$224:$A$232,7,Rendiciones!$J$224:$J$232)</f>
        <v>0</v>
      </c>
      <c r="BD46" s="133">
        <f t="shared" si="13"/>
        <v>0</v>
      </c>
    </row>
    <row r="47" spans="2:56" x14ac:dyDescent="0.25">
      <c r="B47" s="124" t="str">
        <f>Presupuesto!B16</f>
        <v>Gastos de formulación de proyectos (Hasta un 2% del ANR)</v>
      </c>
      <c r="C47" s="132">
        <f>SUMIF(Rendiciones!$A$242:$A$250,1,Rendiciones!$G$242:$G$250)</f>
        <v>0</v>
      </c>
      <c r="D47" s="132">
        <f>SUMIF(Rendiciones!$A$242:$A$250,1,Rendiciones!$I$242:$I$250)</f>
        <v>0</v>
      </c>
      <c r="E47" s="133">
        <f t="shared" si="0"/>
        <v>0</v>
      </c>
      <c r="F47" s="132">
        <f>SUMIF(Rendiciones!$A$242:$A$250,1,Rendiciones!$H$242:$H$250)</f>
        <v>0</v>
      </c>
      <c r="G47" s="132">
        <f>SUMIF(Rendiciones!$A$242:$A$250,1,Rendiciones!$J$242:$J$250)</f>
        <v>0</v>
      </c>
      <c r="H47" s="133">
        <f t="shared" si="1"/>
        <v>0</v>
      </c>
      <c r="J47" s="124" t="str">
        <f>Presupuesto!B16</f>
        <v>Gastos de formulación de proyectos (Hasta un 2% del ANR)</v>
      </c>
      <c r="K47" s="132">
        <f>SUMIF(Rendiciones!$A$242:$A$250,2,Rendiciones!$G$242:$G$250)</f>
        <v>0</v>
      </c>
      <c r="L47" s="132">
        <f>SUMIF(Rendiciones!$A$242:$A$250,2,Rendiciones!$I$242:$I$250)</f>
        <v>0</v>
      </c>
      <c r="M47" s="133">
        <f t="shared" si="2"/>
        <v>0</v>
      </c>
      <c r="N47" s="132">
        <f>SUMIF(Rendiciones!$A$242:$A$250,2,Rendiciones!$H$242:$H$250)</f>
        <v>0</v>
      </c>
      <c r="O47" s="132">
        <f>SUMIF(Rendiciones!$A$242:$A$250,2,Rendiciones!$J$242:$J$250)</f>
        <v>0</v>
      </c>
      <c r="P47" s="133">
        <f t="shared" si="3"/>
        <v>0</v>
      </c>
      <c r="R47" s="124" t="str">
        <f>Presupuesto!B16</f>
        <v>Gastos de formulación de proyectos (Hasta un 2% del ANR)</v>
      </c>
      <c r="S47" s="132">
        <f>SUMIF(Rendiciones!$A$242:$A$250,3,Rendiciones!$G$242:$G$250)</f>
        <v>0</v>
      </c>
      <c r="T47" s="132">
        <f>SUMIF(Rendiciones!$A$242:$A$250,3,Rendiciones!$I$242:$I$250)</f>
        <v>0</v>
      </c>
      <c r="U47" s="133">
        <f t="shared" si="4"/>
        <v>0</v>
      </c>
      <c r="V47" s="132">
        <f>SUMIF(Rendiciones!$A$242:$A$250,3,Rendiciones!$H$242:$H$250)</f>
        <v>0</v>
      </c>
      <c r="W47" s="132">
        <f>SUMIF(Rendiciones!$A$242:$A$250,3,Rendiciones!$J$242:$J$250)</f>
        <v>0</v>
      </c>
      <c r="X47" s="133">
        <f t="shared" si="5"/>
        <v>0</v>
      </c>
      <c r="Z47" s="124" t="str">
        <f>Presupuesto!B16</f>
        <v>Gastos de formulación de proyectos (Hasta un 2% del ANR)</v>
      </c>
      <c r="AA47" s="132">
        <f>SUMIF(Rendiciones!$A$242:$A$250,4,Rendiciones!$G$242:$G$250)</f>
        <v>0</v>
      </c>
      <c r="AB47" s="132">
        <f>SUMIF(Rendiciones!$A$242:$A$250,4,Rendiciones!$I$242:$I$250)</f>
        <v>0</v>
      </c>
      <c r="AC47" s="133">
        <f t="shared" si="6"/>
        <v>0</v>
      </c>
      <c r="AD47" s="132">
        <f>SUMIF(Rendiciones!$A$242:$A$250,4,Rendiciones!$H$242:$H$250)</f>
        <v>0</v>
      </c>
      <c r="AE47" s="132">
        <f>SUMIF(Rendiciones!$A$242:$A$250,4,Rendiciones!$J$242:$J$250)</f>
        <v>0</v>
      </c>
      <c r="AF47" s="133">
        <f t="shared" si="7"/>
        <v>0</v>
      </c>
      <c r="AH47" s="124" t="str">
        <f>Presupuesto!B16</f>
        <v>Gastos de formulación de proyectos (Hasta un 2% del ANR)</v>
      </c>
      <c r="AI47" s="132">
        <f>SUMIF(Rendiciones!$A$242:$A$250,5,Rendiciones!$G$242:$G$250)</f>
        <v>0</v>
      </c>
      <c r="AJ47" s="132">
        <f>SUMIF(Rendiciones!$A$242:$A$250,5,Rendiciones!$I$242:$I$250)</f>
        <v>0</v>
      </c>
      <c r="AK47" s="133">
        <f t="shared" si="8"/>
        <v>0</v>
      </c>
      <c r="AL47" s="132">
        <f>SUMIF(Rendiciones!$A$242:$A$250,5,Rendiciones!$H$242:$H$250)</f>
        <v>0</v>
      </c>
      <c r="AM47" s="132">
        <f>SUMIF(Rendiciones!$A$242:$A$250,5,Rendiciones!$J$242:$J$250)</f>
        <v>0</v>
      </c>
      <c r="AN47" s="133">
        <f t="shared" si="9"/>
        <v>0</v>
      </c>
      <c r="AP47" s="124" t="str">
        <f>Presupuesto!B16</f>
        <v>Gastos de formulación de proyectos (Hasta un 2% del ANR)</v>
      </c>
      <c r="AQ47" s="132">
        <f>SUMIF(Rendiciones!$A$242:$A$250,6,Rendiciones!$G$242:$G$250)</f>
        <v>0</v>
      </c>
      <c r="AR47" s="132">
        <f>SUMIF(Rendiciones!$A$242:$A$250,6,Rendiciones!$I$242:$I$250)</f>
        <v>0</v>
      </c>
      <c r="AS47" s="133">
        <f t="shared" si="10"/>
        <v>0</v>
      </c>
      <c r="AT47" s="132">
        <f>SUMIF(Rendiciones!$A$242:$A$250,6,Rendiciones!$H$242:$H$250)</f>
        <v>0</v>
      </c>
      <c r="AU47" s="132">
        <f>SUMIF(Rendiciones!$A$242:$A$250,6,Rendiciones!$J$242:$J$250)</f>
        <v>0</v>
      </c>
      <c r="AV47" s="133">
        <f t="shared" si="11"/>
        <v>0</v>
      </c>
      <c r="AX47" s="124" t="str">
        <f>Presupuesto!B16</f>
        <v>Gastos de formulación de proyectos (Hasta un 2% del ANR)</v>
      </c>
      <c r="AY47" s="132">
        <f>SUMIF(Rendiciones!$A$242:$A$250,7,Rendiciones!$G$242:$G$250)</f>
        <v>0</v>
      </c>
      <c r="AZ47" s="132">
        <f>SUMIF(Rendiciones!$A$242:$A$250,7,Rendiciones!$I$242:$I$250)</f>
        <v>0</v>
      </c>
      <c r="BA47" s="133">
        <f t="shared" si="12"/>
        <v>0</v>
      </c>
      <c r="BB47" s="132">
        <f>SUMIF(Rendiciones!$A$242:$A$250,7,Rendiciones!$H$242:$H$250)</f>
        <v>0</v>
      </c>
      <c r="BC47" s="132">
        <f>SUMIF(Rendiciones!$A$242:$A$250,7,Rendiciones!$J$242:$J$250)</f>
        <v>0</v>
      </c>
      <c r="BD47" s="133">
        <f t="shared" si="13"/>
        <v>0</v>
      </c>
    </row>
    <row r="48" spans="2:56" x14ac:dyDescent="0.25">
      <c r="B48" s="124" t="str">
        <f>Presupuesto!B17</f>
        <v>Gastos de administración de la Organización Vinculante Administradora (Hasta un 5% del ANR)</v>
      </c>
      <c r="C48" s="132">
        <f>SUMIF(Rendiciones!$A$260:$A$268,1,Rendiciones!$G$260:$G$268)</f>
        <v>0</v>
      </c>
      <c r="D48" s="132">
        <f>SUMIF(Rendiciones!$A$260:$A$268,1,Rendiciones!$I$260:$I$268)</f>
        <v>0</v>
      </c>
      <c r="E48" s="133">
        <f t="shared" si="0"/>
        <v>0</v>
      </c>
      <c r="F48" s="132">
        <f>SUMIF(Rendiciones!$A$260:$A$268,1,Rendiciones!$H$260:$H$268)</f>
        <v>0</v>
      </c>
      <c r="G48" s="132">
        <f>SUMIF(Rendiciones!$A$260:$A$268,1,Rendiciones!$J$260:$J$268)</f>
        <v>0</v>
      </c>
      <c r="H48" s="133">
        <f t="shared" si="1"/>
        <v>0</v>
      </c>
      <c r="J48" s="124" t="str">
        <f>Presupuesto!B17</f>
        <v>Gastos de administración de la Organización Vinculante Administradora (Hasta un 5% del ANR)</v>
      </c>
      <c r="K48" s="132">
        <f>SUMIF(Rendiciones!$A$260:$A$268,2,Rendiciones!$G$260:$G$268)</f>
        <v>0</v>
      </c>
      <c r="L48" s="132">
        <f>SUMIF(Rendiciones!$A$260:$A$268,2,Rendiciones!$I$260:$I$268)</f>
        <v>0</v>
      </c>
      <c r="M48" s="133">
        <f t="shared" si="2"/>
        <v>0</v>
      </c>
      <c r="N48" s="132">
        <f>SUMIF(Rendiciones!$A$260:$A$268,2,Rendiciones!$H$260:$H$268)</f>
        <v>0</v>
      </c>
      <c r="O48" s="132">
        <f>SUMIF(Rendiciones!$A$260:$A$268,2,Rendiciones!$J$260:$J$268)</f>
        <v>0</v>
      </c>
      <c r="P48" s="133">
        <f t="shared" si="3"/>
        <v>0</v>
      </c>
      <c r="R48" s="124" t="str">
        <f>Presupuesto!B17</f>
        <v>Gastos de administración de la Organización Vinculante Administradora (Hasta un 5% del ANR)</v>
      </c>
      <c r="S48" s="132">
        <f>SUMIF(Rendiciones!$A$260:$A$268,3,Rendiciones!$G$260:$G$268)</f>
        <v>0</v>
      </c>
      <c r="T48" s="132">
        <f>SUMIF(Rendiciones!$A$260:$A$268,3,Rendiciones!$I$260:$I$268)</f>
        <v>0</v>
      </c>
      <c r="U48" s="133">
        <f t="shared" si="4"/>
        <v>0</v>
      </c>
      <c r="V48" s="132">
        <f>SUMIF(Rendiciones!$A$260:$A$268,3,Rendiciones!$H$260:$H$268)</f>
        <v>0</v>
      </c>
      <c r="W48" s="132">
        <f>SUMIF(Rendiciones!$A$260:$A$268,3,Rendiciones!$J$260:$J$268)</f>
        <v>0</v>
      </c>
      <c r="X48" s="133">
        <f t="shared" si="5"/>
        <v>0</v>
      </c>
      <c r="Z48" s="124" t="str">
        <f>Presupuesto!B17</f>
        <v>Gastos de administración de la Organización Vinculante Administradora (Hasta un 5% del ANR)</v>
      </c>
      <c r="AA48" s="132">
        <f>SUMIF(Rendiciones!$A$260:$A$268,4,Rendiciones!$G$260:$G$268)</f>
        <v>0</v>
      </c>
      <c r="AB48" s="132">
        <f>SUMIF(Rendiciones!$A$260:$A$268,4,Rendiciones!$I$260:$I$268)</f>
        <v>0</v>
      </c>
      <c r="AC48" s="133">
        <f t="shared" si="6"/>
        <v>0</v>
      </c>
      <c r="AD48" s="132">
        <f>SUMIF(Rendiciones!$A$260:$A$268,4,Rendiciones!$H$260:$H$268)</f>
        <v>0</v>
      </c>
      <c r="AE48" s="132">
        <f>SUMIF(Rendiciones!$A$260:$A$268,4,Rendiciones!$J$260:$J$268)</f>
        <v>0</v>
      </c>
      <c r="AF48" s="133">
        <f t="shared" si="7"/>
        <v>0</v>
      </c>
      <c r="AH48" s="124" t="str">
        <f>Presupuesto!B17</f>
        <v>Gastos de administración de la Organización Vinculante Administradora (Hasta un 5% del ANR)</v>
      </c>
      <c r="AI48" s="132">
        <f>SUMIF(Rendiciones!$A$260:$A$268,5,Rendiciones!$G$260:$G$268)</f>
        <v>0</v>
      </c>
      <c r="AJ48" s="132">
        <f>SUMIF(Rendiciones!$A$260:$A$268,5,Rendiciones!$I$260:$I$268)</f>
        <v>0</v>
      </c>
      <c r="AK48" s="133">
        <f t="shared" si="8"/>
        <v>0</v>
      </c>
      <c r="AL48" s="132">
        <f>SUMIF(Rendiciones!$A$260:$A$268,5,Rendiciones!$H$260:$H$268)</f>
        <v>0</v>
      </c>
      <c r="AM48" s="132">
        <f>SUMIF(Rendiciones!$A$260:$A$268,5,Rendiciones!$J$260:$J$268)</f>
        <v>0</v>
      </c>
      <c r="AN48" s="133">
        <f t="shared" si="9"/>
        <v>0</v>
      </c>
      <c r="AP48" s="124" t="str">
        <f>Presupuesto!B17</f>
        <v>Gastos de administración de la Organización Vinculante Administradora (Hasta un 5% del ANR)</v>
      </c>
      <c r="AQ48" s="132">
        <f>SUMIF(Rendiciones!$A$260:$A$268,6,Rendiciones!$G$260:$G$268)</f>
        <v>0</v>
      </c>
      <c r="AR48" s="132">
        <f>SUMIF(Rendiciones!$A$260:$A$268,6,Rendiciones!$I$260:$I$268)</f>
        <v>0</v>
      </c>
      <c r="AS48" s="133">
        <f t="shared" si="10"/>
        <v>0</v>
      </c>
      <c r="AT48" s="132">
        <f>SUMIF(Rendiciones!$A$260:$A$268,6,Rendiciones!$H$260:$H$268)</f>
        <v>0</v>
      </c>
      <c r="AU48" s="132">
        <f>SUMIF(Rendiciones!$A$260:$A$268,6,Rendiciones!$J$260:$J$268)</f>
        <v>0</v>
      </c>
      <c r="AV48" s="133">
        <f t="shared" si="11"/>
        <v>0</v>
      </c>
      <c r="AX48" s="124" t="str">
        <f>Presupuesto!B17</f>
        <v>Gastos de administración de la Organización Vinculante Administradora (Hasta un 5% del ANR)</v>
      </c>
      <c r="AY48" s="132">
        <f>SUMIF(Rendiciones!$A$260:$A$268,7,Rendiciones!$G$260:$G$268)</f>
        <v>0</v>
      </c>
      <c r="AZ48" s="132">
        <f>SUMIF(Rendiciones!$A$260:$A$268,7,Rendiciones!$I$260:$I$268)</f>
        <v>0</v>
      </c>
      <c r="BA48" s="133">
        <f t="shared" si="12"/>
        <v>0</v>
      </c>
      <c r="BB48" s="132">
        <f>SUMIF(Rendiciones!$A$260:$A$268,7,Rendiciones!$H$260:$H$268)</f>
        <v>0</v>
      </c>
      <c r="BC48" s="132">
        <f>SUMIF(Rendiciones!$A$260:$A$268,7,Rendiciones!$J$260:$J$268)</f>
        <v>0</v>
      </c>
      <c r="BD48" s="133">
        <f t="shared" si="13"/>
        <v>0</v>
      </c>
    </row>
    <row r="49" spans="2:56" x14ac:dyDescent="0.25">
      <c r="B49" s="124" t="str">
        <f>Presupuesto!B18</f>
        <v>Otros gastos (Hasta un 5% del ANR)</v>
      </c>
      <c r="C49" s="132">
        <f>SUMIF(Rendiciones!$A$278:$A$286,1,Rendiciones!$G$278:$G$286)</f>
        <v>0</v>
      </c>
      <c r="D49" s="132">
        <f>SUMIF(Rendiciones!$A$278:$A$286,1,Rendiciones!$I$278:$I$286)</f>
        <v>0</v>
      </c>
      <c r="E49" s="133">
        <f t="shared" si="0"/>
        <v>0</v>
      </c>
      <c r="F49" s="132">
        <f>SUMIF(Rendiciones!$A$278:$A$286,1,Rendiciones!$H$278:$H$286)</f>
        <v>0</v>
      </c>
      <c r="G49" s="132">
        <f>SUMIF(Rendiciones!$A$278:$A$286,1,Rendiciones!$J$278:$J$286)</f>
        <v>0</v>
      </c>
      <c r="H49" s="133">
        <f t="shared" si="1"/>
        <v>0</v>
      </c>
      <c r="J49" s="124" t="str">
        <f>Presupuesto!B18</f>
        <v>Otros gastos (Hasta un 5% del ANR)</v>
      </c>
      <c r="K49" s="132">
        <f>SUMIF(Rendiciones!$A$278:$A$286,2,Rendiciones!$G$278:$G$286)</f>
        <v>0</v>
      </c>
      <c r="L49" s="132">
        <f>SUMIF(Rendiciones!$A$278:$A$286,2,Rendiciones!$I$278:$I$286)</f>
        <v>0</v>
      </c>
      <c r="M49" s="133">
        <f t="shared" si="2"/>
        <v>0</v>
      </c>
      <c r="N49" s="132">
        <f>SUMIF(Rendiciones!$A$278:$A$286,2,Rendiciones!$H$278:$H$286)</f>
        <v>0</v>
      </c>
      <c r="O49" s="132">
        <f>SUMIF(Rendiciones!$A$278:$A$286,2,Rendiciones!$J$278:$J$286)</f>
        <v>0</v>
      </c>
      <c r="P49" s="133">
        <f t="shared" si="3"/>
        <v>0</v>
      </c>
      <c r="R49" s="124" t="str">
        <f>Presupuesto!B18</f>
        <v>Otros gastos (Hasta un 5% del ANR)</v>
      </c>
      <c r="S49" s="132">
        <f>SUMIF(Rendiciones!$A$278:$A$286,3,Rendiciones!$G$278:$G$286)</f>
        <v>0</v>
      </c>
      <c r="T49" s="132">
        <f>SUMIF(Rendiciones!$A$278:$A$286,3,Rendiciones!$I$278:$I$286)</f>
        <v>0</v>
      </c>
      <c r="U49" s="133">
        <f t="shared" si="4"/>
        <v>0</v>
      </c>
      <c r="V49" s="132">
        <f>SUMIF(Rendiciones!$A$278:$A$286,3,Rendiciones!$H$278:$H$286)</f>
        <v>0</v>
      </c>
      <c r="W49" s="132">
        <f>SUMIF(Rendiciones!$A$278:$A$286,3,Rendiciones!$J$278:$J$286)</f>
        <v>0</v>
      </c>
      <c r="X49" s="133">
        <f t="shared" si="5"/>
        <v>0</v>
      </c>
      <c r="Z49" s="124" t="str">
        <f>Presupuesto!B18</f>
        <v>Otros gastos (Hasta un 5% del ANR)</v>
      </c>
      <c r="AA49" s="132">
        <f>SUMIF(Rendiciones!$A$278:$A$286,4,Rendiciones!$G$278:$G$286)</f>
        <v>0</v>
      </c>
      <c r="AB49" s="132">
        <f>SUMIF(Rendiciones!$A$278:$A$286,4,Rendiciones!$I$278:$I$286)</f>
        <v>0</v>
      </c>
      <c r="AC49" s="133">
        <f t="shared" si="6"/>
        <v>0</v>
      </c>
      <c r="AD49" s="132">
        <f>SUMIF(Rendiciones!$A$278:$A$286,4,Rendiciones!$H$278:$H$286)</f>
        <v>0</v>
      </c>
      <c r="AE49" s="132">
        <f>SUMIF(Rendiciones!$A$278:$A$286,4,Rendiciones!$J$278:$J$286)</f>
        <v>0</v>
      </c>
      <c r="AF49" s="133">
        <f t="shared" si="7"/>
        <v>0</v>
      </c>
      <c r="AH49" s="124" t="str">
        <f>Presupuesto!B18</f>
        <v>Otros gastos (Hasta un 5% del ANR)</v>
      </c>
      <c r="AI49" s="132">
        <f>SUMIF(Rendiciones!$A$278:$A$286,5,Rendiciones!$G$278:$G$286)</f>
        <v>0</v>
      </c>
      <c r="AJ49" s="132">
        <f>SUMIF(Rendiciones!$A$278:$A$286,5,Rendiciones!$I$278:$I$286)</f>
        <v>0</v>
      </c>
      <c r="AK49" s="133">
        <f t="shared" si="8"/>
        <v>0</v>
      </c>
      <c r="AL49" s="132">
        <f>SUMIF(Rendiciones!$A$278:$A$286,5,Rendiciones!$H$278:$H$286)</f>
        <v>0</v>
      </c>
      <c r="AM49" s="132">
        <f>SUMIF(Rendiciones!$A$278:$A$286,5,Rendiciones!$J$278:$J$286)</f>
        <v>0</v>
      </c>
      <c r="AN49" s="133">
        <f t="shared" si="9"/>
        <v>0</v>
      </c>
      <c r="AP49" s="124" t="str">
        <f>Presupuesto!B18</f>
        <v>Otros gastos (Hasta un 5% del ANR)</v>
      </c>
      <c r="AQ49" s="132">
        <f>SUMIF(Rendiciones!$A$278:$A$286,6,Rendiciones!$G$278:$G$286)</f>
        <v>0</v>
      </c>
      <c r="AR49" s="132">
        <f>SUMIF(Rendiciones!$A$278:$A$286,6,Rendiciones!$I$278:$I$286)</f>
        <v>0</v>
      </c>
      <c r="AS49" s="133">
        <f t="shared" si="10"/>
        <v>0</v>
      </c>
      <c r="AT49" s="132">
        <f>SUMIF(Rendiciones!$A$278:$A$286,6,Rendiciones!$H$278:$H$286)</f>
        <v>0</v>
      </c>
      <c r="AU49" s="132">
        <f>SUMIF(Rendiciones!$A$278:$A$286,6,Rendiciones!$J$278:$J$286)</f>
        <v>0</v>
      </c>
      <c r="AV49" s="133">
        <f t="shared" si="11"/>
        <v>0</v>
      </c>
      <c r="AX49" s="124" t="str">
        <f>Presupuesto!B18</f>
        <v>Otros gastos (Hasta un 5% del ANR)</v>
      </c>
      <c r="AY49" s="132">
        <f>SUMIF(Rendiciones!$A$278:$A$286,7,Rendiciones!$G$278:$G$286)</f>
        <v>0</v>
      </c>
      <c r="AZ49" s="132">
        <f>SUMIF(Rendiciones!$A$278:$A$286,7,Rendiciones!$I$278:$I$286)</f>
        <v>0</v>
      </c>
      <c r="BA49" s="133">
        <f t="shared" si="12"/>
        <v>0</v>
      </c>
      <c r="BB49" s="132">
        <f>SUMIF(Rendiciones!$A$278:$A$286,7,Rendiciones!$H$278:$H$286)</f>
        <v>0</v>
      </c>
      <c r="BC49" s="132">
        <f>SUMIF(Rendiciones!$A$278:$A$286,7,Rendiciones!$J$278:$J$286)</f>
        <v>0</v>
      </c>
      <c r="BD49" s="133">
        <f t="shared" si="13"/>
        <v>0</v>
      </c>
    </row>
    <row r="50" spans="2:56" ht="15.75" thickBot="1" x14ac:dyDescent="0.3">
      <c r="B50" s="124" t="str">
        <f>Presupuesto!B19</f>
        <v>Seguro de Caución</v>
      </c>
      <c r="C50" s="132">
        <f>SUMIF(Rendiciones!$A$296:$A$305,1,Rendiciones!$G$296:$G$305)</f>
        <v>0</v>
      </c>
      <c r="D50" s="132">
        <f>SUMIF(Rendiciones!$A$296:$A$305,1,Rendiciones!$I$296:$I$305)</f>
        <v>0</v>
      </c>
      <c r="E50" s="133">
        <f t="shared" si="0"/>
        <v>0</v>
      </c>
      <c r="F50" s="132">
        <f>SUMIF(Rendiciones!$A$296:$A$305,1,Rendiciones!$H$296:$H$305)</f>
        <v>0</v>
      </c>
      <c r="G50" s="132">
        <f>SUMIF(Rendiciones!$A$296:$A$305,1,Rendiciones!$J$296:$J$305)</f>
        <v>0</v>
      </c>
      <c r="H50" s="133">
        <f t="shared" si="1"/>
        <v>0</v>
      </c>
      <c r="J50" s="124" t="str">
        <f>Presupuesto!B19</f>
        <v>Seguro de Caución</v>
      </c>
      <c r="K50" s="132">
        <f>SUMIF(Rendiciones!$A$296:$A$305,2,Rendiciones!$G$296:$G$305)</f>
        <v>0</v>
      </c>
      <c r="L50" s="132">
        <f>SUMIF(Rendiciones!$A$296:$A$305,2,Rendiciones!$I$296:$I$305)</f>
        <v>0</v>
      </c>
      <c r="M50" s="133">
        <f t="shared" si="2"/>
        <v>0</v>
      </c>
      <c r="N50" s="132">
        <f>SUMIF(Rendiciones!$A$296:$A$305,2,Rendiciones!$H$296:$H$305)</f>
        <v>0</v>
      </c>
      <c r="O50" s="132">
        <f>SUMIF(Rendiciones!$A$296:$A$305,2,Rendiciones!$J$296:$J$305)</f>
        <v>0</v>
      </c>
      <c r="P50" s="133">
        <f t="shared" si="3"/>
        <v>0</v>
      </c>
      <c r="R50" s="124" t="str">
        <f>Presupuesto!B19</f>
        <v>Seguro de Caución</v>
      </c>
      <c r="S50" s="132">
        <f>SUMIF(Rendiciones!$A$296:$A$305,3,Rendiciones!$G$296:$G$305)</f>
        <v>0</v>
      </c>
      <c r="T50" s="132">
        <f>SUMIF(Rendiciones!$A$296:$A$305,3,Rendiciones!$I$296:$I$305)</f>
        <v>0</v>
      </c>
      <c r="U50" s="133">
        <f t="shared" si="4"/>
        <v>0</v>
      </c>
      <c r="V50" s="132">
        <f>SUMIF(Rendiciones!$A$296:$A$305,3,Rendiciones!$H$296:$H$305)</f>
        <v>0</v>
      </c>
      <c r="W50" s="132">
        <f>SUMIF(Rendiciones!$A$296:$A$305,3,Rendiciones!$J$296:$J$305)</f>
        <v>0</v>
      </c>
      <c r="X50" s="133">
        <f t="shared" si="5"/>
        <v>0</v>
      </c>
      <c r="Z50" s="124" t="str">
        <f>Presupuesto!B19</f>
        <v>Seguro de Caución</v>
      </c>
      <c r="AA50" s="132">
        <f>SUMIF(Rendiciones!$A$296:$A$305,4,Rendiciones!$G$296:$G$305)</f>
        <v>0</v>
      </c>
      <c r="AB50" s="132">
        <f>SUMIF(Rendiciones!$A$296:$A$305,4,Rendiciones!$I$296:$I$305)</f>
        <v>0</v>
      </c>
      <c r="AC50" s="133">
        <f t="shared" si="6"/>
        <v>0</v>
      </c>
      <c r="AD50" s="132">
        <f>SUMIF(Rendiciones!$A$296:$A$305,4,Rendiciones!$H$296:$H$305)</f>
        <v>0</v>
      </c>
      <c r="AE50" s="132">
        <f>SUMIF(Rendiciones!$A$296:$A$305,4,Rendiciones!$J$296:$J$305)</f>
        <v>0</v>
      </c>
      <c r="AF50" s="133">
        <f t="shared" si="7"/>
        <v>0</v>
      </c>
      <c r="AH50" s="124" t="str">
        <f>Presupuesto!B19</f>
        <v>Seguro de Caución</v>
      </c>
      <c r="AI50" s="132">
        <f>SUMIF(Rendiciones!$A$296:$A$305,5,Rendiciones!$G$296:$G$305)</f>
        <v>0</v>
      </c>
      <c r="AJ50" s="132">
        <f>SUMIF(Rendiciones!$A$296:$A$305,5,Rendiciones!$I$296:$I$305)</f>
        <v>0</v>
      </c>
      <c r="AK50" s="133">
        <f t="shared" si="8"/>
        <v>0</v>
      </c>
      <c r="AL50" s="132">
        <f>SUMIF(Rendiciones!$A$296:$A$305,5,Rendiciones!$H$296:$H$305)</f>
        <v>0</v>
      </c>
      <c r="AM50" s="132">
        <f>SUMIF(Rendiciones!$A$296:$A$305,5,Rendiciones!$J$296:$J$305)</f>
        <v>0</v>
      </c>
      <c r="AN50" s="133">
        <f t="shared" si="9"/>
        <v>0</v>
      </c>
      <c r="AP50" s="124" t="str">
        <f>Presupuesto!B19</f>
        <v>Seguro de Caución</v>
      </c>
      <c r="AQ50" s="132">
        <f>SUMIF(Rendiciones!$A$296:$A$305,6,Rendiciones!$G$296:$G$305)</f>
        <v>0</v>
      </c>
      <c r="AR50" s="132">
        <f>SUMIF(Rendiciones!$A$296:$A$305,6,Rendiciones!$I$296:$I$305)</f>
        <v>0</v>
      </c>
      <c r="AS50" s="133">
        <f t="shared" si="10"/>
        <v>0</v>
      </c>
      <c r="AT50" s="132">
        <f>SUMIF(Rendiciones!$A$296:$A$305,6,Rendiciones!$H$296:$H$305)</f>
        <v>0</v>
      </c>
      <c r="AU50" s="132">
        <f>SUMIF(Rendiciones!$A$296:$A$305,6,Rendiciones!$J$296:$J$305)</f>
        <v>0</v>
      </c>
      <c r="AV50" s="133">
        <f t="shared" si="11"/>
        <v>0</v>
      </c>
      <c r="AX50" s="124" t="str">
        <f>Presupuesto!B19</f>
        <v>Seguro de Caución</v>
      </c>
      <c r="AY50" s="132">
        <f>SUMIF(Rendiciones!$A$296:$A$305,7,Rendiciones!$G$296:$G$305)</f>
        <v>0</v>
      </c>
      <c r="AZ50" s="132">
        <f>SUMIF(Rendiciones!$A$296:$A$305,7,Rendiciones!$I$296:$I$305)</f>
        <v>0</v>
      </c>
      <c r="BA50" s="133">
        <f t="shared" si="12"/>
        <v>0</v>
      </c>
      <c r="BB50" s="132">
        <f>SUMIF(Rendiciones!$A$296:$A$305,7,Rendiciones!$H$296:$H$305)</f>
        <v>0</v>
      </c>
      <c r="BC50" s="132">
        <f>SUMIF(Rendiciones!$A$296:$A$305,7,Rendiciones!$J$296:$J$305)</f>
        <v>0</v>
      </c>
      <c r="BD50" s="133">
        <f t="shared" si="13"/>
        <v>0</v>
      </c>
    </row>
    <row r="51" spans="2:56" ht="15.75" thickBot="1" x14ac:dyDescent="0.3">
      <c r="B51" s="129" t="s">
        <v>9</v>
      </c>
      <c r="C51" s="130">
        <f>SUM(C35:C50)</f>
        <v>0</v>
      </c>
      <c r="D51" s="130">
        <f t="shared" ref="D51:H51" si="14">SUM(D35:D50)</f>
        <v>0</v>
      </c>
      <c r="E51" s="130">
        <f t="shared" si="14"/>
        <v>0</v>
      </c>
      <c r="F51" s="130">
        <f t="shared" si="14"/>
        <v>0</v>
      </c>
      <c r="G51" s="130">
        <f t="shared" si="14"/>
        <v>0</v>
      </c>
      <c r="H51" s="131">
        <f t="shared" si="14"/>
        <v>0</v>
      </c>
      <c r="J51" s="129" t="s">
        <v>9</v>
      </c>
      <c r="K51" s="130">
        <f>SUM(K35:K50)</f>
        <v>0</v>
      </c>
      <c r="L51" s="130">
        <f t="shared" ref="L51:P51" si="15">SUM(L35:L50)</f>
        <v>0</v>
      </c>
      <c r="M51" s="130">
        <f t="shared" si="15"/>
        <v>0</v>
      </c>
      <c r="N51" s="130">
        <f t="shared" si="15"/>
        <v>0</v>
      </c>
      <c r="O51" s="130">
        <f t="shared" si="15"/>
        <v>0</v>
      </c>
      <c r="P51" s="131">
        <f t="shared" si="15"/>
        <v>0</v>
      </c>
      <c r="R51" s="129" t="s">
        <v>9</v>
      </c>
      <c r="S51" s="130">
        <f>SUM(S35:S50)</f>
        <v>0</v>
      </c>
      <c r="T51" s="130">
        <f t="shared" ref="T51:X51" si="16">SUM(T35:T50)</f>
        <v>0</v>
      </c>
      <c r="U51" s="130">
        <f t="shared" si="16"/>
        <v>0</v>
      </c>
      <c r="V51" s="130">
        <f t="shared" si="16"/>
        <v>0</v>
      </c>
      <c r="W51" s="130">
        <f t="shared" si="16"/>
        <v>0</v>
      </c>
      <c r="X51" s="131">
        <f t="shared" si="16"/>
        <v>0</v>
      </c>
      <c r="Z51" s="129" t="s">
        <v>9</v>
      </c>
      <c r="AA51" s="130">
        <f>SUM(AA35:AA50)</f>
        <v>0</v>
      </c>
      <c r="AB51" s="130">
        <f t="shared" ref="AB51:AF51" si="17">SUM(AB35:AB50)</f>
        <v>0</v>
      </c>
      <c r="AC51" s="130">
        <f t="shared" si="17"/>
        <v>0</v>
      </c>
      <c r="AD51" s="130">
        <f t="shared" si="17"/>
        <v>0</v>
      </c>
      <c r="AE51" s="130">
        <f t="shared" si="17"/>
        <v>0</v>
      </c>
      <c r="AF51" s="131">
        <f t="shared" si="17"/>
        <v>0</v>
      </c>
      <c r="AH51" s="129" t="s">
        <v>9</v>
      </c>
      <c r="AI51" s="130">
        <f>SUM(AI35:AI50)</f>
        <v>0</v>
      </c>
      <c r="AJ51" s="130">
        <f t="shared" ref="AJ51:AN51" si="18">SUM(AJ35:AJ50)</f>
        <v>0</v>
      </c>
      <c r="AK51" s="130">
        <f t="shared" si="18"/>
        <v>0</v>
      </c>
      <c r="AL51" s="130">
        <f t="shared" si="18"/>
        <v>0</v>
      </c>
      <c r="AM51" s="130">
        <f t="shared" si="18"/>
        <v>0</v>
      </c>
      <c r="AN51" s="131">
        <f t="shared" si="18"/>
        <v>0</v>
      </c>
      <c r="AP51" s="129" t="s">
        <v>9</v>
      </c>
      <c r="AQ51" s="130">
        <f>SUM(AQ35:AQ50)</f>
        <v>0</v>
      </c>
      <c r="AR51" s="130">
        <f t="shared" ref="AR51:AV51" si="19">SUM(AR35:AR50)</f>
        <v>0</v>
      </c>
      <c r="AS51" s="130">
        <f t="shared" si="19"/>
        <v>0</v>
      </c>
      <c r="AT51" s="130">
        <f t="shared" si="19"/>
        <v>0</v>
      </c>
      <c r="AU51" s="130">
        <f t="shared" si="19"/>
        <v>0</v>
      </c>
      <c r="AV51" s="131">
        <f t="shared" si="19"/>
        <v>0</v>
      </c>
      <c r="AX51" s="129" t="s">
        <v>9</v>
      </c>
      <c r="AY51" s="130">
        <f>SUM(AY35:AY50)</f>
        <v>0</v>
      </c>
      <c r="AZ51" s="130">
        <f t="shared" ref="AZ51:BD51" si="20">SUM(AZ35:AZ50)</f>
        <v>0</v>
      </c>
      <c r="BA51" s="130">
        <f t="shared" si="20"/>
        <v>0</v>
      </c>
      <c r="BB51" s="130">
        <f t="shared" si="20"/>
        <v>0</v>
      </c>
      <c r="BC51" s="130">
        <f t="shared" si="20"/>
        <v>0</v>
      </c>
      <c r="BD51" s="131">
        <f t="shared" si="20"/>
        <v>0</v>
      </c>
    </row>
    <row r="52" spans="2:56" ht="15.75" thickBot="1" x14ac:dyDescent="0.3"/>
    <row r="53" spans="2:56" ht="15.75" thickBot="1" x14ac:dyDescent="0.3">
      <c r="B53" s="212" t="s">
        <v>70</v>
      </c>
      <c r="C53" s="214" t="s">
        <v>76</v>
      </c>
      <c r="D53" s="215"/>
      <c r="E53" s="216"/>
    </row>
    <row r="54" spans="2:56" x14ac:dyDescent="0.25">
      <c r="B54" s="213"/>
      <c r="C54" s="134" t="s">
        <v>72</v>
      </c>
      <c r="D54" s="135" t="s">
        <v>2</v>
      </c>
      <c r="E54" s="136" t="s">
        <v>9</v>
      </c>
    </row>
    <row r="55" spans="2:56" x14ac:dyDescent="0.25">
      <c r="B55" s="124" t="str">
        <f>Presupuesto!B4</f>
        <v>Servicios de capacitación y entrenamiento de personal de la empresa</v>
      </c>
      <c r="C55" s="7">
        <f>Rendiciones!H25</f>
        <v>0</v>
      </c>
      <c r="D55" s="7">
        <f>Rendiciones!J25</f>
        <v>0</v>
      </c>
      <c r="E55" s="137">
        <f>Rendiciones!H25+Rendiciones!J25</f>
        <v>0</v>
      </c>
    </row>
    <row r="56" spans="2:56" x14ac:dyDescent="0.25">
      <c r="B56" s="124" t="str">
        <f>Presupuesto!B5</f>
        <v>Contratación de personal técnico utilizado exclusivamente para la ejecución del proyecto</v>
      </c>
      <c r="C56" s="7">
        <f>Rendiciones!H44</f>
        <v>0</v>
      </c>
      <c r="D56" s="7">
        <f>Rendiciones!J44</f>
        <v>0</v>
      </c>
      <c r="E56" s="137">
        <f>Rendiciones!H44+Rendiciones!J44</f>
        <v>0</v>
      </c>
    </row>
    <row r="57" spans="2:56" x14ac:dyDescent="0.25">
      <c r="B57" s="124" t="str">
        <f>Presupuesto!B6</f>
        <v>Contratación de Recursos Humanos incrementales</v>
      </c>
      <c r="C57" s="7">
        <f>Rendiciones!H63</f>
        <v>0</v>
      </c>
      <c r="D57" s="7">
        <f>Rendiciones!J63</f>
        <v>0</v>
      </c>
      <c r="E57" s="137">
        <f>Rendiciones!H63+Rendiciones!J63</f>
        <v>0</v>
      </c>
    </row>
    <row r="58" spans="2:56" x14ac:dyDescent="0.25">
      <c r="B58" s="124" t="str">
        <f>Presupuesto!B7</f>
        <v>Contratación de consultorías</v>
      </c>
      <c r="C58" s="7">
        <f>Rendiciones!H89</f>
        <v>0</v>
      </c>
      <c r="D58" s="7">
        <f>Rendiciones!J89</f>
        <v>0</v>
      </c>
      <c r="E58" s="137">
        <f>Rendiciones!H89+Rendiciones!J89</f>
        <v>0</v>
      </c>
    </row>
    <row r="59" spans="2:56" x14ac:dyDescent="0.25">
      <c r="B59" s="124" t="str">
        <f>Presupuesto!B8</f>
        <v>Materiales e insumos</v>
      </c>
      <c r="C59" s="7">
        <f>Rendiciones!H107</f>
        <v>0</v>
      </c>
      <c r="D59" s="7">
        <f>Rendiciones!J107</f>
        <v>0</v>
      </c>
      <c r="E59" s="137">
        <f>Rendiciones!H107+Rendiciones!J107</f>
        <v>0</v>
      </c>
    </row>
    <row r="60" spans="2:56" x14ac:dyDescent="0.25">
      <c r="B60" s="124" t="str">
        <f>Presupuesto!B9</f>
        <v>Equipamiento necesario para la ejecución del proyecto</v>
      </c>
      <c r="C60" s="7">
        <f>Rendiciones!H125</f>
        <v>0</v>
      </c>
      <c r="D60" s="7">
        <f>Rendiciones!J125</f>
        <v>0</v>
      </c>
      <c r="E60" s="137">
        <f>Rendiciones!H125+Rendiciones!J125</f>
        <v>0</v>
      </c>
    </row>
    <row r="61" spans="2:56" x14ac:dyDescent="0.25">
      <c r="B61" s="124" t="str">
        <f>Presupuesto!B10</f>
        <v>Material de prueba, ensayos y laboratorios</v>
      </c>
      <c r="C61" s="7">
        <f>Rendiciones!H143</f>
        <v>0</v>
      </c>
      <c r="D61" s="7">
        <f>Rendiciones!J143</f>
        <v>0</v>
      </c>
      <c r="E61" s="137">
        <f>Rendiciones!H143+Rendiciones!J143</f>
        <v>0</v>
      </c>
    </row>
    <row r="62" spans="2:56" x14ac:dyDescent="0.25">
      <c r="B62" s="124" t="str">
        <f>Presupuesto!B11</f>
        <v>Compra de software</v>
      </c>
      <c r="C62" s="7">
        <f>Rendiciones!H161</f>
        <v>0</v>
      </c>
      <c r="D62" s="7">
        <f>Rendiciones!J161</f>
        <v>0</v>
      </c>
      <c r="E62" s="137">
        <f>Rendiciones!H161+Rendiciones!J161</f>
        <v>0</v>
      </c>
    </row>
    <row r="63" spans="2:56" x14ac:dyDescent="0.25">
      <c r="B63" s="124" t="str">
        <f>Presupuesto!B12</f>
        <v>Arriendo de software</v>
      </c>
      <c r="C63" s="7">
        <f>Rendiciones!H179</f>
        <v>0</v>
      </c>
      <c r="D63" s="7">
        <f>Rendiciones!J179</f>
        <v>0</v>
      </c>
      <c r="E63" s="137">
        <f>Rendiciones!H179+Rendiciones!J179</f>
        <v>0</v>
      </c>
    </row>
    <row r="64" spans="2:56" x14ac:dyDescent="0.25">
      <c r="B64" s="124" t="str">
        <f>Presupuesto!B13</f>
        <v>Infraestructura en la entidad beneficiaria (Hasta un 20% del ANR)</v>
      </c>
      <c r="C64" s="7">
        <f>Rendiciones!H197</f>
        <v>0</v>
      </c>
      <c r="D64" s="7">
        <f>Rendiciones!J197</f>
        <v>0</v>
      </c>
      <c r="E64" s="137">
        <f>Rendiciones!H197+Rendiciones!J197</f>
        <v>0</v>
      </c>
    </row>
    <row r="65" spans="2:9" x14ac:dyDescent="0.25">
      <c r="B65" s="124" t="str">
        <f>Presupuesto!B14</f>
        <v>Costos de protección de propiedad intelectual (Hasta un 20% del ANR)</v>
      </c>
      <c r="C65" s="7">
        <f>Rendiciones!H215</f>
        <v>0</v>
      </c>
      <c r="D65" s="7">
        <f>Rendiciones!J215</f>
        <v>0</v>
      </c>
      <c r="E65" s="137">
        <f>Rendiciones!H215+Rendiciones!J215</f>
        <v>0</v>
      </c>
    </row>
    <row r="66" spans="2:9" x14ac:dyDescent="0.25">
      <c r="B66" s="124" t="str">
        <f>Presupuesto!B15</f>
        <v>Inversión en promoción, difusión y comercialización (Hasta un 20% del ANR)</v>
      </c>
      <c r="C66" s="7">
        <f>Rendiciones!H233</f>
        <v>0</v>
      </c>
      <c r="D66" s="7">
        <f>Rendiciones!J233</f>
        <v>0</v>
      </c>
      <c r="E66" s="137">
        <f>Rendiciones!H233+Rendiciones!J233</f>
        <v>0</v>
      </c>
    </row>
    <row r="67" spans="2:9" x14ac:dyDescent="0.25">
      <c r="B67" s="124" t="str">
        <f>Presupuesto!B16</f>
        <v>Gastos de formulación de proyectos (Hasta un 2% del ANR)</v>
      </c>
      <c r="C67" s="7">
        <f>Rendiciones!H251</f>
        <v>0</v>
      </c>
      <c r="D67" s="7">
        <f>Rendiciones!J251</f>
        <v>0</v>
      </c>
      <c r="E67" s="137">
        <f>Rendiciones!H251+Rendiciones!J251</f>
        <v>0</v>
      </c>
    </row>
    <row r="68" spans="2:9" x14ac:dyDescent="0.25">
      <c r="B68" s="124" t="str">
        <f>Presupuesto!B17</f>
        <v>Gastos de administración de la Organización Vinculante Administradora (Hasta un 5% del ANR)</v>
      </c>
      <c r="C68" s="7">
        <f>Rendiciones!H269</f>
        <v>0</v>
      </c>
      <c r="D68" s="7">
        <f>Rendiciones!J269</f>
        <v>0</v>
      </c>
      <c r="E68" s="137">
        <f>Rendiciones!H269+Rendiciones!J269</f>
        <v>0</v>
      </c>
    </row>
    <row r="69" spans="2:9" x14ac:dyDescent="0.25">
      <c r="B69" s="124" t="str">
        <f>Presupuesto!B18</f>
        <v>Otros gastos (Hasta un 5% del ANR)</v>
      </c>
      <c r="C69" s="7">
        <f>Rendiciones!H287</f>
        <v>0</v>
      </c>
      <c r="D69" s="7">
        <f>Rendiciones!J287</f>
        <v>0</v>
      </c>
      <c r="E69" s="137">
        <f>Rendiciones!H287+Rendiciones!J287</f>
        <v>0</v>
      </c>
    </row>
    <row r="70" spans="2:9" ht="15.75" thickBot="1" x14ac:dyDescent="0.3">
      <c r="B70" s="124" t="str">
        <f>Presupuesto!B19</f>
        <v>Seguro de Caución</v>
      </c>
      <c r="C70" s="7">
        <f>Rendiciones!H306</f>
        <v>0</v>
      </c>
      <c r="D70" s="7">
        <f>Rendiciones!J306</f>
        <v>0</v>
      </c>
      <c r="E70" s="137">
        <f>Rendiciones!H306+Rendiciones!J306</f>
        <v>0</v>
      </c>
    </row>
    <row r="71" spans="2:9" ht="15.75" thickBot="1" x14ac:dyDescent="0.3">
      <c r="B71" s="138" t="s">
        <v>9</v>
      </c>
      <c r="C71" s="138">
        <f>SUM(C55:C70)</f>
        <v>0</v>
      </c>
      <c r="D71" s="139">
        <f>SUM(D55:D70)</f>
        <v>0</v>
      </c>
      <c r="E71" s="140">
        <f>SUM(E55:E70)</f>
        <v>0</v>
      </c>
    </row>
    <row r="72" spans="2:9" ht="15.75" thickBot="1" x14ac:dyDescent="0.3"/>
    <row r="73" spans="2:9" ht="15.75" thickBot="1" x14ac:dyDescent="0.3">
      <c r="B73" s="212" t="s">
        <v>70</v>
      </c>
      <c r="C73" s="214" t="s">
        <v>76</v>
      </c>
      <c r="D73" s="215"/>
      <c r="E73" s="216"/>
      <c r="F73" s="141"/>
      <c r="G73" s="141"/>
      <c r="H73" s="141"/>
      <c r="I73" s="12"/>
    </row>
    <row r="74" spans="2:9" x14ac:dyDescent="0.25">
      <c r="B74" s="213"/>
      <c r="C74" s="134" t="s">
        <v>72</v>
      </c>
      <c r="D74" s="135" t="s">
        <v>2</v>
      </c>
      <c r="E74" s="136" t="s">
        <v>9</v>
      </c>
      <c r="F74" s="142"/>
      <c r="G74" s="142"/>
      <c r="H74" s="142"/>
      <c r="I74" s="12"/>
    </row>
    <row r="75" spans="2:9" x14ac:dyDescent="0.25">
      <c r="B75" s="124" t="str">
        <f>Presupuesto!B4</f>
        <v>Servicios de capacitación y entrenamiento de personal de la empresa</v>
      </c>
      <c r="C75" s="7">
        <f t="shared" ref="C75:E78" si="21">C15-C55</f>
        <v>0</v>
      </c>
      <c r="D75" s="7">
        <f t="shared" si="21"/>
        <v>0</v>
      </c>
      <c r="E75" s="137">
        <f t="shared" si="21"/>
        <v>0</v>
      </c>
      <c r="F75" s="143"/>
      <c r="G75" s="211" t="s">
        <v>73</v>
      </c>
      <c r="H75" s="211"/>
      <c r="I75" s="211"/>
    </row>
    <row r="76" spans="2:9" x14ac:dyDescent="0.25">
      <c r="B76" s="124" t="str">
        <f>Presupuesto!B5</f>
        <v>Contratación de personal técnico utilizado exclusivamente para la ejecución del proyecto</v>
      </c>
      <c r="C76" s="7">
        <f t="shared" si="21"/>
        <v>0</v>
      </c>
      <c r="D76" s="7">
        <f t="shared" si="21"/>
        <v>0</v>
      </c>
      <c r="E76" s="137">
        <f t="shared" si="21"/>
        <v>0</v>
      </c>
      <c r="F76" s="143"/>
      <c r="G76" s="211"/>
      <c r="H76" s="211"/>
      <c r="I76" s="211"/>
    </row>
    <row r="77" spans="2:9" x14ac:dyDescent="0.25">
      <c r="B77" s="124" t="str">
        <f>Presupuesto!B6</f>
        <v>Contratación de Recursos Humanos incrementales</v>
      </c>
      <c r="C77" s="7">
        <f t="shared" si="21"/>
        <v>0</v>
      </c>
      <c r="D77" s="7">
        <f t="shared" si="21"/>
        <v>0</v>
      </c>
      <c r="E77" s="137">
        <f t="shared" si="21"/>
        <v>0</v>
      </c>
      <c r="F77" s="143"/>
      <c r="G77" s="211"/>
      <c r="H77" s="211"/>
      <c r="I77" s="211"/>
    </row>
    <row r="78" spans="2:9" x14ac:dyDescent="0.25">
      <c r="B78" s="124" t="str">
        <f>Presupuesto!B7</f>
        <v>Contratación de consultorías</v>
      </c>
      <c r="C78" s="7">
        <f t="shared" si="21"/>
        <v>0</v>
      </c>
      <c r="D78" s="7">
        <f t="shared" si="21"/>
        <v>0</v>
      </c>
      <c r="E78" s="137">
        <f t="shared" si="21"/>
        <v>0</v>
      </c>
      <c r="F78" s="143"/>
      <c r="G78" s="143"/>
      <c r="H78" s="143"/>
      <c r="I78" s="12"/>
    </row>
    <row r="79" spans="2:9" x14ac:dyDescent="0.25">
      <c r="B79" s="124" t="str">
        <f>Presupuesto!B8</f>
        <v>Materiales e insumos</v>
      </c>
      <c r="C79" s="7">
        <f t="shared" ref="C79:E79" si="22">C19-C59</f>
        <v>0</v>
      </c>
      <c r="D79" s="7">
        <f t="shared" si="22"/>
        <v>0</v>
      </c>
      <c r="E79" s="137">
        <f t="shared" si="22"/>
        <v>0</v>
      </c>
      <c r="F79" s="143"/>
      <c r="G79" s="143"/>
      <c r="H79" s="143"/>
      <c r="I79" s="12"/>
    </row>
    <row r="80" spans="2:9" x14ac:dyDescent="0.25">
      <c r="B80" s="124" t="str">
        <f>Presupuesto!B9</f>
        <v>Equipamiento necesario para la ejecución del proyecto</v>
      </c>
      <c r="C80" s="7">
        <f t="shared" ref="C80:E80" si="23">C20-C60</f>
        <v>0</v>
      </c>
      <c r="D80" s="7">
        <f t="shared" si="23"/>
        <v>0</v>
      </c>
      <c r="E80" s="137">
        <f t="shared" si="23"/>
        <v>0</v>
      </c>
      <c r="F80" s="143"/>
      <c r="G80" s="143"/>
      <c r="H80" s="143"/>
      <c r="I80" s="12"/>
    </row>
    <row r="81" spans="2:9" x14ac:dyDescent="0.25">
      <c r="B81" s="124" t="str">
        <f>Presupuesto!B10</f>
        <v>Material de prueba, ensayos y laboratorios</v>
      </c>
      <c r="C81" s="7">
        <f t="shared" ref="C81:E81" si="24">C21-C61</f>
        <v>0</v>
      </c>
      <c r="D81" s="7">
        <f t="shared" si="24"/>
        <v>0</v>
      </c>
      <c r="E81" s="137">
        <f t="shared" si="24"/>
        <v>0</v>
      </c>
      <c r="F81" s="143"/>
      <c r="G81" s="143"/>
      <c r="H81" s="143"/>
      <c r="I81" s="12"/>
    </row>
    <row r="82" spans="2:9" x14ac:dyDescent="0.25">
      <c r="B82" s="124" t="str">
        <f>Presupuesto!B11</f>
        <v>Compra de software</v>
      </c>
      <c r="C82" s="7">
        <f t="shared" ref="C82:E82" si="25">C22-C62</f>
        <v>0</v>
      </c>
      <c r="D82" s="7">
        <f t="shared" si="25"/>
        <v>0</v>
      </c>
      <c r="E82" s="137">
        <f t="shared" si="25"/>
        <v>0</v>
      </c>
      <c r="F82" s="143"/>
      <c r="G82" s="143"/>
      <c r="H82" s="143"/>
      <c r="I82" s="12"/>
    </row>
    <row r="83" spans="2:9" x14ac:dyDescent="0.25">
      <c r="B83" s="124" t="str">
        <f>Presupuesto!B12</f>
        <v>Arriendo de software</v>
      </c>
      <c r="C83" s="7">
        <f t="shared" ref="C83:E83" si="26">C23-C63</f>
        <v>0</v>
      </c>
      <c r="D83" s="7">
        <f t="shared" si="26"/>
        <v>0</v>
      </c>
      <c r="E83" s="137">
        <f t="shared" si="26"/>
        <v>0</v>
      </c>
      <c r="F83" s="143"/>
      <c r="G83" s="143"/>
      <c r="H83" s="143"/>
      <c r="I83" s="12"/>
    </row>
    <row r="84" spans="2:9" x14ac:dyDescent="0.25">
      <c r="B84" s="124" t="str">
        <f>Presupuesto!B13</f>
        <v>Infraestructura en la entidad beneficiaria (Hasta un 20% del ANR)</v>
      </c>
      <c r="C84" s="7">
        <f t="shared" ref="C84:E84" si="27">C24-C64</f>
        <v>0</v>
      </c>
      <c r="D84" s="7">
        <f t="shared" si="27"/>
        <v>0</v>
      </c>
      <c r="E84" s="137">
        <f t="shared" si="27"/>
        <v>0</v>
      </c>
      <c r="F84" s="143"/>
      <c r="G84" s="143"/>
      <c r="H84" s="143"/>
      <c r="I84" s="12"/>
    </row>
    <row r="85" spans="2:9" x14ac:dyDescent="0.25">
      <c r="B85" s="124" t="str">
        <f>Presupuesto!B14</f>
        <v>Costos de protección de propiedad intelectual (Hasta un 20% del ANR)</v>
      </c>
      <c r="C85" s="7">
        <f t="shared" ref="C85:E85" si="28">C25-C65</f>
        <v>0</v>
      </c>
      <c r="D85" s="7">
        <f t="shared" si="28"/>
        <v>0</v>
      </c>
      <c r="E85" s="137">
        <f t="shared" si="28"/>
        <v>0</v>
      </c>
      <c r="F85" s="143"/>
      <c r="G85" s="143"/>
      <c r="H85" s="143"/>
      <c r="I85" s="12"/>
    </row>
    <row r="86" spans="2:9" x14ac:dyDescent="0.25">
      <c r="B86" s="124" t="str">
        <f>Presupuesto!B15</f>
        <v>Inversión en promoción, difusión y comercialización (Hasta un 20% del ANR)</v>
      </c>
      <c r="C86" s="7">
        <f t="shared" ref="C86:E86" si="29">C26-C66</f>
        <v>0</v>
      </c>
      <c r="D86" s="7">
        <f t="shared" si="29"/>
        <v>0</v>
      </c>
      <c r="E86" s="137">
        <f t="shared" si="29"/>
        <v>0</v>
      </c>
      <c r="F86" s="143"/>
      <c r="G86" s="143"/>
      <c r="H86" s="143"/>
      <c r="I86" s="12"/>
    </row>
    <row r="87" spans="2:9" x14ac:dyDescent="0.25">
      <c r="B87" s="124" t="str">
        <f>Presupuesto!B16</f>
        <v>Gastos de formulación de proyectos (Hasta un 2% del ANR)</v>
      </c>
      <c r="C87" s="7">
        <f t="shared" ref="C87:E87" si="30">C27-C67</f>
        <v>0</v>
      </c>
      <c r="D87" s="7">
        <f t="shared" si="30"/>
        <v>0</v>
      </c>
      <c r="E87" s="137">
        <f t="shared" si="30"/>
        <v>0</v>
      </c>
      <c r="F87" s="144"/>
      <c r="G87" s="144"/>
      <c r="H87" s="144"/>
      <c r="I87" s="12"/>
    </row>
    <row r="88" spans="2:9" x14ac:dyDescent="0.25">
      <c r="B88" s="124" t="str">
        <f>Presupuesto!B17</f>
        <v>Gastos de administración de la Organización Vinculante Administradora (Hasta un 5% del ANR)</v>
      </c>
      <c r="C88" s="7">
        <f t="shared" ref="C88:E88" si="31">C28-C68</f>
        <v>0</v>
      </c>
      <c r="D88" s="7">
        <f t="shared" si="31"/>
        <v>0</v>
      </c>
      <c r="E88" s="137">
        <f t="shared" si="31"/>
        <v>0</v>
      </c>
      <c r="F88" s="12"/>
      <c r="G88" s="12"/>
      <c r="H88" s="12"/>
      <c r="I88" s="12"/>
    </row>
    <row r="89" spans="2:9" x14ac:dyDescent="0.25">
      <c r="B89" s="124" t="str">
        <f>Presupuesto!B18</f>
        <v>Otros gastos (Hasta un 5% del ANR)</v>
      </c>
      <c r="C89" s="7">
        <f t="shared" ref="C89:E89" si="32">C29-C69</f>
        <v>0</v>
      </c>
      <c r="D89" s="7">
        <f t="shared" si="32"/>
        <v>0</v>
      </c>
      <c r="E89" s="137">
        <f t="shared" si="32"/>
        <v>0</v>
      </c>
      <c r="F89" s="12"/>
      <c r="G89" s="12"/>
      <c r="H89" s="12"/>
      <c r="I89" s="12"/>
    </row>
    <row r="90" spans="2:9" ht="15.75" thickBot="1" x14ac:dyDescent="0.3">
      <c r="B90" s="124" t="str">
        <f>Presupuesto!B19</f>
        <v>Seguro de Caución</v>
      </c>
      <c r="C90" s="7">
        <f t="shared" ref="C90:E90" si="33">C30-C70</f>
        <v>0</v>
      </c>
      <c r="D90" s="7">
        <f t="shared" si="33"/>
        <v>0</v>
      </c>
      <c r="E90" s="137">
        <f t="shared" si="33"/>
        <v>0</v>
      </c>
      <c r="F90" s="12"/>
      <c r="G90" s="12"/>
      <c r="H90" s="12"/>
      <c r="I90" s="12"/>
    </row>
    <row r="91" spans="2:9" ht="15.75" thickBot="1" x14ac:dyDescent="0.3">
      <c r="B91" s="138" t="s">
        <v>9</v>
      </c>
      <c r="C91" s="138">
        <f>SUM(C75:C90)</f>
        <v>0</v>
      </c>
      <c r="D91" s="139">
        <f>SUM(D75:D90)</f>
        <v>0</v>
      </c>
      <c r="E91" s="140">
        <f>SUM(E75:E90)</f>
        <v>0</v>
      </c>
      <c r="F91" s="12"/>
      <c r="G91" s="12"/>
      <c r="H91" s="12"/>
      <c r="I91" s="12"/>
    </row>
  </sheetData>
  <mergeCells count="39">
    <mergeCell ref="AX33:AX34"/>
    <mergeCell ref="AY33:BA33"/>
    <mergeCell ref="BB33:BD33"/>
    <mergeCell ref="AI33:AK33"/>
    <mergeCell ref="AL33:AN33"/>
    <mergeCell ref="AP33:AP34"/>
    <mergeCell ref="AQ33:AS33"/>
    <mergeCell ref="AT33:AV33"/>
    <mergeCell ref="V33:X33"/>
    <mergeCell ref="Z33:Z34"/>
    <mergeCell ref="AA33:AC33"/>
    <mergeCell ref="AD33:AF33"/>
    <mergeCell ref="AH33:AH34"/>
    <mergeCell ref="J33:J34"/>
    <mergeCell ref="K33:M33"/>
    <mergeCell ref="N33:P33"/>
    <mergeCell ref="R33:R34"/>
    <mergeCell ref="S33:U33"/>
    <mergeCell ref="G75:I77"/>
    <mergeCell ref="C7:E7"/>
    <mergeCell ref="B53:B54"/>
    <mergeCell ref="C53:E53"/>
    <mergeCell ref="B73:B74"/>
    <mergeCell ref="C73:E73"/>
    <mergeCell ref="C8:E8"/>
    <mergeCell ref="C9:E9"/>
    <mergeCell ref="C10:E10"/>
    <mergeCell ref="C11:E11"/>
    <mergeCell ref="B13:B14"/>
    <mergeCell ref="C13:E13"/>
    <mergeCell ref="G13:I14"/>
    <mergeCell ref="B33:B34"/>
    <mergeCell ref="C33:E33"/>
    <mergeCell ref="F33:H33"/>
    <mergeCell ref="B2:E2"/>
    <mergeCell ref="C3:E3"/>
    <mergeCell ref="B4:E4"/>
    <mergeCell ref="C5:E5"/>
    <mergeCell ref="C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"/>
    </sheetView>
  </sheetViews>
  <sheetFormatPr baseColWidth="10" defaultRowHeight="15" x14ac:dyDescent="0.25"/>
  <cols>
    <col min="2" max="2" width="19.42578125" customWidth="1"/>
    <col min="3" max="3" width="28.28515625" customWidth="1"/>
    <col min="4" max="4" width="24.7109375" customWidth="1"/>
    <col min="5" max="5" width="15.140625" customWidth="1"/>
  </cols>
  <sheetData>
    <row r="1" spans="1:5" ht="19.5" thickBot="1" x14ac:dyDescent="0.3">
      <c r="A1" s="229" t="s">
        <v>77</v>
      </c>
      <c r="B1" s="230"/>
      <c r="C1" s="230"/>
      <c r="D1" s="230"/>
      <c r="E1" s="231"/>
    </row>
    <row r="2" spans="1:5" ht="31.5" x14ac:dyDescent="0.25">
      <c r="A2" s="145" t="s">
        <v>78</v>
      </c>
      <c r="B2" s="146" t="s">
        <v>79</v>
      </c>
      <c r="C2" s="146" t="s">
        <v>80</v>
      </c>
      <c r="D2" s="146" t="s">
        <v>81</v>
      </c>
      <c r="E2" s="147" t="s">
        <v>82</v>
      </c>
    </row>
    <row r="3" spans="1:5" x14ac:dyDescent="0.25">
      <c r="A3" s="148"/>
      <c r="B3" s="149"/>
      <c r="C3" s="149"/>
      <c r="D3" s="149"/>
      <c r="E3" s="137"/>
    </row>
    <row r="4" spans="1:5" x14ac:dyDescent="0.25">
      <c r="A4" s="7"/>
      <c r="B4" s="149"/>
      <c r="C4" s="149"/>
      <c r="D4" s="149"/>
      <c r="E4" s="137"/>
    </row>
    <row r="5" spans="1:5" x14ac:dyDescent="0.25">
      <c r="A5" s="7"/>
      <c r="B5" s="149"/>
      <c r="C5" s="149"/>
      <c r="D5" s="149"/>
      <c r="E5" s="137"/>
    </row>
    <row r="6" spans="1:5" x14ac:dyDescent="0.25">
      <c r="A6" s="7"/>
      <c r="B6" s="149"/>
      <c r="C6" s="149"/>
      <c r="D6" s="149"/>
      <c r="E6" s="137"/>
    </row>
    <row r="7" spans="1:5" x14ac:dyDescent="0.25">
      <c r="A7" s="7"/>
      <c r="B7" s="149"/>
      <c r="C7" s="149"/>
      <c r="D7" s="149"/>
      <c r="E7" s="137"/>
    </row>
    <row r="8" spans="1:5" x14ac:dyDescent="0.25">
      <c r="A8" s="7"/>
      <c r="B8" s="149"/>
      <c r="C8" s="149"/>
      <c r="D8" s="149"/>
      <c r="E8" s="137"/>
    </row>
    <row r="9" spans="1:5" x14ac:dyDescent="0.25">
      <c r="A9" s="7"/>
      <c r="B9" s="149"/>
      <c r="C9" s="149"/>
      <c r="D9" s="149"/>
      <c r="E9" s="137"/>
    </row>
    <row r="10" spans="1:5" x14ac:dyDescent="0.25">
      <c r="A10" s="7"/>
      <c r="B10" s="149"/>
      <c r="C10" s="149"/>
      <c r="D10" s="149"/>
      <c r="E10" s="137"/>
    </row>
    <row r="11" spans="1:5" x14ac:dyDescent="0.25">
      <c r="A11" s="7"/>
      <c r="B11" s="149"/>
      <c r="C11" s="149"/>
      <c r="D11" s="149"/>
      <c r="E11" s="137"/>
    </row>
    <row r="12" spans="1:5" x14ac:dyDescent="0.25">
      <c r="A12" s="7"/>
      <c r="B12" s="149"/>
      <c r="C12" s="149"/>
      <c r="D12" s="149"/>
      <c r="E12" s="137"/>
    </row>
    <row r="13" spans="1:5" x14ac:dyDescent="0.25">
      <c r="A13" s="7"/>
      <c r="B13" s="149"/>
      <c r="C13" s="149"/>
      <c r="D13" s="149"/>
      <c r="E13" s="137"/>
    </row>
    <row r="14" spans="1:5" x14ac:dyDescent="0.25">
      <c r="A14" s="7"/>
      <c r="B14" s="149"/>
      <c r="C14" s="149"/>
      <c r="D14" s="149"/>
      <c r="E14" s="137"/>
    </row>
    <row r="15" spans="1:5" x14ac:dyDescent="0.25">
      <c r="A15" s="7"/>
      <c r="B15" s="149"/>
      <c r="C15" s="149"/>
      <c r="D15" s="149"/>
      <c r="E15" s="137"/>
    </row>
    <row r="16" spans="1:5" x14ac:dyDescent="0.25">
      <c r="A16" s="7"/>
      <c r="B16" s="149"/>
      <c r="C16" s="149"/>
      <c r="D16" s="149"/>
      <c r="E16" s="137"/>
    </row>
    <row r="17" spans="1:5" x14ac:dyDescent="0.25">
      <c r="A17" s="7"/>
      <c r="B17" s="149"/>
      <c r="C17" s="149"/>
      <c r="D17" s="149"/>
      <c r="E17" s="137"/>
    </row>
    <row r="18" spans="1:5" ht="15.75" thickBot="1" x14ac:dyDescent="0.3">
      <c r="A18" s="150"/>
      <c r="B18" s="151"/>
      <c r="C18" s="151"/>
      <c r="D18" s="151"/>
      <c r="E18" s="15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Código de Proyecto</vt:lpstr>
      <vt:lpstr>Presupuesto</vt:lpstr>
      <vt:lpstr>Rendiciones</vt:lpstr>
      <vt:lpstr>Cuadro Resumen</vt:lpstr>
      <vt:lpstr>Pedidos de Modificación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2022-08-17T11:44:22Z</dcterms:modified>
</cp:coreProperties>
</file>