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ml.chartshape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1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6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7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9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0.xml" ContentType="application/vnd.openxmlformats-officedocument.drawing+xml"/>
  <Override PartName="/xl/ink/ink1.xml" ContentType="application/inkml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1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2.xml" ContentType="application/vnd.openxmlformats-officedocument.drawing+xml"/>
  <Override PartName="/xl/ink/ink2.xml" ContentType="application/inkml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3.xml" ContentType="application/vnd.openxmlformats-officedocument.drawing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24.xml" ContentType="application/vnd.openxmlformats-officedocument.drawing+xml"/>
  <Override PartName="/xl/charts/chart42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5.xml" ContentType="application/vnd.openxmlformats-officedocument.drawing+xml"/>
  <Override PartName="/xl/ink/ink3.xml" ContentType="application/inkml+xml"/>
  <Override PartName="/xl/charts/chart43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4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6.xml" ContentType="application/vnd.openxmlformats-officedocument.drawing+xml"/>
  <Override PartName="/xl/charts/chart45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6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7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27.xml" ContentType="application/vnd.openxmlformats-officedocument.drawing+xml"/>
  <Override PartName="/xl/charts/chart48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9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28.xml" ContentType="application/vnd.openxmlformats-officedocument.drawing+xml"/>
  <Override PartName="/xl/ink/ink4.xml" ContentType="application/inkml+xml"/>
  <Override PartName="/xl/charts/chart50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51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29.xml" ContentType="application/vnd.openxmlformats-officedocument.drawing+xml"/>
  <Override PartName="/xl/charts/chart52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3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4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farkas\Downloads\"/>
    </mc:Choice>
  </mc:AlternateContent>
  <xr:revisionPtr revIDLastSave="0" documentId="13_ncr:1_{7A74216D-398D-459A-A905-29178AC91A02}" xr6:coauthVersionLast="47" xr6:coauthVersionMax="47" xr10:uidLastSave="{00000000-0000-0000-0000-000000000000}"/>
  <bookViews>
    <workbookView xWindow="-120" yWindow="-120" windowWidth="29040" windowHeight="17520" tabRatio="667" firstSheet="12" activeTab="16" xr2:uid="{00000000-000D-0000-FFFF-FFFF00000000}"/>
  </bookViews>
  <sheets>
    <sheet name="All Chart" sheetId="24" r:id="rId1"/>
    <sheet name="EA_output_obs_with_text" sheetId="30" r:id="rId2"/>
    <sheet name="EA_output_obs_with_text_backup" sheetId="29" state="hidden" r:id="rId3"/>
    <sheet name="EA_output_policy" sheetId="28" state="hidden" r:id="rId4"/>
    <sheet name="EA_core_obs_text" sheetId="37" r:id="rId5"/>
    <sheet name="EA_rawshocks_with_text2" sheetId="36" r:id="rId6"/>
    <sheet name="EA_core_obs_with_text" sheetId="27" state="hidden" r:id="rId7"/>
    <sheet name="EA_rawshocks_with_text" sheetId="31" r:id="rId8"/>
    <sheet name="EA_raw_policy_shocks" sheetId="25" r:id="rId9"/>
    <sheet name="EA_core_obs" sheetId="26" state="hidden" r:id="rId10"/>
    <sheet name="EA_5yExpectedAveRealRateGap" sheetId="32" r:id="rId11"/>
    <sheet name="EA_5yFWDRealRateGap" sheetId="33" r:id="rId12"/>
    <sheet name="EA_RealRateGap" sheetId="34" r:id="rId13"/>
    <sheet name="Chart NA - DSGE Raw Data" sheetId="1" r:id="rId14"/>
    <sheet name="DSGE HVD wFG - difference" sheetId="21" r:id="rId15"/>
    <sheet name="YC Chart - Policy rate" sheetId="20" r:id="rId16"/>
    <sheet name="DSGE HVD wFG" sheetId="35" r:id="rId17"/>
    <sheet name="Chart 2 - Real rate gaps" sheetId="11" r:id="rId18"/>
    <sheet name="Decomposition" sheetId="14" r:id="rId19"/>
    <sheet name="DSGE HVD wFGbackup" sheetId="15" state="hidden" r:id="rId20"/>
    <sheet name="EA_output_withoutFG" sheetId="23" r:id="rId21"/>
    <sheet name="EA_policy_rarte_vs_shadow_rate" sheetId="18" r:id="rId22"/>
    <sheet name="shockdec_obs_nominalrate_cond=n" sheetId="17" r:id="rId23"/>
    <sheet name="DSGE HVD wo FG" sheetId="16" r:id="rId24"/>
    <sheet name="Chart 3 - rstar" sheetId="12" r:id="rId25"/>
    <sheet name="2025Q2" sheetId="13" r:id="rId26"/>
    <sheet name="hist_ExAnteRealRate_wFG" sheetId="2" r:id="rId27"/>
    <sheet name="hist_RealNaturalRate_wFG" sheetId="3" r:id="rId28"/>
    <sheet name="hist_Forward5YearRealR_wFG" sheetId="5" r:id="rId29"/>
    <sheet name="hist_Forward5YearRNatR_wFG" sheetId="4" r:id="rId30"/>
    <sheet name="hist_ExAnteRealRate_woFG" sheetId="7" r:id="rId31"/>
    <sheet name="hist_RealNaturalRate_woFG" sheetId="8" r:id="rId32"/>
    <sheet name="hist_Forward5YearRealR_woFG" sheetId="10" r:id="rId33"/>
    <sheet name="hist_Forward5YearRNatR_woFG" sheetId="9" r:id="rId34"/>
  </sheets>
  <externalReferences>
    <externalReference r:id="rId35"/>
    <externalReference r:id="rId36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2" i="36" l="1"/>
  <c r="AX132" i="36"/>
  <c r="AW132" i="36"/>
  <c r="AV132" i="36"/>
  <c r="AU132" i="36"/>
  <c r="AT132" i="36"/>
  <c r="AS132" i="36"/>
  <c r="AY131" i="36"/>
  <c r="AX131" i="36"/>
  <c r="AW131" i="36"/>
  <c r="AV131" i="36"/>
  <c r="AU131" i="36"/>
  <c r="AT131" i="36"/>
  <c r="AS131" i="36"/>
  <c r="AY130" i="36"/>
  <c r="AX130" i="36"/>
  <c r="AW130" i="36"/>
  <c r="AV130" i="36"/>
  <c r="AU130" i="36"/>
  <c r="AT130" i="36"/>
  <c r="AS130" i="36"/>
  <c r="AY129" i="36"/>
  <c r="AX129" i="36"/>
  <c r="AW129" i="36"/>
  <c r="AV129" i="36"/>
  <c r="AU129" i="36"/>
  <c r="AT129" i="36"/>
  <c r="AS129" i="36"/>
  <c r="AY128" i="36"/>
  <c r="AX128" i="36"/>
  <c r="AW128" i="36"/>
  <c r="AV128" i="36"/>
  <c r="AU128" i="36"/>
  <c r="AT128" i="36"/>
  <c r="AS128" i="36"/>
  <c r="AY127" i="36"/>
  <c r="AX127" i="36"/>
  <c r="AW127" i="36"/>
  <c r="AV127" i="36"/>
  <c r="AU127" i="36"/>
  <c r="AT127" i="36"/>
  <c r="AS127" i="36"/>
  <c r="AY126" i="36"/>
  <c r="AX126" i="36"/>
  <c r="AW126" i="36"/>
  <c r="AV126" i="36"/>
  <c r="AU126" i="36"/>
  <c r="AT126" i="36"/>
  <c r="AS126" i="36"/>
  <c r="AY125" i="36"/>
  <c r="AX125" i="36"/>
  <c r="AW125" i="36"/>
  <c r="AV125" i="36"/>
  <c r="AU125" i="36"/>
  <c r="AT125" i="36"/>
  <c r="AS125" i="36"/>
  <c r="AY124" i="36"/>
  <c r="AX124" i="36"/>
  <c r="AW124" i="36"/>
  <c r="AV124" i="36"/>
  <c r="AU124" i="36"/>
  <c r="AT124" i="36"/>
  <c r="AS124" i="36"/>
  <c r="AY123" i="36"/>
  <c r="AX123" i="36"/>
  <c r="AW123" i="36"/>
  <c r="AV123" i="36"/>
  <c r="AU123" i="36"/>
  <c r="AT123" i="36"/>
  <c r="AS123" i="36"/>
  <c r="AY122" i="36"/>
  <c r="AX122" i="36"/>
  <c r="AW122" i="36"/>
  <c r="AV122" i="36"/>
  <c r="AU122" i="36"/>
  <c r="AT122" i="36"/>
  <c r="AS122" i="36"/>
  <c r="AY121" i="36"/>
  <c r="AX121" i="36"/>
  <c r="AW121" i="36"/>
  <c r="AV121" i="36"/>
  <c r="AU121" i="36"/>
  <c r="AT121" i="36"/>
  <c r="AS121" i="36"/>
  <c r="AY120" i="36"/>
  <c r="AX120" i="36"/>
  <c r="AW120" i="36"/>
  <c r="AV120" i="36"/>
  <c r="AU120" i="36"/>
  <c r="AT120" i="36"/>
  <c r="AS120" i="36"/>
  <c r="AY119" i="36"/>
  <c r="AX119" i="36"/>
  <c r="AW119" i="36"/>
  <c r="AV119" i="36"/>
  <c r="AU119" i="36"/>
  <c r="AT119" i="36"/>
  <c r="AS119" i="36"/>
  <c r="AY118" i="36"/>
  <c r="AX118" i="36"/>
  <c r="AW118" i="36"/>
  <c r="AV118" i="36"/>
  <c r="AU118" i="36"/>
  <c r="AT118" i="36"/>
  <c r="AS118" i="36"/>
  <c r="AY117" i="36"/>
  <c r="AX117" i="36"/>
  <c r="AW117" i="36"/>
  <c r="AV117" i="36"/>
  <c r="AU117" i="36"/>
  <c r="AT117" i="36"/>
  <c r="AS117" i="36"/>
  <c r="AY116" i="36"/>
  <c r="AX116" i="36"/>
  <c r="AW116" i="36"/>
  <c r="AV116" i="36"/>
  <c r="AU116" i="36"/>
  <c r="AT116" i="36"/>
  <c r="AS116" i="36"/>
  <c r="AY115" i="36"/>
  <c r="AX115" i="36"/>
  <c r="AW115" i="36"/>
  <c r="AV115" i="36"/>
  <c r="AU115" i="36"/>
  <c r="AT115" i="36"/>
  <c r="AS115" i="36"/>
  <c r="AY114" i="36"/>
  <c r="AX114" i="36"/>
  <c r="AW114" i="36"/>
  <c r="AV114" i="36"/>
  <c r="AU114" i="36"/>
  <c r="AT114" i="36"/>
  <c r="AS114" i="36"/>
  <c r="AY113" i="36"/>
  <c r="AX113" i="36"/>
  <c r="AW113" i="36"/>
  <c r="AV113" i="36"/>
  <c r="AU113" i="36"/>
  <c r="AT113" i="36"/>
  <c r="AS113" i="36"/>
  <c r="AY112" i="36"/>
  <c r="AX112" i="36"/>
  <c r="AW112" i="36"/>
  <c r="AV112" i="36"/>
  <c r="AU112" i="36"/>
  <c r="AT112" i="36"/>
  <c r="AS112" i="36"/>
  <c r="AY111" i="36"/>
  <c r="AX111" i="36"/>
  <c r="AW111" i="36"/>
  <c r="AV111" i="36"/>
  <c r="AU111" i="36"/>
  <c r="AT111" i="36"/>
  <c r="AS111" i="36"/>
  <c r="AY110" i="36"/>
  <c r="AX110" i="36"/>
  <c r="AW110" i="36"/>
  <c r="AV110" i="36"/>
  <c r="AU110" i="36"/>
  <c r="AT110" i="36"/>
  <c r="AS110" i="36"/>
  <c r="AY109" i="36"/>
  <c r="AX109" i="36"/>
  <c r="AW109" i="36"/>
  <c r="AV109" i="36"/>
  <c r="AU109" i="36"/>
  <c r="AT109" i="36"/>
  <c r="AS109" i="36"/>
  <c r="AY108" i="36"/>
  <c r="AX108" i="36"/>
  <c r="AW108" i="36"/>
  <c r="AV108" i="36"/>
  <c r="AU108" i="36"/>
  <c r="AT108" i="36"/>
  <c r="AS108" i="36"/>
  <c r="AY107" i="36"/>
  <c r="AX107" i="36"/>
  <c r="AW107" i="36"/>
  <c r="AV107" i="36"/>
  <c r="AU107" i="36"/>
  <c r="AT107" i="36"/>
  <c r="AS107" i="36"/>
  <c r="AY106" i="36"/>
  <c r="AX106" i="36"/>
  <c r="AW106" i="36"/>
  <c r="AV106" i="36"/>
  <c r="AU106" i="36"/>
  <c r="AT106" i="36"/>
  <c r="AS106" i="36"/>
  <c r="AY105" i="36"/>
  <c r="AX105" i="36"/>
  <c r="AW105" i="36"/>
  <c r="AV105" i="36"/>
  <c r="AU105" i="36"/>
  <c r="AT105" i="36"/>
  <c r="AS105" i="36"/>
  <c r="AY104" i="36"/>
  <c r="AX104" i="36"/>
  <c r="AW104" i="36"/>
  <c r="AV104" i="36"/>
  <c r="AU104" i="36"/>
  <c r="AT104" i="36"/>
  <c r="AS104" i="36"/>
  <c r="AY103" i="36"/>
  <c r="AX103" i="36"/>
  <c r="AW103" i="36"/>
  <c r="AV103" i="36"/>
  <c r="AU103" i="36"/>
  <c r="AT103" i="36"/>
  <c r="AS103" i="36"/>
  <c r="AY102" i="36"/>
  <c r="AX102" i="36"/>
  <c r="AW102" i="36"/>
  <c r="AV102" i="36"/>
  <c r="AU102" i="36"/>
  <c r="AT102" i="36"/>
  <c r="AS102" i="36"/>
  <c r="AY101" i="36"/>
  <c r="AX101" i="36"/>
  <c r="AW101" i="36"/>
  <c r="AV101" i="36"/>
  <c r="AU101" i="36"/>
  <c r="AT101" i="36"/>
  <c r="AS101" i="36"/>
  <c r="AY100" i="36"/>
  <c r="AX100" i="36"/>
  <c r="AW100" i="36"/>
  <c r="AV100" i="36"/>
  <c r="AU100" i="36"/>
  <c r="AT100" i="36"/>
  <c r="AS100" i="36"/>
  <c r="AY99" i="36"/>
  <c r="AX99" i="36"/>
  <c r="AW99" i="36"/>
  <c r="AV99" i="36"/>
  <c r="AU99" i="36"/>
  <c r="AT99" i="36"/>
  <c r="AS99" i="36"/>
  <c r="AY98" i="36"/>
  <c r="AX98" i="36"/>
  <c r="AW98" i="36"/>
  <c r="AV98" i="36"/>
  <c r="AU98" i="36"/>
  <c r="AT98" i="36"/>
  <c r="AS98" i="36"/>
  <c r="AY97" i="36"/>
  <c r="AX97" i="36"/>
  <c r="AW97" i="36"/>
  <c r="AV97" i="36"/>
  <c r="AU97" i="36"/>
  <c r="AT97" i="36"/>
  <c r="AS97" i="36"/>
  <c r="AY96" i="36"/>
  <c r="AX96" i="36"/>
  <c r="AW96" i="36"/>
  <c r="AV96" i="36"/>
  <c r="AU96" i="36"/>
  <c r="AT96" i="36"/>
  <c r="AS96" i="36"/>
  <c r="AY95" i="36"/>
  <c r="AX95" i="36"/>
  <c r="AW95" i="36"/>
  <c r="AV95" i="36"/>
  <c r="AU95" i="36"/>
  <c r="AT95" i="36"/>
  <c r="AS95" i="36"/>
  <c r="AY94" i="36"/>
  <c r="AX94" i="36"/>
  <c r="AW94" i="36"/>
  <c r="AV94" i="36"/>
  <c r="AU94" i="36"/>
  <c r="AT94" i="36"/>
  <c r="AS94" i="36"/>
  <c r="AY93" i="36"/>
  <c r="AX93" i="36"/>
  <c r="AW93" i="36"/>
  <c r="AV93" i="36"/>
  <c r="AU93" i="36"/>
  <c r="AT93" i="36"/>
  <c r="AS93" i="36"/>
  <c r="AY92" i="36"/>
  <c r="AX92" i="36"/>
  <c r="AW92" i="36"/>
  <c r="AV92" i="36"/>
  <c r="AU92" i="36"/>
  <c r="AT92" i="36"/>
  <c r="AS92" i="36"/>
  <c r="AY91" i="36"/>
  <c r="AX91" i="36"/>
  <c r="AW91" i="36"/>
  <c r="AV91" i="36"/>
  <c r="AU91" i="36"/>
  <c r="AT91" i="36"/>
  <c r="AS91" i="36"/>
  <c r="AY90" i="36"/>
  <c r="AX90" i="36"/>
  <c r="AW90" i="36"/>
  <c r="AV90" i="36"/>
  <c r="AU90" i="36"/>
  <c r="AT90" i="36"/>
  <c r="AS90" i="36"/>
  <c r="AY89" i="36"/>
  <c r="AX89" i="36"/>
  <c r="AW89" i="36"/>
  <c r="AV89" i="36"/>
  <c r="AU89" i="36"/>
  <c r="AT89" i="36"/>
  <c r="AS89" i="36"/>
  <c r="AY88" i="36"/>
  <c r="AX88" i="36"/>
  <c r="AW88" i="36"/>
  <c r="AV88" i="36"/>
  <c r="AU88" i="36"/>
  <c r="AT88" i="36"/>
  <c r="AS88" i="36"/>
  <c r="AY87" i="36"/>
  <c r="AX87" i="36"/>
  <c r="AW87" i="36"/>
  <c r="AV87" i="36"/>
  <c r="AU87" i="36"/>
  <c r="AT87" i="36"/>
  <c r="AS87" i="36"/>
  <c r="AY86" i="36"/>
  <c r="AX86" i="36"/>
  <c r="AW86" i="36"/>
  <c r="AV86" i="36"/>
  <c r="AU86" i="36"/>
  <c r="AT86" i="36"/>
  <c r="AS86" i="36"/>
  <c r="AY85" i="36"/>
  <c r="AX85" i="36"/>
  <c r="AW85" i="36"/>
  <c r="AV85" i="36"/>
  <c r="AU85" i="36"/>
  <c r="AT85" i="36"/>
  <c r="AS85" i="36"/>
  <c r="AY84" i="36"/>
  <c r="AX84" i="36"/>
  <c r="AW84" i="36"/>
  <c r="AV84" i="36"/>
  <c r="AU84" i="36"/>
  <c r="AT84" i="36"/>
  <c r="AS84" i="36"/>
  <c r="AY83" i="36"/>
  <c r="AX83" i="36"/>
  <c r="AW83" i="36"/>
  <c r="AV83" i="36"/>
  <c r="AU83" i="36"/>
  <c r="AT83" i="36"/>
  <c r="AS83" i="36"/>
  <c r="AY82" i="36"/>
  <c r="AX82" i="36"/>
  <c r="AW82" i="36"/>
  <c r="AV82" i="36"/>
  <c r="AU82" i="36"/>
  <c r="AT82" i="36"/>
  <c r="AS82" i="36"/>
  <c r="AY81" i="36"/>
  <c r="AX81" i="36"/>
  <c r="AW81" i="36"/>
  <c r="AV81" i="36"/>
  <c r="AU81" i="36"/>
  <c r="AT81" i="36"/>
  <c r="AS81" i="36"/>
  <c r="AY80" i="36"/>
  <c r="AX80" i="36"/>
  <c r="AW80" i="36"/>
  <c r="AV80" i="36"/>
  <c r="AU80" i="36"/>
  <c r="AT80" i="36"/>
  <c r="AS80" i="36"/>
  <c r="AY79" i="36"/>
  <c r="AX79" i="36"/>
  <c r="AW79" i="36"/>
  <c r="AV79" i="36"/>
  <c r="AU79" i="36"/>
  <c r="AT79" i="36"/>
  <c r="AS79" i="36"/>
  <c r="AY78" i="36"/>
  <c r="AX78" i="36"/>
  <c r="AW78" i="36"/>
  <c r="AV78" i="36"/>
  <c r="AU78" i="36"/>
  <c r="AT78" i="36"/>
  <c r="AS78" i="36"/>
  <c r="AY77" i="36"/>
  <c r="AX77" i="36"/>
  <c r="AW77" i="36"/>
  <c r="AV77" i="36"/>
  <c r="AU77" i="36"/>
  <c r="AT77" i="36"/>
  <c r="AS77" i="36"/>
  <c r="AY76" i="36"/>
  <c r="AX76" i="36"/>
  <c r="AW76" i="36"/>
  <c r="AV76" i="36"/>
  <c r="AU76" i="36"/>
  <c r="AT76" i="36"/>
  <c r="AS76" i="36"/>
  <c r="AY75" i="36"/>
  <c r="AX75" i="36"/>
  <c r="AW75" i="36"/>
  <c r="AV75" i="36"/>
  <c r="AU75" i="36"/>
  <c r="AT75" i="36"/>
  <c r="AS75" i="36"/>
  <c r="AY74" i="36"/>
  <c r="AX74" i="36"/>
  <c r="AW74" i="36"/>
  <c r="AV74" i="36"/>
  <c r="AU74" i="36"/>
  <c r="AT74" i="36"/>
  <c r="AS74" i="36"/>
  <c r="AY73" i="36"/>
  <c r="AX73" i="36"/>
  <c r="AW73" i="36"/>
  <c r="AV73" i="36"/>
  <c r="AU73" i="36"/>
  <c r="AT73" i="36"/>
  <c r="AS73" i="36"/>
  <c r="AY72" i="36"/>
  <c r="AX72" i="36"/>
  <c r="AW72" i="36"/>
  <c r="AV72" i="36"/>
  <c r="AU72" i="36"/>
  <c r="AT72" i="36"/>
  <c r="AS72" i="36"/>
  <c r="AY71" i="36"/>
  <c r="AX71" i="36"/>
  <c r="AW71" i="36"/>
  <c r="AV71" i="36"/>
  <c r="AU71" i="36"/>
  <c r="AT71" i="36"/>
  <c r="AS71" i="36"/>
  <c r="AY70" i="36"/>
  <c r="AX70" i="36"/>
  <c r="AW70" i="36"/>
  <c r="AV70" i="36"/>
  <c r="AU70" i="36"/>
  <c r="AT70" i="36"/>
  <c r="AS70" i="36"/>
  <c r="AY69" i="36"/>
  <c r="AX69" i="36"/>
  <c r="AW69" i="36"/>
  <c r="AV69" i="36"/>
  <c r="AU69" i="36"/>
  <c r="AT69" i="36"/>
  <c r="AS69" i="36"/>
  <c r="AY68" i="36"/>
  <c r="AX68" i="36"/>
  <c r="AW68" i="36"/>
  <c r="AV68" i="36"/>
  <c r="AU68" i="36"/>
  <c r="AT68" i="36"/>
  <c r="AS68" i="36"/>
  <c r="AY67" i="36"/>
  <c r="AX67" i="36"/>
  <c r="AW67" i="36"/>
  <c r="AV67" i="36"/>
  <c r="AU67" i="36"/>
  <c r="AT67" i="36"/>
  <c r="AS67" i="36"/>
  <c r="AY66" i="36"/>
  <c r="AX66" i="36"/>
  <c r="AW66" i="36"/>
  <c r="AV66" i="36"/>
  <c r="AU66" i="36"/>
  <c r="AT66" i="36"/>
  <c r="AS66" i="36"/>
  <c r="AY65" i="36"/>
  <c r="AX65" i="36"/>
  <c r="AW65" i="36"/>
  <c r="AV65" i="36"/>
  <c r="AU65" i="36"/>
  <c r="AT65" i="36"/>
  <c r="AS65" i="36"/>
  <c r="AY64" i="36"/>
  <c r="AX64" i="36"/>
  <c r="AW64" i="36"/>
  <c r="AV64" i="36"/>
  <c r="AU64" i="36"/>
  <c r="AT64" i="36"/>
  <c r="AS64" i="36"/>
  <c r="AY63" i="36"/>
  <c r="AX63" i="36"/>
  <c r="AW63" i="36"/>
  <c r="AV63" i="36"/>
  <c r="AU63" i="36"/>
  <c r="AT63" i="36"/>
  <c r="AS63" i="36"/>
  <c r="AY62" i="36"/>
  <c r="AX62" i="36"/>
  <c r="AW62" i="36"/>
  <c r="AV62" i="36"/>
  <c r="AU62" i="36"/>
  <c r="AT62" i="36"/>
  <c r="AS62" i="36"/>
  <c r="AY61" i="36"/>
  <c r="AX61" i="36"/>
  <c r="AW61" i="36"/>
  <c r="AV61" i="36"/>
  <c r="AU61" i="36"/>
  <c r="AT61" i="36"/>
  <c r="AS61" i="36"/>
  <c r="AY60" i="36"/>
  <c r="AX60" i="36"/>
  <c r="AW60" i="36"/>
  <c r="AV60" i="36"/>
  <c r="AU60" i="36"/>
  <c r="AT60" i="36"/>
  <c r="AS60" i="36"/>
  <c r="AY59" i="36"/>
  <c r="AX59" i="36"/>
  <c r="AW59" i="36"/>
  <c r="AV59" i="36"/>
  <c r="AU59" i="36"/>
  <c r="AT59" i="36"/>
  <c r="AS59" i="36"/>
  <c r="AY58" i="36"/>
  <c r="AX58" i="36"/>
  <c r="AW58" i="36"/>
  <c r="AV58" i="36"/>
  <c r="AU58" i="36"/>
  <c r="AT58" i="36"/>
  <c r="AS58" i="36"/>
  <c r="AY57" i="36"/>
  <c r="AX57" i="36"/>
  <c r="AW57" i="36"/>
  <c r="AV57" i="36"/>
  <c r="AU57" i="36"/>
  <c r="AT57" i="36"/>
  <c r="AS57" i="36"/>
  <c r="AY56" i="36"/>
  <c r="AX56" i="36"/>
  <c r="AW56" i="36"/>
  <c r="AV56" i="36"/>
  <c r="AU56" i="36"/>
  <c r="AT56" i="36"/>
  <c r="AS56" i="36"/>
  <c r="AY55" i="36"/>
  <c r="AX55" i="36"/>
  <c r="AW55" i="36"/>
  <c r="AV55" i="36"/>
  <c r="AU55" i="36"/>
  <c r="AT55" i="36"/>
  <c r="AS55" i="36"/>
  <c r="AY54" i="36"/>
  <c r="AX54" i="36"/>
  <c r="AW54" i="36"/>
  <c r="AV54" i="36"/>
  <c r="AU54" i="36"/>
  <c r="AT54" i="36"/>
  <c r="AS54" i="36"/>
  <c r="AY53" i="36"/>
  <c r="AX53" i="36"/>
  <c r="AW53" i="36"/>
  <c r="AV53" i="36"/>
  <c r="AU53" i="36"/>
  <c r="AT53" i="36"/>
  <c r="AS53" i="36"/>
  <c r="AY52" i="36"/>
  <c r="AX52" i="36"/>
  <c r="AW52" i="36"/>
  <c r="AV52" i="36"/>
  <c r="AU52" i="36"/>
  <c r="AT52" i="36"/>
  <c r="AS52" i="36"/>
  <c r="AY51" i="36"/>
  <c r="AX51" i="36"/>
  <c r="AW51" i="36"/>
  <c r="AV51" i="36"/>
  <c r="AU51" i="36"/>
  <c r="AT51" i="36"/>
  <c r="AS51" i="36"/>
  <c r="AY50" i="36"/>
  <c r="AX50" i="36"/>
  <c r="AW50" i="36"/>
  <c r="AV50" i="36"/>
  <c r="AU50" i="36"/>
  <c r="AT50" i="36"/>
  <c r="AS50" i="36"/>
  <c r="AY49" i="36"/>
  <c r="AX49" i="36"/>
  <c r="AW49" i="36"/>
  <c r="AV49" i="36"/>
  <c r="AU49" i="36"/>
  <c r="AT49" i="36"/>
  <c r="AS49" i="36"/>
  <c r="AY48" i="36"/>
  <c r="AX48" i="36"/>
  <c r="AW48" i="36"/>
  <c r="AV48" i="36"/>
  <c r="AU48" i="36"/>
  <c r="AT48" i="36"/>
  <c r="AS48" i="36"/>
  <c r="AY47" i="36"/>
  <c r="AX47" i="36"/>
  <c r="AW47" i="36"/>
  <c r="AV47" i="36"/>
  <c r="AU47" i="36"/>
  <c r="AT47" i="36"/>
  <c r="AS47" i="36"/>
  <c r="AY46" i="36"/>
  <c r="AX46" i="36"/>
  <c r="AW46" i="36"/>
  <c r="AV46" i="36"/>
  <c r="AU46" i="36"/>
  <c r="AT46" i="36"/>
  <c r="AS46" i="36"/>
  <c r="AY45" i="36"/>
  <c r="AX45" i="36"/>
  <c r="AW45" i="36"/>
  <c r="AV45" i="36"/>
  <c r="AU45" i="36"/>
  <c r="AT45" i="36"/>
  <c r="AS45" i="36"/>
  <c r="AY44" i="36"/>
  <c r="AX44" i="36"/>
  <c r="AW44" i="36"/>
  <c r="AV44" i="36"/>
  <c r="AU44" i="36"/>
  <c r="AT44" i="36"/>
  <c r="AS44" i="36"/>
  <c r="AY43" i="36"/>
  <c r="AX43" i="36"/>
  <c r="AW43" i="36"/>
  <c r="AV43" i="36"/>
  <c r="AU43" i="36"/>
  <c r="AT43" i="36"/>
  <c r="AS43" i="36"/>
  <c r="AY42" i="36"/>
  <c r="AX42" i="36"/>
  <c r="AW42" i="36"/>
  <c r="AV42" i="36"/>
  <c r="AU42" i="36"/>
  <c r="AT42" i="36"/>
  <c r="AS42" i="36"/>
  <c r="AY41" i="36"/>
  <c r="AX41" i="36"/>
  <c r="AW41" i="36"/>
  <c r="AV41" i="36"/>
  <c r="AU41" i="36"/>
  <c r="AT41" i="36"/>
  <c r="AS41" i="36"/>
  <c r="AY40" i="36"/>
  <c r="AX40" i="36"/>
  <c r="AW40" i="36"/>
  <c r="AV40" i="36"/>
  <c r="AU40" i="36"/>
  <c r="AT40" i="36"/>
  <c r="AS40" i="36"/>
  <c r="AY39" i="36"/>
  <c r="AX39" i="36"/>
  <c r="AW39" i="36"/>
  <c r="AV39" i="36"/>
  <c r="AU39" i="36"/>
  <c r="AT39" i="36"/>
  <c r="AS39" i="36"/>
  <c r="AY38" i="36"/>
  <c r="AX38" i="36"/>
  <c r="AW38" i="36"/>
  <c r="AV38" i="36"/>
  <c r="AU38" i="36"/>
  <c r="AT38" i="36"/>
  <c r="AS38" i="36"/>
  <c r="AY37" i="36"/>
  <c r="AX37" i="36"/>
  <c r="AW37" i="36"/>
  <c r="AV37" i="36"/>
  <c r="AU37" i="36"/>
  <c r="AT37" i="36"/>
  <c r="AS37" i="36"/>
  <c r="AY36" i="36"/>
  <c r="AX36" i="36"/>
  <c r="AW36" i="36"/>
  <c r="AV36" i="36"/>
  <c r="AU36" i="36"/>
  <c r="AT36" i="36"/>
  <c r="AS36" i="36"/>
  <c r="AY35" i="36"/>
  <c r="AX35" i="36"/>
  <c r="AW35" i="36"/>
  <c r="AV35" i="36"/>
  <c r="AU35" i="36"/>
  <c r="AT35" i="36"/>
  <c r="AS35" i="36"/>
  <c r="AY34" i="36"/>
  <c r="AX34" i="36"/>
  <c r="AW34" i="36"/>
  <c r="AV34" i="36"/>
  <c r="AU34" i="36"/>
  <c r="AT34" i="36"/>
  <c r="AS34" i="36"/>
  <c r="AY33" i="36"/>
  <c r="AX33" i="36"/>
  <c r="AW33" i="36"/>
  <c r="AV33" i="36"/>
  <c r="AU33" i="36"/>
  <c r="AT33" i="36"/>
  <c r="AS33" i="36"/>
  <c r="AY32" i="36"/>
  <c r="AX32" i="36"/>
  <c r="AW32" i="36"/>
  <c r="AV32" i="36"/>
  <c r="AU32" i="36"/>
  <c r="AT32" i="36"/>
  <c r="AS32" i="36"/>
  <c r="AY31" i="36"/>
  <c r="AX31" i="36"/>
  <c r="AW31" i="36"/>
  <c r="AV31" i="36"/>
  <c r="AU31" i="36"/>
  <c r="AT31" i="36"/>
  <c r="AS31" i="36"/>
  <c r="AY30" i="36"/>
  <c r="AX30" i="36"/>
  <c r="AW30" i="36"/>
  <c r="AV30" i="36"/>
  <c r="AU30" i="36"/>
  <c r="AT30" i="36"/>
  <c r="AS30" i="36"/>
  <c r="AY29" i="36"/>
  <c r="AX29" i="36"/>
  <c r="AW29" i="36"/>
  <c r="AV29" i="36"/>
  <c r="AU29" i="36"/>
  <c r="AT29" i="36"/>
  <c r="AS29" i="36"/>
  <c r="AY28" i="36"/>
  <c r="AX28" i="36"/>
  <c r="AW28" i="36"/>
  <c r="AV28" i="36"/>
  <c r="AU28" i="36"/>
  <c r="AT28" i="36"/>
  <c r="AS28" i="36"/>
  <c r="AY27" i="36"/>
  <c r="AX27" i="36"/>
  <c r="AW27" i="36"/>
  <c r="AV27" i="36"/>
  <c r="AU27" i="36"/>
  <c r="AT27" i="36"/>
  <c r="AS27" i="36"/>
  <c r="AY26" i="36"/>
  <c r="AX26" i="36"/>
  <c r="AW26" i="36"/>
  <c r="AV26" i="36"/>
  <c r="AU26" i="36"/>
  <c r="AT26" i="36"/>
  <c r="AS26" i="36"/>
  <c r="AY25" i="36"/>
  <c r="AX25" i="36"/>
  <c r="AW25" i="36"/>
  <c r="AV25" i="36"/>
  <c r="AU25" i="36"/>
  <c r="AT25" i="36"/>
  <c r="AS25" i="36"/>
  <c r="AY24" i="36"/>
  <c r="AX24" i="36"/>
  <c r="AW24" i="36"/>
  <c r="AV24" i="36"/>
  <c r="AU24" i="36"/>
  <c r="AT24" i="36"/>
  <c r="AS24" i="36"/>
  <c r="AY23" i="36"/>
  <c r="AX23" i="36"/>
  <c r="AW23" i="36"/>
  <c r="AV23" i="36"/>
  <c r="AU23" i="36"/>
  <c r="AT23" i="36"/>
  <c r="AS23" i="36"/>
  <c r="AY22" i="36"/>
  <c r="AX22" i="36"/>
  <c r="AW22" i="36"/>
  <c r="AV22" i="36"/>
  <c r="AU22" i="36"/>
  <c r="AT22" i="36"/>
  <c r="AS22" i="36"/>
  <c r="AY21" i="36"/>
  <c r="AX21" i="36"/>
  <c r="AW21" i="36"/>
  <c r="AV21" i="36"/>
  <c r="AU21" i="36"/>
  <c r="AT21" i="36"/>
  <c r="AS21" i="36"/>
  <c r="AY20" i="36"/>
  <c r="AX20" i="36"/>
  <c r="AW20" i="36"/>
  <c r="AV20" i="36"/>
  <c r="AU20" i="36"/>
  <c r="AT20" i="36"/>
  <c r="AS20" i="36"/>
  <c r="AY19" i="36"/>
  <c r="AX19" i="36"/>
  <c r="AW19" i="36"/>
  <c r="AV19" i="36"/>
  <c r="AU19" i="36"/>
  <c r="AT19" i="36"/>
  <c r="AS19" i="36"/>
  <c r="AY18" i="36"/>
  <c r="AX18" i="36"/>
  <c r="AW18" i="36"/>
  <c r="AV18" i="36"/>
  <c r="AU18" i="36"/>
  <c r="AT18" i="36"/>
  <c r="AS18" i="36"/>
  <c r="AY17" i="36"/>
  <c r="AX17" i="36"/>
  <c r="AW17" i="36"/>
  <c r="AV17" i="36"/>
  <c r="AU17" i="36"/>
  <c r="AT17" i="36"/>
  <c r="AS17" i="36"/>
  <c r="AY16" i="36"/>
  <c r="AX16" i="36"/>
  <c r="AW16" i="36"/>
  <c r="AV16" i="36"/>
  <c r="AU16" i="36"/>
  <c r="AT16" i="36"/>
  <c r="AS16" i="36"/>
  <c r="AY15" i="36"/>
  <c r="AX15" i="36"/>
  <c r="AW15" i="36"/>
  <c r="AV15" i="36"/>
  <c r="AU15" i="36"/>
  <c r="AT15" i="36"/>
  <c r="AS15" i="36"/>
  <c r="AY14" i="36"/>
  <c r="AX14" i="36"/>
  <c r="AW14" i="36"/>
  <c r="AV14" i="36"/>
  <c r="AU14" i="36"/>
  <c r="AT14" i="36"/>
  <c r="AS14" i="36"/>
  <c r="AY13" i="36"/>
  <c r="AX13" i="36"/>
  <c r="AW13" i="36"/>
  <c r="AV13" i="36"/>
  <c r="AU13" i="36"/>
  <c r="AT13" i="36"/>
  <c r="AS13" i="36"/>
  <c r="AY12" i="36"/>
  <c r="AX12" i="36"/>
  <c r="AW12" i="36"/>
  <c r="AV12" i="36"/>
  <c r="AU12" i="36"/>
  <c r="AT12" i="36"/>
  <c r="AS12" i="36"/>
  <c r="AY11" i="36"/>
  <c r="AX11" i="36"/>
  <c r="AW11" i="36"/>
  <c r="AV11" i="36"/>
  <c r="AU11" i="36"/>
  <c r="AT11" i="36"/>
  <c r="AS11" i="36"/>
  <c r="AY10" i="36"/>
  <c r="AX10" i="36"/>
  <c r="AW10" i="36"/>
  <c r="AV10" i="36"/>
  <c r="AU10" i="36"/>
  <c r="AT10" i="36"/>
  <c r="AS10" i="36"/>
  <c r="AY9" i="36"/>
  <c r="AX9" i="36"/>
  <c r="AW9" i="36"/>
  <c r="AV9" i="36"/>
  <c r="AU9" i="36"/>
  <c r="AT9" i="36"/>
  <c r="AS9" i="36"/>
  <c r="AY8" i="36"/>
  <c r="AX8" i="36"/>
  <c r="AW8" i="36"/>
  <c r="AV8" i="36"/>
  <c r="AU8" i="36"/>
  <c r="AT8" i="36"/>
  <c r="AS8" i="36"/>
  <c r="AY7" i="36"/>
  <c r="AX7" i="36"/>
  <c r="AW7" i="36"/>
  <c r="AV7" i="36"/>
  <c r="AU7" i="36"/>
  <c r="AT7" i="36"/>
  <c r="AS7" i="36"/>
  <c r="BB7" i="36" s="1"/>
  <c r="AY6" i="36"/>
  <c r="AX6" i="36"/>
  <c r="AW6" i="36"/>
  <c r="AV6" i="36"/>
  <c r="AU6" i="36"/>
  <c r="AT6" i="36"/>
  <c r="AS6" i="36"/>
  <c r="AY5" i="36"/>
  <c r="AX5" i="36"/>
  <c r="AW5" i="36"/>
  <c r="AV5" i="36"/>
  <c r="AU5" i="36"/>
  <c r="AT5" i="36"/>
  <c r="AS5" i="36"/>
  <c r="AY4" i="36"/>
  <c r="AX4" i="36"/>
  <c r="AW4" i="36"/>
  <c r="AV4" i="36"/>
  <c r="AU4" i="36"/>
  <c r="AT4" i="36"/>
  <c r="AS4" i="36"/>
  <c r="AY3" i="36"/>
  <c r="AX3" i="36"/>
  <c r="AW3" i="36"/>
  <c r="AV3" i="36"/>
  <c r="AU3" i="36"/>
  <c r="AT3" i="36"/>
  <c r="AS3" i="36"/>
  <c r="AY2" i="36"/>
  <c r="AX2" i="36"/>
  <c r="AW2" i="36"/>
  <c r="AV2" i="36"/>
  <c r="AU2" i="36"/>
  <c r="AT2" i="36"/>
  <c r="AS2" i="36"/>
  <c r="BB5" i="36" s="1"/>
  <c r="AS132" i="37"/>
  <c r="AR132" i="37"/>
  <c r="BC132" i="37" s="1"/>
  <c r="AN132" i="37"/>
  <c r="BA132" i="37" s="1"/>
  <c r="AM132" i="37"/>
  <c r="AZ132" i="37" s="1"/>
  <c r="AL132" i="37"/>
  <c r="AY132" i="37" s="1"/>
  <c r="AK132" i="37"/>
  <c r="AX132" i="37" s="1"/>
  <c r="AJ132" i="37"/>
  <c r="AW132" i="37" s="1"/>
  <c r="AI132" i="37"/>
  <c r="AV132" i="37" s="1"/>
  <c r="AH132" i="37"/>
  <c r="AY131" i="37"/>
  <c r="AS131" i="37"/>
  <c r="AR131" i="37"/>
  <c r="BC131" i="37" s="1"/>
  <c r="AN131" i="37"/>
  <c r="BA131" i="37" s="1"/>
  <c r="AM131" i="37"/>
  <c r="AZ131" i="37" s="1"/>
  <c r="AL131" i="37"/>
  <c r="AK131" i="37"/>
  <c r="AX131" i="37" s="1"/>
  <c r="AJ131" i="37"/>
  <c r="AW131" i="37" s="1"/>
  <c r="AI131" i="37"/>
  <c r="AV131" i="37" s="1"/>
  <c r="AH131" i="37"/>
  <c r="BC130" i="37"/>
  <c r="AV130" i="37"/>
  <c r="AS130" i="37"/>
  <c r="AR130" i="37"/>
  <c r="AN130" i="37"/>
  <c r="BA130" i="37" s="1"/>
  <c r="AM130" i="37"/>
  <c r="AZ130" i="37" s="1"/>
  <c r="AL130" i="37"/>
  <c r="AY130" i="37" s="1"/>
  <c r="AK130" i="37"/>
  <c r="AX130" i="37" s="1"/>
  <c r="AJ130" i="37"/>
  <c r="AW130" i="37" s="1"/>
  <c r="AU130" i="37" s="1"/>
  <c r="BE130" i="37" s="1"/>
  <c r="AI130" i="37"/>
  <c r="AH130" i="37"/>
  <c r="BC129" i="37"/>
  <c r="AW129" i="37"/>
  <c r="AS129" i="37"/>
  <c r="AR129" i="37"/>
  <c r="AN129" i="37"/>
  <c r="BA129" i="37" s="1"/>
  <c r="AM129" i="37"/>
  <c r="AZ129" i="37" s="1"/>
  <c r="AL129" i="37"/>
  <c r="AY129" i="37" s="1"/>
  <c r="AK129" i="37"/>
  <c r="AX129" i="37" s="1"/>
  <c r="AJ129" i="37"/>
  <c r="AI129" i="37"/>
  <c r="AV129" i="37" s="1"/>
  <c r="AH129" i="37"/>
  <c r="BC128" i="37"/>
  <c r="AZ128" i="37"/>
  <c r="AW128" i="37"/>
  <c r="AS128" i="37"/>
  <c r="AR128" i="37"/>
  <c r="AN128" i="37"/>
  <c r="BA128" i="37" s="1"/>
  <c r="AM128" i="37"/>
  <c r="AL128" i="37"/>
  <c r="AY128" i="37" s="1"/>
  <c r="AK128" i="37"/>
  <c r="AX128" i="37" s="1"/>
  <c r="AJ128" i="37"/>
  <c r="AI128" i="37"/>
  <c r="AV128" i="37" s="1"/>
  <c r="AH128" i="37"/>
  <c r="AX127" i="37"/>
  <c r="AS127" i="37"/>
  <c r="AR127" i="37"/>
  <c r="BC127" i="37" s="1"/>
  <c r="AN127" i="37"/>
  <c r="BA127" i="37" s="1"/>
  <c r="AM127" i="37"/>
  <c r="AZ127" i="37" s="1"/>
  <c r="AL127" i="37"/>
  <c r="AY127" i="37" s="1"/>
  <c r="AK127" i="37"/>
  <c r="AJ127" i="37"/>
  <c r="AW127" i="37" s="1"/>
  <c r="AI127" i="37"/>
  <c r="AV127" i="37" s="1"/>
  <c r="AH127" i="37"/>
  <c r="BC126" i="37"/>
  <c r="AW126" i="37"/>
  <c r="AS126" i="37"/>
  <c r="AR126" i="37"/>
  <c r="AN126" i="37"/>
  <c r="BA126" i="37" s="1"/>
  <c r="AM126" i="37"/>
  <c r="AZ126" i="37" s="1"/>
  <c r="AL126" i="37"/>
  <c r="AY126" i="37" s="1"/>
  <c r="AK126" i="37"/>
  <c r="AX126" i="37" s="1"/>
  <c r="AJ126" i="37"/>
  <c r="AI126" i="37"/>
  <c r="AV126" i="37" s="1"/>
  <c r="AH126" i="37"/>
  <c r="AZ125" i="37"/>
  <c r="AW125" i="37"/>
  <c r="AS125" i="37"/>
  <c r="AR125" i="37"/>
  <c r="BC125" i="37" s="1"/>
  <c r="AN125" i="37"/>
  <c r="BA125" i="37" s="1"/>
  <c r="AM125" i="37"/>
  <c r="AL125" i="37"/>
  <c r="AY125" i="37" s="1"/>
  <c r="AK125" i="37"/>
  <c r="AX125" i="37" s="1"/>
  <c r="AJ125" i="37"/>
  <c r="AI125" i="37"/>
  <c r="AV125" i="37" s="1"/>
  <c r="AH125" i="37"/>
  <c r="AT125" i="37" s="1"/>
  <c r="BC124" i="37"/>
  <c r="AZ124" i="37"/>
  <c r="AW124" i="37"/>
  <c r="AS124" i="37"/>
  <c r="AR124" i="37"/>
  <c r="AN124" i="37"/>
  <c r="BA124" i="37" s="1"/>
  <c r="AM124" i="37"/>
  <c r="AL124" i="37"/>
  <c r="AY124" i="37" s="1"/>
  <c r="AK124" i="37"/>
  <c r="AX124" i="37" s="1"/>
  <c r="AJ124" i="37"/>
  <c r="AI124" i="37"/>
  <c r="AV124" i="37" s="1"/>
  <c r="AH124" i="37"/>
  <c r="AZ123" i="37"/>
  <c r="AW123" i="37"/>
  <c r="AS123" i="37"/>
  <c r="AR123" i="37"/>
  <c r="BC123" i="37" s="1"/>
  <c r="AN123" i="37"/>
  <c r="BA123" i="37" s="1"/>
  <c r="AM123" i="37"/>
  <c r="AL123" i="37"/>
  <c r="AY123" i="37" s="1"/>
  <c r="AK123" i="37"/>
  <c r="AX123" i="37" s="1"/>
  <c r="AJ123" i="37"/>
  <c r="AI123" i="37"/>
  <c r="AV123" i="37" s="1"/>
  <c r="AH123" i="37"/>
  <c r="BC122" i="37"/>
  <c r="BA122" i="37"/>
  <c r="AS122" i="37"/>
  <c r="AR122" i="37"/>
  <c r="AN122" i="37"/>
  <c r="AM122" i="37"/>
  <c r="AZ122" i="37" s="1"/>
  <c r="AL122" i="37"/>
  <c r="AY122" i="37" s="1"/>
  <c r="AK122" i="37"/>
  <c r="AX122" i="37" s="1"/>
  <c r="AJ122" i="37"/>
  <c r="AW122" i="37" s="1"/>
  <c r="AI122" i="37"/>
  <c r="AV122" i="37" s="1"/>
  <c r="AH122" i="37"/>
  <c r="AX121" i="37"/>
  <c r="AS121" i="37"/>
  <c r="AR121" i="37"/>
  <c r="BC121" i="37" s="1"/>
  <c r="AN121" i="37"/>
  <c r="BA121" i="37" s="1"/>
  <c r="AM121" i="37"/>
  <c r="AZ121" i="37" s="1"/>
  <c r="AL121" i="37"/>
  <c r="AY121" i="37" s="1"/>
  <c r="AK121" i="37"/>
  <c r="AJ121" i="37"/>
  <c r="AW121" i="37" s="1"/>
  <c r="AI121" i="37"/>
  <c r="AV121" i="37" s="1"/>
  <c r="AH121" i="37"/>
  <c r="BC120" i="37"/>
  <c r="AS120" i="37"/>
  <c r="AR120" i="37"/>
  <c r="AN120" i="37"/>
  <c r="BA120" i="37" s="1"/>
  <c r="AM120" i="37"/>
  <c r="AZ120" i="37" s="1"/>
  <c r="AL120" i="37"/>
  <c r="AY120" i="37" s="1"/>
  <c r="AK120" i="37"/>
  <c r="AX120" i="37" s="1"/>
  <c r="AJ120" i="37"/>
  <c r="AW120" i="37" s="1"/>
  <c r="AI120" i="37"/>
  <c r="AV120" i="37" s="1"/>
  <c r="AH120" i="37"/>
  <c r="AT120" i="37" s="1"/>
  <c r="AZ119" i="37"/>
  <c r="AW119" i="37"/>
  <c r="AS119" i="37"/>
  <c r="AR119" i="37"/>
  <c r="BC119" i="37" s="1"/>
  <c r="AN119" i="37"/>
  <c r="BA119" i="37" s="1"/>
  <c r="AM119" i="37"/>
  <c r="AL119" i="37"/>
  <c r="AY119" i="37" s="1"/>
  <c r="AK119" i="37"/>
  <c r="AX119" i="37" s="1"/>
  <c r="AJ119" i="37"/>
  <c r="AI119" i="37"/>
  <c r="AV119" i="37" s="1"/>
  <c r="AH119" i="37"/>
  <c r="BC118" i="37"/>
  <c r="AZ118" i="37"/>
  <c r="AW118" i="37"/>
  <c r="AS118" i="37"/>
  <c r="AR118" i="37"/>
  <c r="AN118" i="37"/>
  <c r="BA118" i="37" s="1"/>
  <c r="AM118" i="37"/>
  <c r="AL118" i="37"/>
  <c r="AY118" i="37" s="1"/>
  <c r="AK118" i="37"/>
  <c r="AX118" i="37" s="1"/>
  <c r="AJ118" i="37"/>
  <c r="AI118" i="37"/>
  <c r="AV118" i="37" s="1"/>
  <c r="AH118" i="37"/>
  <c r="AX117" i="37"/>
  <c r="AW117" i="37"/>
  <c r="AS117" i="37"/>
  <c r="AR117" i="37"/>
  <c r="BC117" i="37" s="1"/>
  <c r="AN117" i="37"/>
  <c r="BA117" i="37" s="1"/>
  <c r="AM117" i="37"/>
  <c r="AZ117" i="37" s="1"/>
  <c r="AL117" i="37"/>
  <c r="AY117" i="37" s="1"/>
  <c r="AK117" i="37"/>
  <c r="AJ117" i="37"/>
  <c r="AI117" i="37"/>
  <c r="AV117" i="37" s="1"/>
  <c r="AH117" i="37"/>
  <c r="BC116" i="37"/>
  <c r="AZ116" i="37"/>
  <c r="AW116" i="37"/>
  <c r="AS116" i="37"/>
  <c r="AR116" i="37"/>
  <c r="AN116" i="37"/>
  <c r="BA116" i="37" s="1"/>
  <c r="AM116" i="37"/>
  <c r="AL116" i="37"/>
  <c r="AY116" i="37" s="1"/>
  <c r="AK116" i="37"/>
  <c r="AX116" i="37" s="1"/>
  <c r="AJ116" i="37"/>
  <c r="AI116" i="37"/>
  <c r="AV116" i="37" s="1"/>
  <c r="AH116" i="37"/>
  <c r="AX115" i="37"/>
  <c r="AW115" i="37"/>
  <c r="AS115" i="37"/>
  <c r="AR115" i="37"/>
  <c r="BC115" i="37" s="1"/>
  <c r="AN115" i="37"/>
  <c r="BA115" i="37" s="1"/>
  <c r="AM115" i="37"/>
  <c r="AZ115" i="37" s="1"/>
  <c r="AL115" i="37"/>
  <c r="AY115" i="37" s="1"/>
  <c r="AK115" i="37"/>
  <c r="AJ115" i="37"/>
  <c r="AI115" i="37"/>
  <c r="AV115" i="37" s="1"/>
  <c r="AH115" i="37"/>
  <c r="BC114" i="37"/>
  <c r="AZ114" i="37"/>
  <c r="AW114" i="37"/>
  <c r="AS114" i="37"/>
  <c r="AR114" i="37"/>
  <c r="AN114" i="37"/>
  <c r="BA114" i="37" s="1"/>
  <c r="AM114" i="37"/>
  <c r="AL114" i="37"/>
  <c r="AY114" i="37" s="1"/>
  <c r="AK114" i="37"/>
  <c r="AX114" i="37" s="1"/>
  <c r="AJ114" i="37"/>
  <c r="AI114" i="37"/>
  <c r="AV114" i="37" s="1"/>
  <c r="AH114" i="37"/>
  <c r="AZ113" i="37"/>
  <c r="AW113" i="37"/>
  <c r="AS113" i="37"/>
  <c r="AR113" i="37"/>
  <c r="BC113" i="37" s="1"/>
  <c r="AN113" i="37"/>
  <c r="BA113" i="37" s="1"/>
  <c r="AM113" i="37"/>
  <c r="AL113" i="37"/>
  <c r="AY113" i="37" s="1"/>
  <c r="AK113" i="37"/>
  <c r="AX113" i="37" s="1"/>
  <c r="AJ113" i="37"/>
  <c r="AI113" i="37"/>
  <c r="AV113" i="37" s="1"/>
  <c r="AH113" i="37"/>
  <c r="BC112" i="37"/>
  <c r="AZ112" i="37"/>
  <c r="AW112" i="37"/>
  <c r="AS112" i="37"/>
  <c r="AR112" i="37"/>
  <c r="AN112" i="37"/>
  <c r="BA112" i="37" s="1"/>
  <c r="AM112" i="37"/>
  <c r="AL112" i="37"/>
  <c r="AY112" i="37" s="1"/>
  <c r="AK112" i="37"/>
  <c r="AX112" i="37" s="1"/>
  <c r="AJ112" i="37"/>
  <c r="AI112" i="37"/>
  <c r="AV112" i="37" s="1"/>
  <c r="AH112" i="37"/>
  <c r="AW111" i="37"/>
  <c r="AT111" i="37"/>
  <c r="AS111" i="37"/>
  <c r="AR111" i="37"/>
  <c r="BC111" i="37" s="1"/>
  <c r="AN111" i="37"/>
  <c r="BA111" i="37" s="1"/>
  <c r="AM111" i="37"/>
  <c r="AZ111" i="37" s="1"/>
  <c r="AL111" i="37"/>
  <c r="AY111" i="37" s="1"/>
  <c r="AK111" i="37"/>
  <c r="AX111" i="37" s="1"/>
  <c r="AJ111" i="37"/>
  <c r="AI111" i="37"/>
  <c r="AV111" i="37" s="1"/>
  <c r="AH111" i="37"/>
  <c r="BC110" i="37"/>
  <c r="AZ110" i="37"/>
  <c r="AW110" i="37"/>
  <c r="AS110" i="37"/>
  <c r="AR110" i="37"/>
  <c r="AN110" i="37"/>
  <c r="BA110" i="37" s="1"/>
  <c r="AM110" i="37"/>
  <c r="AL110" i="37"/>
  <c r="AY110" i="37" s="1"/>
  <c r="AK110" i="37"/>
  <c r="AX110" i="37" s="1"/>
  <c r="AJ110" i="37"/>
  <c r="AI110" i="37"/>
  <c r="AV110" i="37" s="1"/>
  <c r="AH110" i="37"/>
  <c r="AW109" i="37"/>
  <c r="AS109" i="37"/>
  <c r="AR109" i="37"/>
  <c r="BC109" i="37" s="1"/>
  <c r="AN109" i="37"/>
  <c r="BA109" i="37" s="1"/>
  <c r="AM109" i="37"/>
  <c r="AZ109" i="37" s="1"/>
  <c r="AL109" i="37"/>
  <c r="AY109" i="37" s="1"/>
  <c r="AK109" i="37"/>
  <c r="AX109" i="37" s="1"/>
  <c r="AJ109" i="37"/>
  <c r="AI109" i="37"/>
  <c r="AV109" i="37" s="1"/>
  <c r="AH109" i="37"/>
  <c r="BC108" i="37"/>
  <c r="AZ108" i="37"/>
  <c r="AW108" i="37"/>
  <c r="AS108" i="37"/>
  <c r="AR108" i="37"/>
  <c r="AN108" i="37"/>
  <c r="BA108" i="37" s="1"/>
  <c r="AM108" i="37"/>
  <c r="AL108" i="37"/>
  <c r="AY108" i="37" s="1"/>
  <c r="AK108" i="37"/>
  <c r="AX108" i="37" s="1"/>
  <c r="AJ108" i="37"/>
  <c r="AI108" i="37"/>
  <c r="AV108" i="37" s="1"/>
  <c r="AH108" i="37"/>
  <c r="AW107" i="37"/>
  <c r="AS107" i="37"/>
  <c r="AR107" i="37"/>
  <c r="BC107" i="37" s="1"/>
  <c r="AN107" i="37"/>
  <c r="BA107" i="37" s="1"/>
  <c r="AM107" i="37"/>
  <c r="AZ107" i="37" s="1"/>
  <c r="AL107" i="37"/>
  <c r="AY107" i="37" s="1"/>
  <c r="AK107" i="37"/>
  <c r="AX107" i="37" s="1"/>
  <c r="AJ107" i="37"/>
  <c r="AI107" i="37"/>
  <c r="AV107" i="37" s="1"/>
  <c r="AH107" i="37"/>
  <c r="BC106" i="37"/>
  <c r="AZ106" i="37"/>
  <c r="AW106" i="37"/>
  <c r="AS106" i="37"/>
  <c r="AR106" i="37"/>
  <c r="AN106" i="37"/>
  <c r="BA106" i="37" s="1"/>
  <c r="AM106" i="37"/>
  <c r="AL106" i="37"/>
  <c r="AY106" i="37" s="1"/>
  <c r="AK106" i="37"/>
  <c r="AX106" i="37" s="1"/>
  <c r="AJ106" i="37"/>
  <c r="AI106" i="37"/>
  <c r="AV106" i="37" s="1"/>
  <c r="AH106" i="37"/>
  <c r="AW105" i="37"/>
  <c r="AS105" i="37"/>
  <c r="AR105" i="37"/>
  <c r="BC105" i="37" s="1"/>
  <c r="AN105" i="37"/>
  <c r="BA105" i="37" s="1"/>
  <c r="AM105" i="37"/>
  <c r="AZ105" i="37" s="1"/>
  <c r="AL105" i="37"/>
  <c r="AY105" i="37" s="1"/>
  <c r="AK105" i="37"/>
  <c r="AX105" i="37" s="1"/>
  <c r="AJ105" i="37"/>
  <c r="AI105" i="37"/>
  <c r="AV105" i="37" s="1"/>
  <c r="AH105" i="37"/>
  <c r="BC104" i="37"/>
  <c r="BA104" i="37"/>
  <c r="AZ104" i="37"/>
  <c r="AW104" i="37"/>
  <c r="AS104" i="37"/>
  <c r="AR104" i="37"/>
  <c r="AN104" i="37"/>
  <c r="AM104" i="37"/>
  <c r="AL104" i="37"/>
  <c r="AY104" i="37" s="1"/>
  <c r="AK104" i="37"/>
  <c r="AX104" i="37" s="1"/>
  <c r="AJ104" i="37"/>
  <c r="AI104" i="37"/>
  <c r="AV104" i="37" s="1"/>
  <c r="AH104" i="37"/>
  <c r="AX103" i="37"/>
  <c r="AW103" i="37"/>
  <c r="AS103" i="37"/>
  <c r="AR103" i="37"/>
  <c r="BC103" i="37" s="1"/>
  <c r="AN103" i="37"/>
  <c r="BA103" i="37" s="1"/>
  <c r="AM103" i="37"/>
  <c r="AZ103" i="37" s="1"/>
  <c r="AL103" i="37"/>
  <c r="AY103" i="37" s="1"/>
  <c r="AK103" i="37"/>
  <c r="AJ103" i="37"/>
  <c r="AI103" i="37"/>
  <c r="AV103" i="37" s="1"/>
  <c r="AH103" i="37"/>
  <c r="BC102" i="37"/>
  <c r="AZ102" i="37"/>
  <c r="AW102" i="37"/>
  <c r="AS102" i="37"/>
  <c r="AR102" i="37"/>
  <c r="AN102" i="37"/>
  <c r="BA102" i="37" s="1"/>
  <c r="AM102" i="37"/>
  <c r="AL102" i="37"/>
  <c r="AY102" i="37" s="1"/>
  <c r="AK102" i="37"/>
  <c r="AX102" i="37" s="1"/>
  <c r="AJ102" i="37"/>
  <c r="AI102" i="37"/>
  <c r="AV102" i="37" s="1"/>
  <c r="AH102" i="37"/>
  <c r="AW101" i="37"/>
  <c r="AS101" i="37"/>
  <c r="AR101" i="37"/>
  <c r="BC101" i="37" s="1"/>
  <c r="AN101" i="37"/>
  <c r="BA101" i="37" s="1"/>
  <c r="AM101" i="37"/>
  <c r="AZ101" i="37" s="1"/>
  <c r="AL101" i="37"/>
  <c r="AY101" i="37" s="1"/>
  <c r="AK101" i="37"/>
  <c r="AX101" i="37" s="1"/>
  <c r="AJ101" i="37"/>
  <c r="AI101" i="37"/>
  <c r="AV101" i="37" s="1"/>
  <c r="AH101" i="37"/>
  <c r="BC100" i="37"/>
  <c r="AW100" i="37"/>
  <c r="AS100" i="37"/>
  <c r="AR100" i="37"/>
  <c r="AN100" i="37"/>
  <c r="BA100" i="37" s="1"/>
  <c r="AM100" i="37"/>
  <c r="AZ100" i="37" s="1"/>
  <c r="AL100" i="37"/>
  <c r="AY100" i="37" s="1"/>
  <c r="AK100" i="37"/>
  <c r="AX100" i="37" s="1"/>
  <c r="AJ100" i="37"/>
  <c r="AI100" i="37"/>
  <c r="AV100" i="37" s="1"/>
  <c r="AH100" i="37"/>
  <c r="AX99" i="37"/>
  <c r="AW99" i="37"/>
  <c r="AS99" i="37"/>
  <c r="AR99" i="37"/>
  <c r="BC99" i="37" s="1"/>
  <c r="AN99" i="37"/>
  <c r="BA99" i="37" s="1"/>
  <c r="AM99" i="37"/>
  <c r="AZ99" i="37" s="1"/>
  <c r="AL99" i="37"/>
  <c r="AY99" i="37" s="1"/>
  <c r="AK99" i="37"/>
  <c r="AJ99" i="37"/>
  <c r="AI99" i="37"/>
  <c r="AV99" i="37" s="1"/>
  <c r="AH99" i="37"/>
  <c r="BC98" i="37"/>
  <c r="AW98" i="37"/>
  <c r="AS98" i="37"/>
  <c r="AR98" i="37"/>
  <c r="AN98" i="37"/>
  <c r="BA98" i="37" s="1"/>
  <c r="AM98" i="37"/>
  <c r="AZ98" i="37" s="1"/>
  <c r="AL98" i="37"/>
  <c r="AY98" i="37" s="1"/>
  <c r="AK98" i="37"/>
  <c r="AX98" i="37" s="1"/>
  <c r="AJ98" i="37"/>
  <c r="AI98" i="37"/>
  <c r="AV98" i="37" s="1"/>
  <c r="AH98" i="37"/>
  <c r="AX97" i="37"/>
  <c r="AW97" i="37"/>
  <c r="AS97" i="37"/>
  <c r="AR97" i="37"/>
  <c r="BC97" i="37" s="1"/>
  <c r="AN97" i="37"/>
  <c r="BA97" i="37" s="1"/>
  <c r="AM97" i="37"/>
  <c r="AZ97" i="37" s="1"/>
  <c r="AL97" i="37"/>
  <c r="AY97" i="37" s="1"/>
  <c r="AK97" i="37"/>
  <c r="AJ97" i="37"/>
  <c r="AI97" i="37"/>
  <c r="AV97" i="37" s="1"/>
  <c r="AH97" i="37"/>
  <c r="BC96" i="37"/>
  <c r="AW96" i="37"/>
  <c r="AS96" i="37"/>
  <c r="AR96" i="37"/>
  <c r="AN96" i="37"/>
  <c r="BA96" i="37" s="1"/>
  <c r="AM96" i="37"/>
  <c r="AZ96" i="37" s="1"/>
  <c r="AL96" i="37"/>
  <c r="AY96" i="37" s="1"/>
  <c r="AK96" i="37"/>
  <c r="AX96" i="37" s="1"/>
  <c r="AJ96" i="37"/>
  <c r="AI96" i="37"/>
  <c r="AV96" i="37" s="1"/>
  <c r="AH96" i="37"/>
  <c r="AZ95" i="37"/>
  <c r="AW95" i="37"/>
  <c r="AS95" i="37"/>
  <c r="AR95" i="37"/>
  <c r="BC95" i="37" s="1"/>
  <c r="AN95" i="37"/>
  <c r="BA95" i="37" s="1"/>
  <c r="AM95" i="37"/>
  <c r="AL95" i="37"/>
  <c r="AY95" i="37" s="1"/>
  <c r="AK95" i="37"/>
  <c r="AX95" i="37" s="1"/>
  <c r="AJ95" i="37"/>
  <c r="AI95" i="37"/>
  <c r="AV95" i="37" s="1"/>
  <c r="AH95" i="37"/>
  <c r="AZ94" i="37"/>
  <c r="AS94" i="37"/>
  <c r="AR94" i="37"/>
  <c r="BC94" i="37" s="1"/>
  <c r="AN94" i="37"/>
  <c r="BA94" i="37" s="1"/>
  <c r="AM94" i="37"/>
  <c r="AL94" i="37"/>
  <c r="AY94" i="37" s="1"/>
  <c r="AK94" i="37"/>
  <c r="AX94" i="37" s="1"/>
  <c r="AJ94" i="37"/>
  <c r="AW94" i="37" s="1"/>
  <c r="AI94" i="37"/>
  <c r="AV94" i="37" s="1"/>
  <c r="AH94" i="37"/>
  <c r="AS93" i="37"/>
  <c r="AR93" i="37"/>
  <c r="BC93" i="37" s="1"/>
  <c r="AN93" i="37"/>
  <c r="BA93" i="37" s="1"/>
  <c r="AM93" i="37"/>
  <c r="AZ93" i="37" s="1"/>
  <c r="AL93" i="37"/>
  <c r="AY93" i="37" s="1"/>
  <c r="AK93" i="37"/>
  <c r="AX93" i="37" s="1"/>
  <c r="AJ93" i="37"/>
  <c r="AW93" i="37" s="1"/>
  <c r="AI93" i="37"/>
  <c r="AV93" i="37" s="1"/>
  <c r="AH93" i="37"/>
  <c r="BC92" i="37"/>
  <c r="AS92" i="37"/>
  <c r="AR92" i="37"/>
  <c r="AN92" i="37"/>
  <c r="BA92" i="37" s="1"/>
  <c r="AM92" i="37"/>
  <c r="AZ92" i="37" s="1"/>
  <c r="AL92" i="37"/>
  <c r="AY92" i="37" s="1"/>
  <c r="AK92" i="37"/>
  <c r="AX92" i="37" s="1"/>
  <c r="AJ92" i="37"/>
  <c r="AW92" i="37" s="1"/>
  <c r="AI92" i="37"/>
  <c r="AV92" i="37" s="1"/>
  <c r="AH92" i="37"/>
  <c r="AV91" i="37"/>
  <c r="AT91" i="37"/>
  <c r="BD91" i="37" s="1"/>
  <c r="AS91" i="37"/>
  <c r="AR91" i="37"/>
  <c r="BC91" i="37" s="1"/>
  <c r="AN91" i="37"/>
  <c r="BA91" i="37" s="1"/>
  <c r="AM91" i="37"/>
  <c r="AZ91" i="37" s="1"/>
  <c r="AL91" i="37"/>
  <c r="AY91" i="37" s="1"/>
  <c r="AK91" i="37"/>
  <c r="AX91" i="37" s="1"/>
  <c r="AJ91" i="37"/>
  <c r="AW91" i="37" s="1"/>
  <c r="AI91" i="37"/>
  <c r="AH91" i="37"/>
  <c r="BC90" i="37"/>
  <c r="BA90" i="37"/>
  <c r="AW90" i="37"/>
  <c r="AS90" i="37"/>
  <c r="AR90" i="37"/>
  <c r="AN90" i="37"/>
  <c r="AM90" i="37"/>
  <c r="AZ90" i="37" s="1"/>
  <c r="AL90" i="37"/>
  <c r="AY90" i="37" s="1"/>
  <c r="AK90" i="37"/>
  <c r="AX90" i="37" s="1"/>
  <c r="AJ90" i="37"/>
  <c r="AI90" i="37"/>
  <c r="AV90" i="37" s="1"/>
  <c r="AH90" i="37"/>
  <c r="AW89" i="37"/>
  <c r="AS89" i="37"/>
  <c r="AR89" i="37"/>
  <c r="BC89" i="37" s="1"/>
  <c r="AN89" i="37"/>
  <c r="BA89" i="37" s="1"/>
  <c r="AM89" i="37"/>
  <c r="AZ89" i="37" s="1"/>
  <c r="AL89" i="37"/>
  <c r="AY89" i="37" s="1"/>
  <c r="AK89" i="37"/>
  <c r="AX89" i="37" s="1"/>
  <c r="AJ89" i="37"/>
  <c r="AI89" i="37"/>
  <c r="AV89" i="37" s="1"/>
  <c r="AH89" i="37"/>
  <c r="BA88" i="37"/>
  <c r="AV88" i="37"/>
  <c r="AS88" i="37"/>
  <c r="AR88" i="37"/>
  <c r="BC88" i="37" s="1"/>
  <c r="AN88" i="37"/>
  <c r="AM88" i="37"/>
  <c r="AZ88" i="37" s="1"/>
  <c r="AL88" i="37"/>
  <c r="AY88" i="37" s="1"/>
  <c r="AK88" i="37"/>
  <c r="AX88" i="37" s="1"/>
  <c r="AU88" i="37" s="1"/>
  <c r="BE88" i="37" s="1"/>
  <c r="AJ88" i="37"/>
  <c r="AW88" i="37" s="1"/>
  <c r="AI88" i="37"/>
  <c r="AH88" i="37"/>
  <c r="BA87" i="37"/>
  <c r="AX87" i="37"/>
  <c r="AS87" i="37"/>
  <c r="AR87" i="37"/>
  <c r="BC87" i="37" s="1"/>
  <c r="AN87" i="37"/>
  <c r="AM87" i="37"/>
  <c r="AZ87" i="37" s="1"/>
  <c r="AL87" i="37"/>
  <c r="AY87" i="37" s="1"/>
  <c r="AK87" i="37"/>
  <c r="AJ87" i="37"/>
  <c r="AW87" i="37" s="1"/>
  <c r="AI87" i="37"/>
  <c r="AV87" i="37" s="1"/>
  <c r="AH87" i="37"/>
  <c r="BA86" i="37"/>
  <c r="AS86" i="37"/>
  <c r="AR86" i="37"/>
  <c r="BC86" i="37" s="1"/>
  <c r="AN86" i="37"/>
  <c r="AM86" i="37"/>
  <c r="AZ86" i="37" s="1"/>
  <c r="AL86" i="37"/>
  <c r="AY86" i="37" s="1"/>
  <c r="AK86" i="37"/>
  <c r="AX86" i="37" s="1"/>
  <c r="AJ86" i="37"/>
  <c r="AW86" i="37" s="1"/>
  <c r="AI86" i="37"/>
  <c r="AV86" i="37" s="1"/>
  <c r="AH86" i="37"/>
  <c r="BC85" i="37"/>
  <c r="BA85" i="37"/>
  <c r="AS85" i="37"/>
  <c r="AR85" i="37"/>
  <c r="AN85" i="37"/>
  <c r="AM85" i="37"/>
  <c r="AZ85" i="37" s="1"/>
  <c r="AL85" i="37"/>
  <c r="AY85" i="37" s="1"/>
  <c r="AK85" i="37"/>
  <c r="AX85" i="37" s="1"/>
  <c r="AJ85" i="37"/>
  <c r="AW85" i="37" s="1"/>
  <c r="AI85" i="37"/>
  <c r="AV85" i="37" s="1"/>
  <c r="AH85" i="37"/>
  <c r="BA84" i="37"/>
  <c r="AZ84" i="37"/>
  <c r="AS84" i="37"/>
  <c r="AR84" i="37"/>
  <c r="BC84" i="37" s="1"/>
  <c r="AN84" i="37"/>
  <c r="AM84" i="37"/>
  <c r="AL84" i="37"/>
  <c r="AY84" i="37" s="1"/>
  <c r="AK84" i="37"/>
  <c r="AX84" i="37" s="1"/>
  <c r="AJ84" i="37"/>
  <c r="AW84" i="37" s="1"/>
  <c r="AI84" i="37"/>
  <c r="AV84" i="37" s="1"/>
  <c r="AH84" i="37"/>
  <c r="AS83" i="37"/>
  <c r="AR83" i="37"/>
  <c r="BC83" i="37" s="1"/>
  <c r="AN83" i="37"/>
  <c r="BA83" i="37" s="1"/>
  <c r="AM83" i="37"/>
  <c r="AZ83" i="37" s="1"/>
  <c r="AL83" i="37"/>
  <c r="AY83" i="37" s="1"/>
  <c r="AK83" i="37"/>
  <c r="AX83" i="37" s="1"/>
  <c r="AJ83" i="37"/>
  <c r="AW83" i="37" s="1"/>
  <c r="AI83" i="37"/>
  <c r="AV83" i="37" s="1"/>
  <c r="AH83" i="37"/>
  <c r="AV82" i="37"/>
  <c r="AS82" i="37"/>
  <c r="AR82" i="37"/>
  <c r="BC82" i="37" s="1"/>
  <c r="AN82" i="37"/>
  <c r="BA82" i="37" s="1"/>
  <c r="AM82" i="37"/>
  <c r="AZ82" i="37" s="1"/>
  <c r="AL82" i="37"/>
  <c r="AY82" i="37" s="1"/>
  <c r="AK82" i="37"/>
  <c r="AX82" i="37" s="1"/>
  <c r="AU82" i="37" s="1"/>
  <c r="BE82" i="37" s="1"/>
  <c r="AJ82" i="37"/>
  <c r="AW82" i="37" s="1"/>
  <c r="AI82" i="37"/>
  <c r="AH82" i="37"/>
  <c r="BA81" i="37"/>
  <c r="AW81" i="37"/>
  <c r="AS81" i="37"/>
  <c r="AR81" i="37"/>
  <c r="BC81" i="37" s="1"/>
  <c r="AN81" i="37"/>
  <c r="AM81" i="37"/>
  <c r="AZ81" i="37" s="1"/>
  <c r="AL81" i="37"/>
  <c r="AY81" i="37" s="1"/>
  <c r="AK81" i="37"/>
  <c r="AX81" i="37" s="1"/>
  <c r="AU81" i="37" s="1"/>
  <c r="BE81" i="37" s="1"/>
  <c r="AJ81" i="37"/>
  <c r="AI81" i="37"/>
  <c r="AV81" i="37" s="1"/>
  <c r="AH81" i="37"/>
  <c r="BA80" i="37"/>
  <c r="AS80" i="37"/>
  <c r="AR80" i="37"/>
  <c r="BC80" i="37" s="1"/>
  <c r="AN80" i="37"/>
  <c r="AM80" i="37"/>
  <c r="AZ80" i="37" s="1"/>
  <c r="AL80" i="37"/>
  <c r="AY80" i="37" s="1"/>
  <c r="AK80" i="37"/>
  <c r="AX80" i="37" s="1"/>
  <c r="AJ80" i="37"/>
  <c r="AW80" i="37" s="1"/>
  <c r="AI80" i="37"/>
  <c r="AV80" i="37" s="1"/>
  <c r="AH80" i="37"/>
  <c r="BA79" i="37"/>
  <c r="AS79" i="37"/>
  <c r="AR79" i="37"/>
  <c r="BC79" i="37" s="1"/>
  <c r="AN79" i="37"/>
  <c r="AM79" i="37"/>
  <c r="AZ79" i="37" s="1"/>
  <c r="AL79" i="37"/>
  <c r="AY79" i="37" s="1"/>
  <c r="AK79" i="37"/>
  <c r="AX79" i="37" s="1"/>
  <c r="AU79" i="37" s="1"/>
  <c r="BE79" i="37" s="1"/>
  <c r="AJ79" i="37"/>
  <c r="AW79" i="37" s="1"/>
  <c r="AI79" i="37"/>
  <c r="AV79" i="37" s="1"/>
  <c r="AH79" i="37"/>
  <c r="BA78" i="37"/>
  <c r="AS78" i="37"/>
  <c r="AR78" i="37"/>
  <c r="BC78" i="37" s="1"/>
  <c r="AN78" i="37"/>
  <c r="AM78" i="37"/>
  <c r="AZ78" i="37" s="1"/>
  <c r="AL78" i="37"/>
  <c r="AY78" i="37" s="1"/>
  <c r="AK78" i="37"/>
  <c r="AX78" i="37" s="1"/>
  <c r="AJ78" i="37"/>
  <c r="AW78" i="37" s="1"/>
  <c r="AI78" i="37"/>
  <c r="AV78" i="37" s="1"/>
  <c r="AH78" i="37"/>
  <c r="BA77" i="37"/>
  <c r="AS77" i="37"/>
  <c r="AR77" i="37"/>
  <c r="BC77" i="37" s="1"/>
  <c r="AN77" i="37"/>
  <c r="AM77" i="37"/>
  <c r="AZ77" i="37" s="1"/>
  <c r="AL77" i="37"/>
  <c r="AY77" i="37" s="1"/>
  <c r="AK77" i="37"/>
  <c r="AX77" i="37" s="1"/>
  <c r="AJ77" i="37"/>
  <c r="AW77" i="37" s="1"/>
  <c r="AI77" i="37"/>
  <c r="AV77" i="37" s="1"/>
  <c r="AH77" i="37"/>
  <c r="BA76" i="37"/>
  <c r="AV76" i="37"/>
  <c r="AS76" i="37"/>
  <c r="AR76" i="37"/>
  <c r="BC76" i="37" s="1"/>
  <c r="AN76" i="37"/>
  <c r="AM76" i="37"/>
  <c r="AZ76" i="37" s="1"/>
  <c r="AL76" i="37"/>
  <c r="AY76" i="37" s="1"/>
  <c r="AK76" i="37"/>
  <c r="AX76" i="37" s="1"/>
  <c r="AU76" i="37" s="1"/>
  <c r="BE76" i="37" s="1"/>
  <c r="AJ76" i="37"/>
  <c r="AW76" i="37" s="1"/>
  <c r="AI76" i="37"/>
  <c r="AH76" i="37"/>
  <c r="AX75" i="37"/>
  <c r="AS75" i="37"/>
  <c r="AR75" i="37"/>
  <c r="BC75" i="37" s="1"/>
  <c r="AN75" i="37"/>
  <c r="BA75" i="37" s="1"/>
  <c r="AM75" i="37"/>
  <c r="AZ75" i="37" s="1"/>
  <c r="AL75" i="37"/>
  <c r="AY75" i="37" s="1"/>
  <c r="AK75" i="37"/>
  <c r="AJ75" i="37"/>
  <c r="AW75" i="37" s="1"/>
  <c r="AI75" i="37"/>
  <c r="AV75" i="37" s="1"/>
  <c r="AH75" i="37"/>
  <c r="BA74" i="37"/>
  <c r="AS74" i="37"/>
  <c r="AR74" i="37"/>
  <c r="BC74" i="37" s="1"/>
  <c r="AN74" i="37"/>
  <c r="AM74" i="37"/>
  <c r="AZ74" i="37" s="1"/>
  <c r="AL74" i="37"/>
  <c r="AY74" i="37" s="1"/>
  <c r="AU74" i="37" s="1"/>
  <c r="BE74" i="37" s="1"/>
  <c r="AK74" i="37"/>
  <c r="AX74" i="37" s="1"/>
  <c r="AJ74" i="37"/>
  <c r="AW74" i="37" s="1"/>
  <c r="AI74" i="37"/>
  <c r="AV74" i="37" s="1"/>
  <c r="AH74" i="37"/>
  <c r="BC73" i="37"/>
  <c r="BA73" i="37"/>
  <c r="AS73" i="37"/>
  <c r="AR73" i="37"/>
  <c r="AN73" i="37"/>
  <c r="AM73" i="37"/>
  <c r="AZ73" i="37" s="1"/>
  <c r="AL73" i="37"/>
  <c r="AY73" i="37" s="1"/>
  <c r="AK73" i="37"/>
  <c r="AX73" i="37" s="1"/>
  <c r="AJ73" i="37"/>
  <c r="AW73" i="37" s="1"/>
  <c r="AI73" i="37"/>
  <c r="AV73" i="37" s="1"/>
  <c r="AH73" i="37"/>
  <c r="BA72" i="37"/>
  <c r="AZ72" i="37"/>
  <c r="AS72" i="37"/>
  <c r="AR72" i="37"/>
  <c r="BC72" i="37" s="1"/>
  <c r="AN72" i="37"/>
  <c r="AM72" i="37"/>
  <c r="AL72" i="37"/>
  <c r="AY72" i="37" s="1"/>
  <c r="AK72" i="37"/>
  <c r="AX72" i="37" s="1"/>
  <c r="AJ72" i="37"/>
  <c r="AW72" i="37" s="1"/>
  <c r="AI72" i="37"/>
  <c r="AV72" i="37" s="1"/>
  <c r="AH72" i="37"/>
  <c r="AS71" i="37"/>
  <c r="AR71" i="37"/>
  <c r="BC71" i="37" s="1"/>
  <c r="AN71" i="37"/>
  <c r="BA71" i="37" s="1"/>
  <c r="AM71" i="37"/>
  <c r="AZ71" i="37" s="1"/>
  <c r="AL71" i="37"/>
  <c r="AY71" i="37" s="1"/>
  <c r="AK71" i="37"/>
  <c r="AX71" i="37" s="1"/>
  <c r="AJ71" i="37"/>
  <c r="AW71" i="37" s="1"/>
  <c r="AI71" i="37"/>
  <c r="AV71" i="37" s="1"/>
  <c r="AH71" i="37"/>
  <c r="AV70" i="37"/>
  <c r="AS70" i="37"/>
  <c r="AR70" i="37"/>
  <c r="BC70" i="37" s="1"/>
  <c r="AN70" i="37"/>
  <c r="BA70" i="37" s="1"/>
  <c r="AM70" i="37"/>
  <c r="AZ70" i="37" s="1"/>
  <c r="AL70" i="37"/>
  <c r="AY70" i="37" s="1"/>
  <c r="AK70" i="37"/>
  <c r="AX70" i="37" s="1"/>
  <c r="AU70" i="37" s="1"/>
  <c r="BE70" i="37" s="1"/>
  <c r="AJ70" i="37"/>
  <c r="AW70" i="37" s="1"/>
  <c r="AI70" i="37"/>
  <c r="AH70" i="37"/>
  <c r="BA69" i="37"/>
  <c r="AW69" i="37"/>
  <c r="AS69" i="37"/>
  <c r="AR69" i="37"/>
  <c r="BC69" i="37" s="1"/>
  <c r="AN69" i="37"/>
  <c r="AM69" i="37"/>
  <c r="AZ69" i="37" s="1"/>
  <c r="AL69" i="37"/>
  <c r="AY69" i="37" s="1"/>
  <c r="AK69" i="37"/>
  <c r="AX69" i="37" s="1"/>
  <c r="AU69" i="37" s="1"/>
  <c r="BE69" i="37" s="1"/>
  <c r="AJ69" i="37"/>
  <c r="AI69" i="37"/>
  <c r="AV69" i="37" s="1"/>
  <c r="AH69" i="37"/>
  <c r="BA68" i="37"/>
  <c r="AT68" i="37"/>
  <c r="BD68" i="37" s="1"/>
  <c r="AS68" i="37"/>
  <c r="AR68" i="37"/>
  <c r="BC68" i="37" s="1"/>
  <c r="AN68" i="37"/>
  <c r="AM68" i="37"/>
  <c r="AZ68" i="37" s="1"/>
  <c r="AL68" i="37"/>
  <c r="AY68" i="37" s="1"/>
  <c r="AK68" i="37"/>
  <c r="AX68" i="37" s="1"/>
  <c r="AJ68" i="37"/>
  <c r="AW68" i="37" s="1"/>
  <c r="AI68" i="37"/>
  <c r="AV68" i="37" s="1"/>
  <c r="AH68" i="37"/>
  <c r="BA67" i="37"/>
  <c r="AS67" i="37"/>
  <c r="AR67" i="37"/>
  <c r="BC67" i="37" s="1"/>
  <c r="AN67" i="37"/>
  <c r="AM67" i="37"/>
  <c r="AZ67" i="37" s="1"/>
  <c r="AL67" i="37"/>
  <c r="AY67" i="37" s="1"/>
  <c r="AK67" i="37"/>
  <c r="AX67" i="37" s="1"/>
  <c r="AU67" i="37" s="1"/>
  <c r="BE67" i="37" s="1"/>
  <c r="AJ67" i="37"/>
  <c r="AW67" i="37" s="1"/>
  <c r="AI67" i="37"/>
  <c r="AV67" i="37" s="1"/>
  <c r="AH67" i="37"/>
  <c r="BA66" i="37"/>
  <c r="AZ66" i="37"/>
  <c r="AS66" i="37"/>
  <c r="AR66" i="37"/>
  <c r="BC66" i="37" s="1"/>
  <c r="AN66" i="37"/>
  <c r="AM66" i="37"/>
  <c r="AL66" i="37"/>
  <c r="AY66" i="37" s="1"/>
  <c r="AK66" i="37"/>
  <c r="AX66" i="37" s="1"/>
  <c r="AJ66" i="37"/>
  <c r="AW66" i="37" s="1"/>
  <c r="AI66" i="37"/>
  <c r="AV66" i="37" s="1"/>
  <c r="AH66" i="37"/>
  <c r="BA65" i="37"/>
  <c r="AS65" i="37"/>
  <c r="AR65" i="37"/>
  <c r="BC65" i="37" s="1"/>
  <c r="AN65" i="37"/>
  <c r="AM65" i="37"/>
  <c r="AZ65" i="37" s="1"/>
  <c r="AL65" i="37"/>
  <c r="AY65" i="37" s="1"/>
  <c r="AK65" i="37"/>
  <c r="AX65" i="37" s="1"/>
  <c r="AJ65" i="37"/>
  <c r="AW65" i="37" s="1"/>
  <c r="AI65" i="37"/>
  <c r="AV65" i="37" s="1"/>
  <c r="AH65" i="37"/>
  <c r="BA64" i="37"/>
  <c r="AZ64" i="37"/>
  <c r="AY64" i="37"/>
  <c r="AS64" i="37"/>
  <c r="AR64" i="37"/>
  <c r="BC64" i="37" s="1"/>
  <c r="AN64" i="37"/>
  <c r="AM64" i="37"/>
  <c r="AL64" i="37"/>
  <c r="AK64" i="37"/>
  <c r="AX64" i="37" s="1"/>
  <c r="AJ64" i="37"/>
  <c r="AW64" i="37" s="1"/>
  <c r="AI64" i="37"/>
  <c r="AV64" i="37" s="1"/>
  <c r="AH64" i="37"/>
  <c r="BC63" i="37"/>
  <c r="BA63" i="37"/>
  <c r="AX63" i="37"/>
  <c r="AS63" i="37"/>
  <c r="AR63" i="37"/>
  <c r="AN63" i="37"/>
  <c r="AM63" i="37"/>
  <c r="AZ63" i="37" s="1"/>
  <c r="AL63" i="37"/>
  <c r="AY63" i="37" s="1"/>
  <c r="AK63" i="37"/>
  <c r="AJ63" i="37"/>
  <c r="AW63" i="37" s="1"/>
  <c r="AI63" i="37"/>
  <c r="AV63" i="37" s="1"/>
  <c r="AH63" i="37"/>
  <c r="BA62" i="37"/>
  <c r="AV62" i="37"/>
  <c r="AS62" i="37"/>
  <c r="AR62" i="37"/>
  <c r="BC62" i="37" s="1"/>
  <c r="AN62" i="37"/>
  <c r="AM62" i="37"/>
  <c r="AZ62" i="37" s="1"/>
  <c r="AL62" i="37"/>
  <c r="AY62" i="37" s="1"/>
  <c r="AK62" i="37"/>
  <c r="AX62" i="37" s="1"/>
  <c r="AJ62" i="37"/>
  <c r="AW62" i="37" s="1"/>
  <c r="AI62" i="37"/>
  <c r="AH62" i="37"/>
  <c r="BC61" i="37"/>
  <c r="AX61" i="37"/>
  <c r="AS61" i="37"/>
  <c r="AR61" i="37"/>
  <c r="AN61" i="37"/>
  <c r="BA61" i="37" s="1"/>
  <c r="AM61" i="37"/>
  <c r="AZ61" i="37" s="1"/>
  <c r="AL61" i="37"/>
  <c r="AY61" i="37" s="1"/>
  <c r="AK61" i="37"/>
  <c r="AJ61" i="37"/>
  <c r="AW61" i="37" s="1"/>
  <c r="AI61" i="37"/>
  <c r="AV61" i="37" s="1"/>
  <c r="AH61" i="37"/>
  <c r="AS60" i="37"/>
  <c r="AR60" i="37"/>
  <c r="BC60" i="37" s="1"/>
  <c r="AN60" i="37"/>
  <c r="BA60" i="37" s="1"/>
  <c r="AM60" i="37"/>
  <c r="AZ60" i="37" s="1"/>
  <c r="AL60" i="37"/>
  <c r="AY60" i="37" s="1"/>
  <c r="AK60" i="37"/>
  <c r="AX60" i="37" s="1"/>
  <c r="AJ60" i="37"/>
  <c r="AW60" i="37" s="1"/>
  <c r="AI60" i="37"/>
  <c r="AV60" i="37" s="1"/>
  <c r="AH60" i="37"/>
  <c r="AS59" i="37"/>
  <c r="AR59" i="37"/>
  <c r="BC59" i="37" s="1"/>
  <c r="AN59" i="37"/>
  <c r="BA59" i="37" s="1"/>
  <c r="AM59" i="37"/>
  <c r="AZ59" i="37" s="1"/>
  <c r="AL59" i="37"/>
  <c r="AY59" i="37" s="1"/>
  <c r="AK59" i="37"/>
  <c r="AX59" i="37" s="1"/>
  <c r="AJ59" i="37"/>
  <c r="AW59" i="37" s="1"/>
  <c r="AI59" i="37"/>
  <c r="AV59" i="37" s="1"/>
  <c r="AH59" i="37"/>
  <c r="BC58" i="37"/>
  <c r="AW58" i="37"/>
  <c r="AS58" i="37"/>
  <c r="AR58" i="37"/>
  <c r="AN58" i="37"/>
  <c r="BA58" i="37" s="1"/>
  <c r="AM58" i="37"/>
  <c r="AZ58" i="37" s="1"/>
  <c r="AL58" i="37"/>
  <c r="AY58" i="37" s="1"/>
  <c r="AK58" i="37"/>
  <c r="AX58" i="37" s="1"/>
  <c r="AJ58" i="37"/>
  <c r="AI58" i="37"/>
  <c r="AV58" i="37" s="1"/>
  <c r="AH58" i="37"/>
  <c r="AZ57" i="37"/>
  <c r="AY57" i="37"/>
  <c r="AS57" i="37"/>
  <c r="AR57" i="37"/>
  <c r="BC57" i="37" s="1"/>
  <c r="AN57" i="37"/>
  <c r="BA57" i="37" s="1"/>
  <c r="AM57" i="37"/>
  <c r="AL57" i="37"/>
  <c r="AK57" i="37"/>
  <c r="AX57" i="37" s="1"/>
  <c r="AJ57" i="37"/>
  <c r="AW57" i="37" s="1"/>
  <c r="AI57" i="37"/>
  <c r="AV57" i="37" s="1"/>
  <c r="AH57" i="37"/>
  <c r="BC56" i="37"/>
  <c r="AW56" i="37"/>
  <c r="AV56" i="37"/>
  <c r="AS56" i="37"/>
  <c r="AR56" i="37"/>
  <c r="AN56" i="37"/>
  <c r="BA56" i="37" s="1"/>
  <c r="AM56" i="37"/>
  <c r="AZ56" i="37" s="1"/>
  <c r="AL56" i="37"/>
  <c r="AY56" i="37" s="1"/>
  <c r="AK56" i="37"/>
  <c r="AX56" i="37" s="1"/>
  <c r="AU56" i="37" s="1"/>
  <c r="BE56" i="37" s="1"/>
  <c r="AJ56" i="37"/>
  <c r="AI56" i="37"/>
  <c r="AH56" i="37"/>
  <c r="AZ55" i="37"/>
  <c r="AY55" i="37"/>
  <c r="AS55" i="37"/>
  <c r="AR55" i="37"/>
  <c r="BC55" i="37" s="1"/>
  <c r="AN55" i="37"/>
  <c r="BA55" i="37" s="1"/>
  <c r="AM55" i="37"/>
  <c r="AL55" i="37"/>
  <c r="AK55" i="37"/>
  <c r="AX55" i="37" s="1"/>
  <c r="AJ55" i="37"/>
  <c r="AW55" i="37" s="1"/>
  <c r="AI55" i="37"/>
  <c r="AV55" i="37" s="1"/>
  <c r="AH55" i="37"/>
  <c r="BC54" i="37"/>
  <c r="AV54" i="37"/>
  <c r="AS54" i="37"/>
  <c r="AR54" i="37"/>
  <c r="AN54" i="37"/>
  <c r="BA54" i="37" s="1"/>
  <c r="AM54" i="37"/>
  <c r="AZ54" i="37" s="1"/>
  <c r="AL54" i="37"/>
  <c r="AY54" i="37" s="1"/>
  <c r="AK54" i="37"/>
  <c r="AX54" i="37" s="1"/>
  <c r="AJ54" i="37"/>
  <c r="AW54" i="37" s="1"/>
  <c r="AI54" i="37"/>
  <c r="AH54" i="37"/>
  <c r="AZ53" i="37"/>
  <c r="AY53" i="37"/>
  <c r="AS53" i="37"/>
  <c r="AR53" i="37"/>
  <c r="BC53" i="37" s="1"/>
  <c r="AN53" i="37"/>
  <c r="BA53" i="37" s="1"/>
  <c r="AM53" i="37"/>
  <c r="AL53" i="37"/>
  <c r="AK53" i="37"/>
  <c r="AX53" i="37" s="1"/>
  <c r="AJ53" i="37"/>
  <c r="AW53" i="37" s="1"/>
  <c r="AI53" i="37"/>
  <c r="AV53" i="37" s="1"/>
  <c r="AH53" i="37"/>
  <c r="AS52" i="37"/>
  <c r="AR52" i="37"/>
  <c r="BC52" i="37" s="1"/>
  <c r="AN52" i="37"/>
  <c r="BA52" i="37" s="1"/>
  <c r="AM52" i="37"/>
  <c r="AZ52" i="37" s="1"/>
  <c r="AL52" i="37"/>
  <c r="AY52" i="37" s="1"/>
  <c r="AK52" i="37"/>
  <c r="AX52" i="37" s="1"/>
  <c r="AJ52" i="37"/>
  <c r="AW52" i="37" s="1"/>
  <c r="AI52" i="37"/>
  <c r="AV52" i="37" s="1"/>
  <c r="AH52" i="37"/>
  <c r="AZ51" i="37"/>
  <c r="AY51" i="37"/>
  <c r="AS51" i="37"/>
  <c r="AR51" i="37"/>
  <c r="BC51" i="37" s="1"/>
  <c r="AN51" i="37"/>
  <c r="BA51" i="37" s="1"/>
  <c r="AM51" i="37"/>
  <c r="AL51" i="37"/>
  <c r="AK51" i="37"/>
  <c r="AX51" i="37" s="1"/>
  <c r="AJ51" i="37"/>
  <c r="AW51" i="37" s="1"/>
  <c r="AI51" i="37"/>
  <c r="AV51" i="37" s="1"/>
  <c r="AH51" i="37"/>
  <c r="AS50" i="37"/>
  <c r="AR50" i="37"/>
  <c r="BC50" i="37" s="1"/>
  <c r="AN50" i="37"/>
  <c r="BA50" i="37" s="1"/>
  <c r="AM50" i="37"/>
  <c r="AZ50" i="37" s="1"/>
  <c r="AL50" i="37"/>
  <c r="AY50" i="37" s="1"/>
  <c r="AK50" i="37"/>
  <c r="AX50" i="37" s="1"/>
  <c r="AJ50" i="37"/>
  <c r="AW50" i="37" s="1"/>
  <c r="AI50" i="37"/>
  <c r="AV50" i="37" s="1"/>
  <c r="AH50" i="37"/>
  <c r="AY49" i="37"/>
  <c r="AS49" i="37"/>
  <c r="AR49" i="37"/>
  <c r="BC49" i="37" s="1"/>
  <c r="AN49" i="37"/>
  <c r="BA49" i="37" s="1"/>
  <c r="AM49" i="37"/>
  <c r="AZ49" i="37" s="1"/>
  <c r="AL49" i="37"/>
  <c r="AK49" i="37"/>
  <c r="AX49" i="37" s="1"/>
  <c r="AJ49" i="37"/>
  <c r="AW49" i="37" s="1"/>
  <c r="AI49" i="37"/>
  <c r="AV49" i="37" s="1"/>
  <c r="AH49" i="37"/>
  <c r="BC48" i="37"/>
  <c r="AS48" i="37"/>
  <c r="AR48" i="37"/>
  <c r="AN48" i="37"/>
  <c r="BA48" i="37" s="1"/>
  <c r="AM48" i="37"/>
  <c r="AZ48" i="37" s="1"/>
  <c r="AL48" i="37"/>
  <c r="AY48" i="37" s="1"/>
  <c r="AK48" i="37"/>
  <c r="AX48" i="37" s="1"/>
  <c r="AJ48" i="37"/>
  <c r="AW48" i="37" s="1"/>
  <c r="AI48" i="37"/>
  <c r="AV48" i="37" s="1"/>
  <c r="AH48" i="37"/>
  <c r="AS47" i="37"/>
  <c r="AR47" i="37"/>
  <c r="BC47" i="37" s="1"/>
  <c r="AN47" i="37"/>
  <c r="BA47" i="37" s="1"/>
  <c r="AM47" i="37"/>
  <c r="AZ47" i="37" s="1"/>
  <c r="AL47" i="37"/>
  <c r="AY47" i="37" s="1"/>
  <c r="AK47" i="37"/>
  <c r="AX47" i="37" s="1"/>
  <c r="AJ47" i="37"/>
  <c r="AW47" i="37" s="1"/>
  <c r="AI47" i="37"/>
  <c r="AV47" i="37" s="1"/>
  <c r="AH47" i="37"/>
  <c r="AT47" i="37" s="1"/>
  <c r="BD47" i="37" s="1"/>
  <c r="AV46" i="37"/>
  <c r="AS46" i="37"/>
  <c r="AR46" i="37"/>
  <c r="BC46" i="37" s="1"/>
  <c r="AN46" i="37"/>
  <c r="BA46" i="37" s="1"/>
  <c r="AM46" i="37"/>
  <c r="AZ46" i="37" s="1"/>
  <c r="AL46" i="37"/>
  <c r="AY46" i="37" s="1"/>
  <c r="AK46" i="37"/>
  <c r="AX46" i="37" s="1"/>
  <c r="AJ46" i="37"/>
  <c r="AW46" i="37" s="1"/>
  <c r="AI46" i="37"/>
  <c r="AH46" i="37"/>
  <c r="AX45" i="37"/>
  <c r="AS45" i="37"/>
  <c r="AR45" i="37"/>
  <c r="BC45" i="37" s="1"/>
  <c r="AN45" i="37"/>
  <c r="BA45" i="37" s="1"/>
  <c r="AM45" i="37"/>
  <c r="AZ45" i="37" s="1"/>
  <c r="AL45" i="37"/>
  <c r="AY45" i="37" s="1"/>
  <c r="AK45" i="37"/>
  <c r="AJ45" i="37"/>
  <c r="AW45" i="37" s="1"/>
  <c r="AI45" i="37"/>
  <c r="AV45" i="37" s="1"/>
  <c r="AH45" i="37"/>
  <c r="AT45" i="37" s="1"/>
  <c r="BA44" i="37"/>
  <c r="AZ44" i="37"/>
  <c r="AS44" i="37"/>
  <c r="AR44" i="37"/>
  <c r="BC44" i="37" s="1"/>
  <c r="AN44" i="37"/>
  <c r="AM44" i="37"/>
  <c r="AL44" i="37"/>
  <c r="AY44" i="37" s="1"/>
  <c r="AK44" i="37"/>
  <c r="AX44" i="37" s="1"/>
  <c r="AJ44" i="37"/>
  <c r="AW44" i="37" s="1"/>
  <c r="AI44" i="37"/>
  <c r="AV44" i="37" s="1"/>
  <c r="AH44" i="37"/>
  <c r="AT44" i="37" s="1"/>
  <c r="AW43" i="37"/>
  <c r="AS43" i="37"/>
  <c r="AR43" i="37"/>
  <c r="BC43" i="37" s="1"/>
  <c r="AN43" i="37"/>
  <c r="BA43" i="37" s="1"/>
  <c r="AM43" i="37"/>
  <c r="AZ43" i="37" s="1"/>
  <c r="AL43" i="37"/>
  <c r="AY43" i="37" s="1"/>
  <c r="AK43" i="37"/>
  <c r="AX43" i="37" s="1"/>
  <c r="AJ43" i="37"/>
  <c r="AI43" i="37"/>
  <c r="AV43" i="37" s="1"/>
  <c r="AH43" i="37"/>
  <c r="AW42" i="37"/>
  <c r="AV42" i="37"/>
  <c r="AS42" i="37"/>
  <c r="AR42" i="37"/>
  <c r="BC42" i="37" s="1"/>
  <c r="AN42" i="37"/>
  <c r="BA42" i="37" s="1"/>
  <c r="AM42" i="37"/>
  <c r="AZ42" i="37" s="1"/>
  <c r="AL42" i="37"/>
  <c r="AY42" i="37" s="1"/>
  <c r="AK42" i="37"/>
  <c r="AX42" i="37" s="1"/>
  <c r="AJ42" i="37"/>
  <c r="AI42" i="37"/>
  <c r="AH42" i="37"/>
  <c r="BC41" i="37"/>
  <c r="AZ41" i="37"/>
  <c r="AS41" i="37"/>
  <c r="AR41" i="37"/>
  <c r="AN41" i="37"/>
  <c r="BA41" i="37" s="1"/>
  <c r="AM41" i="37"/>
  <c r="AL41" i="37"/>
  <c r="AY41" i="37" s="1"/>
  <c r="AK41" i="37"/>
  <c r="AX41" i="37" s="1"/>
  <c r="AJ41" i="37"/>
  <c r="AW41" i="37" s="1"/>
  <c r="AI41" i="37"/>
  <c r="AV41" i="37" s="1"/>
  <c r="AH41" i="37"/>
  <c r="AV40" i="37"/>
  <c r="AT40" i="37"/>
  <c r="AS40" i="37"/>
  <c r="AR40" i="37"/>
  <c r="BC40" i="37" s="1"/>
  <c r="AN40" i="37"/>
  <c r="BA40" i="37" s="1"/>
  <c r="AM40" i="37"/>
  <c r="AZ40" i="37" s="1"/>
  <c r="AL40" i="37"/>
  <c r="AY40" i="37" s="1"/>
  <c r="AK40" i="37"/>
  <c r="AX40" i="37" s="1"/>
  <c r="AJ40" i="37"/>
  <c r="AW40" i="37" s="1"/>
  <c r="AI40" i="37"/>
  <c r="AH40" i="37"/>
  <c r="AX39" i="37"/>
  <c r="AS39" i="37"/>
  <c r="AR39" i="37"/>
  <c r="BC39" i="37" s="1"/>
  <c r="AN39" i="37"/>
  <c r="BA39" i="37" s="1"/>
  <c r="AM39" i="37"/>
  <c r="AZ39" i="37" s="1"/>
  <c r="AL39" i="37"/>
  <c r="AY39" i="37" s="1"/>
  <c r="AK39" i="37"/>
  <c r="AJ39" i="37"/>
  <c r="AW39" i="37" s="1"/>
  <c r="AI39" i="37"/>
  <c r="AV39" i="37" s="1"/>
  <c r="AH39" i="37"/>
  <c r="AZ38" i="37"/>
  <c r="AS38" i="37"/>
  <c r="AR38" i="37"/>
  <c r="BC38" i="37" s="1"/>
  <c r="AN38" i="37"/>
  <c r="BA38" i="37" s="1"/>
  <c r="AM38" i="37"/>
  <c r="AL38" i="37"/>
  <c r="AY38" i="37" s="1"/>
  <c r="AK38" i="37"/>
  <c r="AX38" i="37" s="1"/>
  <c r="AJ38" i="37"/>
  <c r="AW38" i="37" s="1"/>
  <c r="AI38" i="37"/>
  <c r="AV38" i="37" s="1"/>
  <c r="AH38" i="37"/>
  <c r="AT38" i="37" s="1"/>
  <c r="AS37" i="37"/>
  <c r="AR37" i="37"/>
  <c r="BC37" i="37" s="1"/>
  <c r="AN37" i="37"/>
  <c r="BA37" i="37" s="1"/>
  <c r="AM37" i="37"/>
  <c r="AZ37" i="37" s="1"/>
  <c r="AL37" i="37"/>
  <c r="AY37" i="37" s="1"/>
  <c r="AK37" i="37"/>
  <c r="AX37" i="37" s="1"/>
  <c r="AJ37" i="37"/>
  <c r="AW37" i="37" s="1"/>
  <c r="AI37" i="37"/>
  <c r="AV37" i="37" s="1"/>
  <c r="AH37" i="37"/>
  <c r="AW36" i="37"/>
  <c r="AV36" i="37"/>
  <c r="AS36" i="37"/>
  <c r="AR36" i="37"/>
  <c r="BC36" i="37" s="1"/>
  <c r="AN36" i="37"/>
  <c r="BA36" i="37" s="1"/>
  <c r="AM36" i="37"/>
  <c r="AZ36" i="37" s="1"/>
  <c r="AL36" i="37"/>
  <c r="AY36" i="37" s="1"/>
  <c r="AK36" i="37"/>
  <c r="AX36" i="37" s="1"/>
  <c r="AJ36" i="37"/>
  <c r="AI36" i="37"/>
  <c r="AH36" i="37"/>
  <c r="AT36" i="37" s="1"/>
  <c r="BC35" i="37"/>
  <c r="AZ35" i="37"/>
  <c r="AS35" i="37"/>
  <c r="AR35" i="37"/>
  <c r="AN35" i="37"/>
  <c r="BA35" i="37" s="1"/>
  <c r="AM35" i="37"/>
  <c r="AL35" i="37"/>
  <c r="AY35" i="37" s="1"/>
  <c r="AK35" i="37"/>
  <c r="AX35" i="37" s="1"/>
  <c r="AJ35" i="37"/>
  <c r="AW35" i="37" s="1"/>
  <c r="AI35" i="37"/>
  <c r="AV35" i="37" s="1"/>
  <c r="AH35" i="37"/>
  <c r="AT35" i="37" s="1"/>
  <c r="AV34" i="37"/>
  <c r="AT34" i="37"/>
  <c r="AS34" i="37"/>
  <c r="AR34" i="37"/>
  <c r="BC34" i="37" s="1"/>
  <c r="AN34" i="37"/>
  <c r="BA34" i="37" s="1"/>
  <c r="AM34" i="37"/>
  <c r="AZ34" i="37" s="1"/>
  <c r="AL34" i="37"/>
  <c r="AY34" i="37" s="1"/>
  <c r="AK34" i="37"/>
  <c r="AX34" i="37" s="1"/>
  <c r="AU34" i="37" s="1"/>
  <c r="BE34" i="37" s="1"/>
  <c r="AJ34" i="37"/>
  <c r="AW34" i="37" s="1"/>
  <c r="AI34" i="37"/>
  <c r="AH34" i="37"/>
  <c r="AX33" i="37"/>
  <c r="AS33" i="37"/>
  <c r="AR33" i="37"/>
  <c r="BC33" i="37" s="1"/>
  <c r="AN33" i="37"/>
  <c r="BA33" i="37" s="1"/>
  <c r="AM33" i="37"/>
  <c r="AZ33" i="37" s="1"/>
  <c r="AL33" i="37"/>
  <c r="AY33" i="37" s="1"/>
  <c r="AK33" i="37"/>
  <c r="AJ33" i="37"/>
  <c r="AW33" i="37" s="1"/>
  <c r="AI33" i="37"/>
  <c r="AV33" i="37" s="1"/>
  <c r="AH33" i="37"/>
  <c r="BA32" i="37"/>
  <c r="AZ32" i="37"/>
  <c r="AS32" i="37"/>
  <c r="AR32" i="37"/>
  <c r="BC32" i="37" s="1"/>
  <c r="AN32" i="37"/>
  <c r="AM32" i="37"/>
  <c r="AL32" i="37"/>
  <c r="AY32" i="37" s="1"/>
  <c r="AK32" i="37"/>
  <c r="AX32" i="37" s="1"/>
  <c r="AJ32" i="37"/>
  <c r="AW32" i="37" s="1"/>
  <c r="AI32" i="37"/>
  <c r="AV32" i="37" s="1"/>
  <c r="AH32" i="37"/>
  <c r="AS31" i="37"/>
  <c r="AR31" i="37"/>
  <c r="BC31" i="37" s="1"/>
  <c r="AN31" i="37"/>
  <c r="BA31" i="37" s="1"/>
  <c r="AM31" i="37"/>
  <c r="AZ31" i="37" s="1"/>
  <c r="AL31" i="37"/>
  <c r="AY31" i="37" s="1"/>
  <c r="AK31" i="37"/>
  <c r="AX31" i="37" s="1"/>
  <c r="AJ31" i="37"/>
  <c r="AW31" i="37" s="1"/>
  <c r="AI31" i="37"/>
  <c r="AV31" i="37" s="1"/>
  <c r="AH31" i="37"/>
  <c r="AW30" i="37"/>
  <c r="AV30" i="37"/>
  <c r="AS30" i="37"/>
  <c r="AR30" i="37"/>
  <c r="BC30" i="37" s="1"/>
  <c r="AN30" i="37"/>
  <c r="BA30" i="37" s="1"/>
  <c r="AM30" i="37"/>
  <c r="AZ30" i="37" s="1"/>
  <c r="AL30" i="37"/>
  <c r="AY30" i="37" s="1"/>
  <c r="AK30" i="37"/>
  <c r="AX30" i="37" s="1"/>
  <c r="AJ30" i="37"/>
  <c r="AI30" i="37"/>
  <c r="AH30" i="37"/>
  <c r="AZ29" i="37"/>
  <c r="AS29" i="37"/>
  <c r="AR29" i="37"/>
  <c r="BC29" i="37" s="1"/>
  <c r="AN29" i="37"/>
  <c r="BA29" i="37" s="1"/>
  <c r="AM29" i="37"/>
  <c r="AL29" i="37"/>
  <c r="AY29" i="37" s="1"/>
  <c r="AK29" i="37"/>
  <c r="AX29" i="37" s="1"/>
  <c r="AJ29" i="37"/>
  <c r="AW29" i="37" s="1"/>
  <c r="AI29" i="37"/>
  <c r="AV29" i="37" s="1"/>
  <c r="AH29" i="37"/>
  <c r="AT29" i="37" s="1"/>
  <c r="AV28" i="37"/>
  <c r="AS28" i="37"/>
  <c r="AR28" i="37"/>
  <c r="BC28" i="37" s="1"/>
  <c r="AN28" i="37"/>
  <c r="BA28" i="37" s="1"/>
  <c r="AM28" i="37"/>
  <c r="AZ28" i="37" s="1"/>
  <c r="AL28" i="37"/>
  <c r="AY28" i="37" s="1"/>
  <c r="AK28" i="37"/>
  <c r="AX28" i="37" s="1"/>
  <c r="AJ28" i="37"/>
  <c r="AW28" i="37" s="1"/>
  <c r="AI28" i="37"/>
  <c r="AH28" i="37"/>
  <c r="AX27" i="37"/>
  <c r="AS27" i="37"/>
  <c r="AR27" i="37"/>
  <c r="BC27" i="37" s="1"/>
  <c r="AN27" i="37"/>
  <c r="BA27" i="37" s="1"/>
  <c r="AM27" i="37"/>
  <c r="AZ27" i="37" s="1"/>
  <c r="AL27" i="37"/>
  <c r="AY27" i="37" s="1"/>
  <c r="AK27" i="37"/>
  <c r="AJ27" i="37"/>
  <c r="AW27" i="37" s="1"/>
  <c r="AI27" i="37"/>
  <c r="AV27" i="37" s="1"/>
  <c r="AH27" i="37"/>
  <c r="AT27" i="37" s="1"/>
  <c r="BA26" i="37"/>
  <c r="AZ26" i="37"/>
  <c r="AS26" i="37"/>
  <c r="AR26" i="37"/>
  <c r="BC26" i="37" s="1"/>
  <c r="AN26" i="37"/>
  <c r="AM26" i="37"/>
  <c r="AL26" i="37"/>
  <c r="AY26" i="37" s="1"/>
  <c r="AK26" i="37"/>
  <c r="AX26" i="37" s="1"/>
  <c r="AJ26" i="37"/>
  <c r="AW26" i="37" s="1"/>
  <c r="AI26" i="37"/>
  <c r="AV26" i="37" s="1"/>
  <c r="AH26" i="37"/>
  <c r="AT26" i="37" s="1"/>
  <c r="AS25" i="37"/>
  <c r="AR25" i="37"/>
  <c r="BC25" i="37" s="1"/>
  <c r="AN25" i="37"/>
  <c r="BA25" i="37" s="1"/>
  <c r="AM25" i="37"/>
  <c r="AZ25" i="37" s="1"/>
  <c r="AL25" i="37"/>
  <c r="AY25" i="37" s="1"/>
  <c r="AK25" i="37"/>
  <c r="AX25" i="37" s="1"/>
  <c r="AJ25" i="37"/>
  <c r="AW25" i="37" s="1"/>
  <c r="AI25" i="37"/>
  <c r="AV25" i="37" s="1"/>
  <c r="AH25" i="37"/>
  <c r="AV24" i="37"/>
  <c r="AT24" i="37"/>
  <c r="AS24" i="37"/>
  <c r="AR24" i="37"/>
  <c r="BC24" i="37" s="1"/>
  <c r="AN24" i="37"/>
  <c r="BA24" i="37" s="1"/>
  <c r="AM24" i="37"/>
  <c r="AZ24" i="37" s="1"/>
  <c r="AL24" i="37"/>
  <c r="AY24" i="37" s="1"/>
  <c r="AK24" i="37"/>
  <c r="AX24" i="37" s="1"/>
  <c r="AJ24" i="37"/>
  <c r="AW24" i="37" s="1"/>
  <c r="AU24" i="37" s="1"/>
  <c r="BE24" i="37" s="1"/>
  <c r="AI24" i="37"/>
  <c r="AH24" i="37"/>
  <c r="BC23" i="37"/>
  <c r="AW23" i="37"/>
  <c r="AS23" i="37"/>
  <c r="AR23" i="37"/>
  <c r="AN23" i="37"/>
  <c r="BA23" i="37" s="1"/>
  <c r="AM23" i="37"/>
  <c r="AZ23" i="37" s="1"/>
  <c r="AL23" i="37"/>
  <c r="AY23" i="37" s="1"/>
  <c r="AK23" i="37"/>
  <c r="AX23" i="37" s="1"/>
  <c r="AJ23" i="37"/>
  <c r="AI23" i="37"/>
  <c r="AV23" i="37" s="1"/>
  <c r="AH23" i="37"/>
  <c r="BA22" i="37"/>
  <c r="AZ22" i="37"/>
  <c r="AV22" i="37"/>
  <c r="AS22" i="37"/>
  <c r="AR22" i="37"/>
  <c r="BC22" i="37" s="1"/>
  <c r="AN22" i="37"/>
  <c r="AM22" i="37"/>
  <c r="AL22" i="37"/>
  <c r="AY22" i="37" s="1"/>
  <c r="AK22" i="37"/>
  <c r="AX22" i="37" s="1"/>
  <c r="AJ22" i="37"/>
  <c r="AW22" i="37" s="1"/>
  <c r="AI22" i="37"/>
  <c r="AH22" i="37"/>
  <c r="AY21" i="37"/>
  <c r="AS21" i="37"/>
  <c r="AR21" i="37"/>
  <c r="BC21" i="37" s="1"/>
  <c r="AN21" i="37"/>
  <c r="BA21" i="37" s="1"/>
  <c r="AM21" i="37"/>
  <c r="AZ21" i="37" s="1"/>
  <c r="AL21" i="37"/>
  <c r="AK21" i="37"/>
  <c r="AX21" i="37" s="1"/>
  <c r="AJ21" i="37"/>
  <c r="AW21" i="37" s="1"/>
  <c r="AI21" i="37"/>
  <c r="AV21" i="37" s="1"/>
  <c r="AH21" i="37"/>
  <c r="AS20" i="37"/>
  <c r="AR20" i="37"/>
  <c r="BC20" i="37" s="1"/>
  <c r="AN20" i="37"/>
  <c r="BA20" i="37" s="1"/>
  <c r="AM20" i="37"/>
  <c r="AZ20" i="37" s="1"/>
  <c r="AL20" i="37"/>
  <c r="AY20" i="37" s="1"/>
  <c r="AK20" i="37"/>
  <c r="AX20" i="37" s="1"/>
  <c r="AJ20" i="37"/>
  <c r="AW20" i="37" s="1"/>
  <c r="AI20" i="37"/>
  <c r="AV20" i="37" s="1"/>
  <c r="AH20" i="37"/>
  <c r="AT20" i="37" s="1"/>
  <c r="AW19" i="37"/>
  <c r="AS19" i="37"/>
  <c r="AR19" i="37"/>
  <c r="BC19" i="37" s="1"/>
  <c r="AN19" i="37"/>
  <c r="BA19" i="37" s="1"/>
  <c r="AM19" i="37"/>
  <c r="AZ19" i="37" s="1"/>
  <c r="AL19" i="37"/>
  <c r="AY19" i="37" s="1"/>
  <c r="AK19" i="37"/>
  <c r="AX19" i="37" s="1"/>
  <c r="AJ19" i="37"/>
  <c r="AI19" i="37"/>
  <c r="AV19" i="37" s="1"/>
  <c r="AH19" i="37"/>
  <c r="AV18" i="37"/>
  <c r="AT18" i="37"/>
  <c r="AS18" i="37"/>
  <c r="AR18" i="37"/>
  <c r="BC18" i="37" s="1"/>
  <c r="AN18" i="37"/>
  <c r="BA18" i="37" s="1"/>
  <c r="AM18" i="37"/>
  <c r="AZ18" i="37" s="1"/>
  <c r="AL18" i="37"/>
  <c r="AY18" i="37" s="1"/>
  <c r="AK18" i="37"/>
  <c r="AX18" i="37" s="1"/>
  <c r="AJ18" i="37"/>
  <c r="AW18" i="37" s="1"/>
  <c r="AU18" i="37" s="1"/>
  <c r="BE18" i="37" s="1"/>
  <c r="AI18" i="37"/>
  <c r="AH18" i="37"/>
  <c r="BC17" i="37"/>
  <c r="AW17" i="37"/>
  <c r="AS17" i="37"/>
  <c r="AR17" i="37"/>
  <c r="AN17" i="37"/>
  <c r="BA17" i="37" s="1"/>
  <c r="AM17" i="37"/>
  <c r="AZ17" i="37" s="1"/>
  <c r="AL17" i="37"/>
  <c r="AY17" i="37" s="1"/>
  <c r="AK17" i="37"/>
  <c r="AX17" i="37" s="1"/>
  <c r="AJ17" i="37"/>
  <c r="AI17" i="37"/>
  <c r="AV17" i="37" s="1"/>
  <c r="AH17" i="37"/>
  <c r="BA16" i="37"/>
  <c r="AZ16" i="37"/>
  <c r="AV16" i="37"/>
  <c r="AS16" i="37"/>
  <c r="AR16" i="37"/>
  <c r="BC16" i="37" s="1"/>
  <c r="AN16" i="37"/>
  <c r="AM16" i="37"/>
  <c r="AL16" i="37"/>
  <c r="AY16" i="37" s="1"/>
  <c r="AK16" i="37"/>
  <c r="AX16" i="37" s="1"/>
  <c r="AJ16" i="37"/>
  <c r="AW16" i="37" s="1"/>
  <c r="AI16" i="37"/>
  <c r="AH16" i="37"/>
  <c r="BC15" i="37"/>
  <c r="AY15" i="37"/>
  <c r="AX15" i="37"/>
  <c r="AS15" i="37"/>
  <c r="AR15" i="37"/>
  <c r="AN15" i="37"/>
  <c r="BA15" i="37" s="1"/>
  <c r="AM15" i="37"/>
  <c r="AZ15" i="37" s="1"/>
  <c r="AL15" i="37"/>
  <c r="AK15" i="37"/>
  <c r="AJ15" i="37"/>
  <c r="AW15" i="37" s="1"/>
  <c r="AI15" i="37"/>
  <c r="AV15" i="37" s="1"/>
  <c r="AH15" i="37"/>
  <c r="BA14" i="37"/>
  <c r="AS14" i="37"/>
  <c r="AR14" i="37"/>
  <c r="BC14" i="37" s="1"/>
  <c r="AN14" i="37"/>
  <c r="AM14" i="37"/>
  <c r="AZ14" i="37" s="1"/>
  <c r="AL14" i="37"/>
  <c r="AY14" i="37" s="1"/>
  <c r="AK14" i="37"/>
  <c r="AX14" i="37" s="1"/>
  <c r="AJ14" i="37"/>
  <c r="AW14" i="37" s="1"/>
  <c r="AI14" i="37"/>
  <c r="AV14" i="37" s="1"/>
  <c r="AH14" i="37"/>
  <c r="AS13" i="37"/>
  <c r="AR13" i="37"/>
  <c r="BC13" i="37" s="1"/>
  <c r="AN13" i="37"/>
  <c r="BA13" i="37" s="1"/>
  <c r="AM13" i="37"/>
  <c r="AZ13" i="37" s="1"/>
  <c r="AL13" i="37"/>
  <c r="AY13" i="37" s="1"/>
  <c r="AK13" i="37"/>
  <c r="AX13" i="37" s="1"/>
  <c r="AJ13" i="37"/>
  <c r="AW13" i="37" s="1"/>
  <c r="AI13" i="37"/>
  <c r="AV13" i="37" s="1"/>
  <c r="AH13" i="37"/>
  <c r="AV12" i="37"/>
  <c r="AS12" i="37"/>
  <c r="AR12" i="37"/>
  <c r="BC12" i="37" s="1"/>
  <c r="AN12" i="37"/>
  <c r="BA12" i="37" s="1"/>
  <c r="AM12" i="37"/>
  <c r="AZ12" i="37" s="1"/>
  <c r="AL12" i="37"/>
  <c r="AY12" i="37" s="1"/>
  <c r="AK12" i="37"/>
  <c r="AX12" i="37" s="1"/>
  <c r="AJ12" i="37"/>
  <c r="AW12" i="37" s="1"/>
  <c r="AI12" i="37"/>
  <c r="AH12" i="37"/>
  <c r="BC11" i="37"/>
  <c r="AY11" i="37"/>
  <c r="AW11" i="37"/>
  <c r="AS11" i="37"/>
  <c r="AR11" i="37"/>
  <c r="AN11" i="37"/>
  <c r="BA11" i="37" s="1"/>
  <c r="AM11" i="37"/>
  <c r="AZ11" i="37" s="1"/>
  <c r="AL11" i="37"/>
  <c r="AK11" i="37"/>
  <c r="AX11" i="37" s="1"/>
  <c r="AJ11" i="37"/>
  <c r="AI11" i="37"/>
  <c r="AV11" i="37" s="1"/>
  <c r="AH11" i="37"/>
  <c r="BA10" i="37"/>
  <c r="AV10" i="37"/>
  <c r="AS10" i="37"/>
  <c r="AR10" i="37"/>
  <c r="BC10" i="37" s="1"/>
  <c r="AN10" i="37"/>
  <c r="AM10" i="37"/>
  <c r="AZ10" i="37" s="1"/>
  <c r="AL10" i="37"/>
  <c r="AY10" i="37" s="1"/>
  <c r="AK10" i="37"/>
  <c r="AX10" i="37" s="1"/>
  <c r="AJ10" i="37"/>
  <c r="AW10" i="37" s="1"/>
  <c r="AI10" i="37"/>
  <c r="AH10" i="37"/>
  <c r="AT10" i="37" s="1"/>
  <c r="BC9" i="37"/>
  <c r="AY9" i="37"/>
  <c r="AX9" i="37"/>
  <c r="AS9" i="37"/>
  <c r="AR9" i="37"/>
  <c r="AN9" i="37"/>
  <c r="BA9" i="37" s="1"/>
  <c r="AM9" i="37"/>
  <c r="AZ9" i="37" s="1"/>
  <c r="AL9" i="37"/>
  <c r="AK9" i="37"/>
  <c r="AJ9" i="37"/>
  <c r="AW9" i="37" s="1"/>
  <c r="AI9" i="37"/>
  <c r="AV9" i="37" s="1"/>
  <c r="AH9" i="37"/>
  <c r="AT9" i="37" s="1"/>
  <c r="BA8" i="37"/>
  <c r="AS8" i="37"/>
  <c r="AR8" i="37"/>
  <c r="BC8" i="37" s="1"/>
  <c r="AN8" i="37"/>
  <c r="AM8" i="37"/>
  <c r="AZ8" i="37" s="1"/>
  <c r="AL8" i="37"/>
  <c r="AY8" i="37" s="1"/>
  <c r="AK8" i="37"/>
  <c r="AX8" i="37" s="1"/>
  <c r="AJ8" i="37"/>
  <c r="AW8" i="37" s="1"/>
  <c r="AI8" i="37"/>
  <c r="AV8" i="37" s="1"/>
  <c r="AH8" i="37"/>
  <c r="BD7" i="37"/>
  <c r="AW7" i="37"/>
  <c r="AS7" i="37"/>
  <c r="AR7" i="37"/>
  <c r="BC7" i="37" s="1"/>
  <c r="AN7" i="37"/>
  <c r="BA7" i="37" s="1"/>
  <c r="AM7" i="37"/>
  <c r="AZ7" i="37" s="1"/>
  <c r="AL7" i="37"/>
  <c r="AY7" i="37" s="1"/>
  <c r="AK7" i="37"/>
  <c r="AX7" i="37" s="1"/>
  <c r="AJ7" i="37"/>
  <c r="AI7" i="37"/>
  <c r="AV7" i="37" s="1"/>
  <c r="AH7" i="37"/>
  <c r="BD6" i="37"/>
  <c r="BA6" i="37"/>
  <c r="AZ6" i="37"/>
  <c r="AS6" i="37"/>
  <c r="AR6" i="37"/>
  <c r="BC6" i="37" s="1"/>
  <c r="AN6" i="37"/>
  <c r="AM6" i="37"/>
  <c r="AL6" i="37"/>
  <c r="AY6" i="37" s="1"/>
  <c r="AK6" i="37"/>
  <c r="AX6" i="37" s="1"/>
  <c r="AJ6" i="37"/>
  <c r="AW6" i="37" s="1"/>
  <c r="AI6" i="37"/>
  <c r="AV6" i="37" s="1"/>
  <c r="AH6" i="37"/>
  <c r="BD5" i="37"/>
  <c r="BC5" i="37"/>
  <c r="AS5" i="37"/>
  <c r="AR5" i="37"/>
  <c r="AN5" i="37"/>
  <c r="BA5" i="37" s="1"/>
  <c r="AM5" i="37"/>
  <c r="AZ5" i="37" s="1"/>
  <c r="AL5" i="37"/>
  <c r="AY5" i="37" s="1"/>
  <c r="AK5" i="37"/>
  <c r="AX5" i="37" s="1"/>
  <c r="AJ5" i="37"/>
  <c r="AW5" i="37" s="1"/>
  <c r="AI5" i="37"/>
  <c r="AV5" i="37" s="1"/>
  <c r="AH5" i="37"/>
  <c r="BD4" i="37"/>
  <c r="AW4" i="37"/>
  <c r="AS4" i="37"/>
  <c r="AR4" i="37"/>
  <c r="BC4" i="37" s="1"/>
  <c r="AN4" i="37"/>
  <c r="BA4" i="37" s="1"/>
  <c r="AM4" i="37"/>
  <c r="AZ4" i="37" s="1"/>
  <c r="AL4" i="37"/>
  <c r="AY4" i="37" s="1"/>
  <c r="AK4" i="37"/>
  <c r="AX4" i="37" s="1"/>
  <c r="AJ4" i="37"/>
  <c r="AI4" i="37"/>
  <c r="AV4" i="37" s="1"/>
  <c r="AH4" i="37"/>
  <c r="BD3" i="37"/>
  <c r="BA3" i="37"/>
  <c r="AZ3" i="37"/>
  <c r="AS3" i="37"/>
  <c r="AR3" i="37"/>
  <c r="BC3" i="37" s="1"/>
  <c r="AN3" i="37"/>
  <c r="AM3" i="37"/>
  <c r="AL3" i="37"/>
  <c r="AY3" i="37" s="1"/>
  <c r="AK3" i="37"/>
  <c r="AX3" i="37" s="1"/>
  <c r="AJ3" i="37"/>
  <c r="AW3" i="37" s="1"/>
  <c r="AI3" i="37"/>
  <c r="AV3" i="37" s="1"/>
  <c r="AH3" i="37"/>
  <c r="BD2" i="37"/>
  <c r="BC2" i="37"/>
  <c r="AW2" i="37"/>
  <c r="AS2" i="37"/>
  <c r="AR2" i="37"/>
  <c r="AN2" i="37"/>
  <c r="BA2" i="37" s="1"/>
  <c r="AM2" i="37"/>
  <c r="AZ2" i="37" s="1"/>
  <c r="AL2" i="37"/>
  <c r="AY2" i="37" s="1"/>
  <c r="AK2" i="37"/>
  <c r="AX2" i="37" s="1"/>
  <c r="AJ2" i="37"/>
  <c r="AI2" i="37"/>
  <c r="AV2" i="37" s="1"/>
  <c r="AH2" i="37"/>
  <c r="AS1" i="37"/>
  <c r="AR1" i="37"/>
  <c r="AN1" i="37"/>
  <c r="AM1" i="37"/>
  <c r="AL1" i="37"/>
  <c r="AK1" i="37"/>
  <c r="AJ1" i="37"/>
  <c r="AI1" i="37"/>
  <c r="AR132" i="36"/>
  <c r="BA132" i="36" s="1"/>
  <c r="AN132" i="36"/>
  <c r="AM132" i="36"/>
  <c r="AL132" i="36"/>
  <c r="AK132" i="36"/>
  <c r="AJ132" i="36"/>
  <c r="AI132" i="36"/>
  <c r="AH132" i="36"/>
  <c r="AR131" i="36"/>
  <c r="BA131" i="36" s="1"/>
  <c r="AN131" i="36"/>
  <c r="AM131" i="36"/>
  <c r="AL131" i="36"/>
  <c r="AK131" i="36"/>
  <c r="AJ131" i="36"/>
  <c r="BC131" i="36" s="1"/>
  <c r="AI131" i="36"/>
  <c r="AH131" i="36"/>
  <c r="AR130" i="36"/>
  <c r="BA130" i="36" s="1"/>
  <c r="AN130" i="36"/>
  <c r="AM130" i="36"/>
  <c r="AL130" i="36"/>
  <c r="AK130" i="36"/>
  <c r="AJ130" i="36"/>
  <c r="AI130" i="36"/>
  <c r="AH130" i="36"/>
  <c r="AR129" i="36"/>
  <c r="BA129" i="36" s="1"/>
  <c r="AN129" i="36"/>
  <c r="AM129" i="36"/>
  <c r="AL129" i="36"/>
  <c r="AK129" i="36"/>
  <c r="AJ129" i="36"/>
  <c r="BC129" i="36" s="1"/>
  <c r="AI129" i="36"/>
  <c r="AH129" i="36"/>
  <c r="AR128" i="36"/>
  <c r="BA128" i="36" s="1"/>
  <c r="AN128" i="36"/>
  <c r="AM128" i="36"/>
  <c r="AL128" i="36"/>
  <c r="AK128" i="36"/>
  <c r="AJ128" i="36"/>
  <c r="AI128" i="36"/>
  <c r="AH128" i="36"/>
  <c r="AR127" i="36"/>
  <c r="BA127" i="36" s="1"/>
  <c r="AN127" i="36"/>
  <c r="AM127" i="36"/>
  <c r="AL127" i="36"/>
  <c r="AK127" i="36"/>
  <c r="AJ127" i="36"/>
  <c r="AI127" i="36"/>
  <c r="AH127" i="36"/>
  <c r="AR126" i="36"/>
  <c r="BA126" i="36" s="1"/>
  <c r="AN126" i="36"/>
  <c r="AM126" i="36"/>
  <c r="AL126" i="36"/>
  <c r="AK126" i="36"/>
  <c r="AJ126" i="36"/>
  <c r="AI126" i="36"/>
  <c r="AH126" i="36"/>
  <c r="AR125" i="36"/>
  <c r="BA125" i="36" s="1"/>
  <c r="AN125" i="36"/>
  <c r="AM125" i="36"/>
  <c r="AL125" i="36"/>
  <c r="AK125" i="36"/>
  <c r="AJ125" i="36"/>
  <c r="BC125" i="36" s="1"/>
  <c r="AI125" i="36"/>
  <c r="AH125" i="36"/>
  <c r="AR124" i="36"/>
  <c r="BA124" i="36" s="1"/>
  <c r="AN124" i="36"/>
  <c r="AM124" i="36"/>
  <c r="AL124" i="36"/>
  <c r="AK124" i="36"/>
  <c r="AJ124" i="36"/>
  <c r="AI124" i="36"/>
  <c r="AH124" i="36"/>
  <c r="AR123" i="36"/>
  <c r="BA123" i="36" s="1"/>
  <c r="AN123" i="36"/>
  <c r="AM123" i="36"/>
  <c r="AL123" i="36"/>
  <c r="AK123" i="36"/>
  <c r="AJ123" i="36"/>
  <c r="AI123" i="36"/>
  <c r="AH123" i="36"/>
  <c r="AR122" i="36"/>
  <c r="BA122" i="36" s="1"/>
  <c r="AN122" i="36"/>
  <c r="AM122" i="36"/>
  <c r="AL122" i="36"/>
  <c r="AK122" i="36"/>
  <c r="AJ122" i="36"/>
  <c r="AI122" i="36"/>
  <c r="AH122" i="36"/>
  <c r="AR121" i="36"/>
  <c r="BA121" i="36" s="1"/>
  <c r="AN121" i="36"/>
  <c r="AM121" i="36"/>
  <c r="AL121" i="36"/>
  <c r="AK121" i="36"/>
  <c r="AJ121" i="36"/>
  <c r="AI121" i="36"/>
  <c r="AH121" i="36"/>
  <c r="AR120" i="36"/>
  <c r="BA120" i="36" s="1"/>
  <c r="AN120" i="36"/>
  <c r="AM120" i="36"/>
  <c r="AL120" i="36"/>
  <c r="AK120" i="36"/>
  <c r="AJ120" i="36"/>
  <c r="AI120" i="36"/>
  <c r="AH120" i="36"/>
  <c r="AR119" i="36"/>
  <c r="BA119" i="36" s="1"/>
  <c r="AN119" i="36"/>
  <c r="AM119" i="36"/>
  <c r="AL119" i="36"/>
  <c r="AK119" i="36"/>
  <c r="AJ119" i="36"/>
  <c r="AI119" i="36"/>
  <c r="AH119" i="36"/>
  <c r="AR118" i="36"/>
  <c r="BA118" i="36" s="1"/>
  <c r="AN118" i="36"/>
  <c r="AM118" i="36"/>
  <c r="AL118" i="36"/>
  <c r="AK118" i="36"/>
  <c r="AJ118" i="36"/>
  <c r="AI118" i="36"/>
  <c r="AH118" i="36"/>
  <c r="AR117" i="36"/>
  <c r="BA117" i="36" s="1"/>
  <c r="AN117" i="36"/>
  <c r="AM117" i="36"/>
  <c r="AL117" i="36"/>
  <c r="AK117" i="36"/>
  <c r="AJ117" i="36"/>
  <c r="AI117" i="36"/>
  <c r="AH117" i="36"/>
  <c r="AR116" i="36"/>
  <c r="BA116" i="36" s="1"/>
  <c r="AN116" i="36"/>
  <c r="AM116" i="36"/>
  <c r="AL116" i="36"/>
  <c r="AK116" i="36"/>
  <c r="AJ116" i="36"/>
  <c r="AI116" i="36"/>
  <c r="AH116" i="36"/>
  <c r="AR115" i="36"/>
  <c r="BA115" i="36" s="1"/>
  <c r="AN115" i="36"/>
  <c r="AM115" i="36"/>
  <c r="AL115" i="36"/>
  <c r="AK115" i="36"/>
  <c r="AJ115" i="36"/>
  <c r="AI115" i="36"/>
  <c r="AH115" i="36"/>
  <c r="AR114" i="36"/>
  <c r="BA114" i="36" s="1"/>
  <c r="AN114" i="36"/>
  <c r="AM114" i="36"/>
  <c r="AL114" i="36"/>
  <c r="AK114" i="36"/>
  <c r="AJ114" i="36"/>
  <c r="AI114" i="36"/>
  <c r="AH114" i="36"/>
  <c r="AR113" i="36"/>
  <c r="BA113" i="36" s="1"/>
  <c r="AN113" i="36"/>
  <c r="AM113" i="36"/>
  <c r="AL113" i="36"/>
  <c r="AK113" i="36"/>
  <c r="AJ113" i="36"/>
  <c r="AI113" i="36"/>
  <c r="AH113" i="36"/>
  <c r="AR112" i="36"/>
  <c r="BA112" i="36" s="1"/>
  <c r="AN112" i="36"/>
  <c r="AM112" i="36"/>
  <c r="AL112" i="36"/>
  <c r="AK112" i="36"/>
  <c r="AJ112" i="36"/>
  <c r="AI112" i="36"/>
  <c r="AH112" i="36"/>
  <c r="AR111" i="36"/>
  <c r="BA111" i="36" s="1"/>
  <c r="AN111" i="36"/>
  <c r="AM111" i="36"/>
  <c r="AL111" i="36"/>
  <c r="AK111" i="36"/>
  <c r="AJ111" i="36"/>
  <c r="AI111" i="36"/>
  <c r="AH111" i="36"/>
  <c r="BA110" i="36"/>
  <c r="AR110" i="36"/>
  <c r="AN110" i="36"/>
  <c r="AM110" i="36"/>
  <c r="AL110" i="36"/>
  <c r="AK110" i="36"/>
  <c r="AJ110" i="36"/>
  <c r="AI110" i="36"/>
  <c r="AH110" i="36"/>
  <c r="AR109" i="36"/>
  <c r="BA109" i="36" s="1"/>
  <c r="AN109" i="36"/>
  <c r="AM109" i="36"/>
  <c r="AL109" i="36"/>
  <c r="AK109" i="36"/>
  <c r="AJ109" i="36"/>
  <c r="BC109" i="36" s="1"/>
  <c r="AI109" i="36"/>
  <c r="AH109" i="36"/>
  <c r="AR108" i="36"/>
  <c r="BA108" i="36" s="1"/>
  <c r="AN108" i="36"/>
  <c r="AM108" i="36"/>
  <c r="AL108" i="36"/>
  <c r="AK108" i="36"/>
  <c r="AJ108" i="36"/>
  <c r="AI108" i="36"/>
  <c r="AH108" i="36"/>
  <c r="AR107" i="36"/>
  <c r="BA107" i="36" s="1"/>
  <c r="AN107" i="36"/>
  <c r="AM107" i="36"/>
  <c r="AL107" i="36"/>
  <c r="AK107" i="36"/>
  <c r="AJ107" i="36"/>
  <c r="BC107" i="36" s="1"/>
  <c r="AI107" i="36"/>
  <c r="AH107" i="36"/>
  <c r="AR106" i="36"/>
  <c r="BA106" i="36" s="1"/>
  <c r="AN106" i="36"/>
  <c r="AM106" i="36"/>
  <c r="AL106" i="36"/>
  <c r="AK106" i="36"/>
  <c r="AJ106" i="36"/>
  <c r="AI106" i="36"/>
  <c r="AH106" i="36"/>
  <c r="AR105" i="36"/>
  <c r="BA105" i="36" s="1"/>
  <c r="AN105" i="36"/>
  <c r="AM105" i="36"/>
  <c r="AL105" i="36"/>
  <c r="AK105" i="36"/>
  <c r="AJ105" i="36"/>
  <c r="AI105" i="36"/>
  <c r="AH105" i="36"/>
  <c r="AR104" i="36"/>
  <c r="BA104" i="36" s="1"/>
  <c r="AN104" i="36"/>
  <c r="AM104" i="36"/>
  <c r="AL104" i="36"/>
  <c r="AK104" i="36"/>
  <c r="AJ104" i="36"/>
  <c r="AI104" i="36"/>
  <c r="AH104" i="36"/>
  <c r="AR103" i="36"/>
  <c r="BA103" i="36" s="1"/>
  <c r="AN103" i="36"/>
  <c r="AM103" i="36"/>
  <c r="AL103" i="36"/>
  <c r="AK103" i="36"/>
  <c r="AJ103" i="36"/>
  <c r="AI103" i="36"/>
  <c r="AH103" i="36"/>
  <c r="AR102" i="36"/>
  <c r="BA102" i="36" s="1"/>
  <c r="AN102" i="36"/>
  <c r="AM102" i="36"/>
  <c r="AL102" i="36"/>
  <c r="AK102" i="36"/>
  <c r="AJ102" i="36"/>
  <c r="AI102" i="36"/>
  <c r="AH102" i="36"/>
  <c r="AR101" i="36"/>
  <c r="BA101" i="36" s="1"/>
  <c r="AN101" i="36"/>
  <c r="AM101" i="36"/>
  <c r="AL101" i="36"/>
  <c r="AK101" i="36"/>
  <c r="AJ101" i="36"/>
  <c r="BC101" i="36" s="1"/>
  <c r="AI101" i="36"/>
  <c r="AH101" i="36"/>
  <c r="AR100" i="36"/>
  <c r="BA100" i="36" s="1"/>
  <c r="AN100" i="36"/>
  <c r="AM100" i="36"/>
  <c r="AL100" i="36"/>
  <c r="AK100" i="36"/>
  <c r="AJ100" i="36"/>
  <c r="AI100" i="36"/>
  <c r="AH100" i="36"/>
  <c r="AR99" i="36"/>
  <c r="BA99" i="36" s="1"/>
  <c r="AN99" i="36"/>
  <c r="AM99" i="36"/>
  <c r="AL99" i="36"/>
  <c r="AK99" i="36"/>
  <c r="AJ99" i="36"/>
  <c r="AI99" i="36"/>
  <c r="AH99" i="36"/>
  <c r="AR98" i="36"/>
  <c r="BA98" i="36" s="1"/>
  <c r="AN98" i="36"/>
  <c r="AM98" i="36"/>
  <c r="AL98" i="36"/>
  <c r="AK98" i="36"/>
  <c r="AJ98" i="36"/>
  <c r="AI98" i="36"/>
  <c r="AH98" i="36"/>
  <c r="AR97" i="36"/>
  <c r="BA97" i="36" s="1"/>
  <c r="AN97" i="36"/>
  <c r="AM97" i="36"/>
  <c r="AL97" i="36"/>
  <c r="AK97" i="36"/>
  <c r="AJ97" i="36"/>
  <c r="AI97" i="36"/>
  <c r="AH97" i="36"/>
  <c r="AR96" i="36"/>
  <c r="BA96" i="36" s="1"/>
  <c r="AN96" i="36"/>
  <c r="AM96" i="36"/>
  <c r="AL96" i="36"/>
  <c r="AK96" i="36"/>
  <c r="AJ96" i="36"/>
  <c r="AI96" i="36"/>
  <c r="AH96" i="36"/>
  <c r="AR95" i="36"/>
  <c r="BA95" i="36" s="1"/>
  <c r="AN95" i="36"/>
  <c r="AM95" i="36"/>
  <c r="AL95" i="36"/>
  <c r="AK95" i="36"/>
  <c r="AJ95" i="36"/>
  <c r="AI95" i="36"/>
  <c r="AH95" i="36"/>
  <c r="AR94" i="36"/>
  <c r="BA94" i="36" s="1"/>
  <c r="AN94" i="36"/>
  <c r="AM94" i="36"/>
  <c r="AL94" i="36"/>
  <c r="AK94" i="36"/>
  <c r="AJ94" i="36"/>
  <c r="AI94" i="36"/>
  <c r="AH94" i="36"/>
  <c r="AR93" i="36"/>
  <c r="BA93" i="36" s="1"/>
  <c r="AN93" i="36"/>
  <c r="AM93" i="36"/>
  <c r="AL93" i="36"/>
  <c r="AK93" i="36"/>
  <c r="AJ93" i="36"/>
  <c r="AI93" i="36"/>
  <c r="AH93" i="36"/>
  <c r="AR92" i="36"/>
  <c r="BA92" i="36" s="1"/>
  <c r="AN92" i="36"/>
  <c r="AM92" i="36"/>
  <c r="AL92" i="36"/>
  <c r="AK92" i="36"/>
  <c r="AJ92" i="36"/>
  <c r="AI92" i="36"/>
  <c r="BC92" i="36" s="1"/>
  <c r="AH92" i="36"/>
  <c r="AR91" i="36"/>
  <c r="BA91" i="36" s="1"/>
  <c r="AN91" i="36"/>
  <c r="AM91" i="36"/>
  <c r="AL91" i="36"/>
  <c r="AK91" i="36"/>
  <c r="AJ91" i="36"/>
  <c r="AI91" i="36"/>
  <c r="AH91" i="36"/>
  <c r="AR90" i="36"/>
  <c r="BA90" i="36" s="1"/>
  <c r="AN90" i="36"/>
  <c r="AM90" i="36"/>
  <c r="AL90" i="36"/>
  <c r="AK90" i="36"/>
  <c r="AJ90" i="36"/>
  <c r="AI90" i="36"/>
  <c r="AH90" i="36"/>
  <c r="AR89" i="36"/>
  <c r="BA89" i="36" s="1"/>
  <c r="AN89" i="36"/>
  <c r="AM89" i="36"/>
  <c r="AL89" i="36"/>
  <c r="AK89" i="36"/>
  <c r="AJ89" i="36"/>
  <c r="AI89" i="36"/>
  <c r="AH89" i="36"/>
  <c r="AR88" i="36"/>
  <c r="BA88" i="36" s="1"/>
  <c r="AN88" i="36"/>
  <c r="AM88" i="36"/>
  <c r="AL88" i="36"/>
  <c r="AK88" i="36"/>
  <c r="AJ88" i="36"/>
  <c r="AI88" i="36"/>
  <c r="AH88" i="36"/>
  <c r="AR87" i="36"/>
  <c r="BA87" i="36" s="1"/>
  <c r="AN87" i="36"/>
  <c r="AM87" i="36"/>
  <c r="AL87" i="36"/>
  <c r="AK87" i="36"/>
  <c r="AJ87" i="36"/>
  <c r="AI87" i="36"/>
  <c r="BC87" i="36" s="1"/>
  <c r="AH87" i="36"/>
  <c r="AR86" i="36"/>
  <c r="BA86" i="36" s="1"/>
  <c r="AN86" i="36"/>
  <c r="AM86" i="36"/>
  <c r="AL86" i="36"/>
  <c r="AK86" i="36"/>
  <c r="AJ86" i="36"/>
  <c r="AI86" i="36"/>
  <c r="AH86" i="36"/>
  <c r="AR85" i="36"/>
  <c r="BA85" i="36" s="1"/>
  <c r="AN85" i="36"/>
  <c r="AM85" i="36"/>
  <c r="AL85" i="36"/>
  <c r="AK85" i="36"/>
  <c r="AJ85" i="36"/>
  <c r="AI85" i="36"/>
  <c r="BC85" i="36" s="1"/>
  <c r="AH85" i="36"/>
  <c r="AR84" i="36"/>
  <c r="BA84" i="36" s="1"/>
  <c r="AN84" i="36"/>
  <c r="AM84" i="36"/>
  <c r="AL84" i="36"/>
  <c r="AK84" i="36"/>
  <c r="AJ84" i="36"/>
  <c r="AI84" i="36"/>
  <c r="AH84" i="36"/>
  <c r="AR83" i="36"/>
  <c r="BA83" i="36" s="1"/>
  <c r="AN83" i="36"/>
  <c r="AM83" i="36"/>
  <c r="AL83" i="36"/>
  <c r="AK83" i="36"/>
  <c r="AJ83" i="36"/>
  <c r="AI83" i="36"/>
  <c r="AH83" i="36"/>
  <c r="AR82" i="36"/>
  <c r="BA82" i="36" s="1"/>
  <c r="AN82" i="36"/>
  <c r="AM82" i="36"/>
  <c r="AL82" i="36"/>
  <c r="AK82" i="36"/>
  <c r="AJ82" i="36"/>
  <c r="AI82" i="36"/>
  <c r="AH82" i="36"/>
  <c r="AR81" i="36"/>
  <c r="BA81" i="36" s="1"/>
  <c r="AN81" i="36"/>
  <c r="AM81" i="36"/>
  <c r="AL81" i="36"/>
  <c r="AK81" i="36"/>
  <c r="AJ81" i="36"/>
  <c r="AI81" i="36"/>
  <c r="AH81" i="36"/>
  <c r="AR80" i="36"/>
  <c r="BA80" i="36" s="1"/>
  <c r="AN80" i="36"/>
  <c r="AM80" i="36"/>
  <c r="AL80" i="36"/>
  <c r="AK80" i="36"/>
  <c r="AJ80" i="36"/>
  <c r="AI80" i="36"/>
  <c r="AH80" i="36"/>
  <c r="AR79" i="36"/>
  <c r="BA79" i="36" s="1"/>
  <c r="AN79" i="36"/>
  <c r="AM79" i="36"/>
  <c r="AL79" i="36"/>
  <c r="AK79" i="36"/>
  <c r="AJ79" i="36"/>
  <c r="AI79" i="36"/>
  <c r="AH79" i="36"/>
  <c r="AR78" i="36"/>
  <c r="BA78" i="36" s="1"/>
  <c r="AN78" i="36"/>
  <c r="AM78" i="36"/>
  <c r="AL78" i="36"/>
  <c r="AK78" i="36"/>
  <c r="AJ78" i="36"/>
  <c r="AI78" i="36"/>
  <c r="AH78" i="36"/>
  <c r="AR77" i="36"/>
  <c r="BA77" i="36" s="1"/>
  <c r="AN77" i="36"/>
  <c r="AM77" i="36"/>
  <c r="AL77" i="36"/>
  <c r="AK77" i="36"/>
  <c r="AJ77" i="36"/>
  <c r="AI77" i="36"/>
  <c r="AH77" i="36"/>
  <c r="AR76" i="36"/>
  <c r="BA76" i="36" s="1"/>
  <c r="AN76" i="36"/>
  <c r="AM76" i="36"/>
  <c r="AL76" i="36"/>
  <c r="AK76" i="36"/>
  <c r="AJ76" i="36"/>
  <c r="AI76" i="36"/>
  <c r="AH76" i="36"/>
  <c r="AR75" i="36"/>
  <c r="BA75" i="36" s="1"/>
  <c r="AN75" i="36"/>
  <c r="AM75" i="36"/>
  <c r="AL75" i="36"/>
  <c r="AK75" i="36"/>
  <c r="AJ75" i="36"/>
  <c r="AI75" i="36"/>
  <c r="BC75" i="36" s="1"/>
  <c r="AH75" i="36"/>
  <c r="AR74" i="36"/>
  <c r="BA74" i="36" s="1"/>
  <c r="AN74" i="36"/>
  <c r="AM74" i="36"/>
  <c r="AL74" i="36"/>
  <c r="AK74" i="36"/>
  <c r="AJ74" i="36"/>
  <c r="AI74" i="36"/>
  <c r="AH74" i="36"/>
  <c r="AR73" i="36"/>
  <c r="BA73" i="36" s="1"/>
  <c r="AN73" i="36"/>
  <c r="AM73" i="36"/>
  <c r="AL73" i="36"/>
  <c r="AK73" i="36"/>
  <c r="AJ73" i="36"/>
  <c r="AI73" i="36"/>
  <c r="AH73" i="36"/>
  <c r="AR72" i="36"/>
  <c r="BA72" i="36" s="1"/>
  <c r="AN72" i="36"/>
  <c r="AM72" i="36"/>
  <c r="AL72" i="36"/>
  <c r="AK72" i="36"/>
  <c r="AJ72" i="36"/>
  <c r="AI72" i="36"/>
  <c r="AH72" i="36"/>
  <c r="AR71" i="36"/>
  <c r="BA71" i="36" s="1"/>
  <c r="AN71" i="36"/>
  <c r="AM71" i="36"/>
  <c r="AL71" i="36"/>
  <c r="AK71" i="36"/>
  <c r="BC71" i="36" s="1"/>
  <c r="AJ71" i="36"/>
  <c r="AI71" i="36"/>
  <c r="AH71" i="36"/>
  <c r="AR70" i="36"/>
  <c r="BA70" i="36" s="1"/>
  <c r="AN70" i="36"/>
  <c r="AM70" i="36"/>
  <c r="AL70" i="36"/>
  <c r="AK70" i="36"/>
  <c r="AJ70" i="36"/>
  <c r="AI70" i="36"/>
  <c r="AH70" i="36"/>
  <c r="AR69" i="36"/>
  <c r="BA69" i="36" s="1"/>
  <c r="AN69" i="36"/>
  <c r="AM69" i="36"/>
  <c r="AL69" i="36"/>
  <c r="AK69" i="36"/>
  <c r="AJ69" i="36"/>
  <c r="BC69" i="36" s="1"/>
  <c r="AI69" i="36"/>
  <c r="AH69" i="36"/>
  <c r="AR68" i="36"/>
  <c r="BA68" i="36" s="1"/>
  <c r="AN68" i="36"/>
  <c r="AM68" i="36"/>
  <c r="AL68" i="36"/>
  <c r="AK68" i="36"/>
  <c r="AJ68" i="36"/>
  <c r="AI68" i="36"/>
  <c r="AH68" i="36"/>
  <c r="AR67" i="36"/>
  <c r="BA67" i="36" s="1"/>
  <c r="AN67" i="36"/>
  <c r="AM67" i="36"/>
  <c r="AL67" i="36"/>
  <c r="AK67" i="36"/>
  <c r="AJ67" i="36"/>
  <c r="AI67" i="36"/>
  <c r="AH67" i="36"/>
  <c r="AR66" i="36"/>
  <c r="BA66" i="36" s="1"/>
  <c r="AN66" i="36"/>
  <c r="AM66" i="36"/>
  <c r="AL66" i="36"/>
  <c r="AK66" i="36"/>
  <c r="AJ66" i="36"/>
  <c r="AI66" i="36"/>
  <c r="AH66" i="36"/>
  <c r="AR65" i="36"/>
  <c r="BA65" i="36" s="1"/>
  <c r="AN65" i="36"/>
  <c r="AM65" i="36"/>
  <c r="AL65" i="36"/>
  <c r="AK65" i="36"/>
  <c r="AJ65" i="36"/>
  <c r="AI65" i="36"/>
  <c r="AH65" i="36"/>
  <c r="AR64" i="36"/>
  <c r="BA64" i="36" s="1"/>
  <c r="AN64" i="36"/>
  <c r="AM64" i="36"/>
  <c r="AL64" i="36"/>
  <c r="AK64" i="36"/>
  <c r="AJ64" i="36"/>
  <c r="AI64" i="36"/>
  <c r="AH64" i="36"/>
  <c r="AR63" i="36"/>
  <c r="BA63" i="36" s="1"/>
  <c r="AN63" i="36"/>
  <c r="AM63" i="36"/>
  <c r="AL63" i="36"/>
  <c r="AK63" i="36"/>
  <c r="AJ63" i="36"/>
  <c r="AI63" i="36"/>
  <c r="AH63" i="36"/>
  <c r="AR62" i="36"/>
  <c r="BA62" i="36" s="1"/>
  <c r="AN62" i="36"/>
  <c r="AM62" i="36"/>
  <c r="AL62" i="36"/>
  <c r="AK62" i="36"/>
  <c r="AJ62" i="36"/>
  <c r="AI62" i="36"/>
  <c r="AH62" i="36"/>
  <c r="AR61" i="36"/>
  <c r="BA61" i="36" s="1"/>
  <c r="AN61" i="36"/>
  <c r="AM61" i="36"/>
  <c r="AL61" i="36"/>
  <c r="AK61" i="36"/>
  <c r="AJ61" i="36"/>
  <c r="AI61" i="36"/>
  <c r="AH61" i="36"/>
  <c r="AR60" i="36"/>
  <c r="BA60" i="36" s="1"/>
  <c r="AN60" i="36"/>
  <c r="AM60" i="36"/>
  <c r="AL60" i="36"/>
  <c r="AK60" i="36"/>
  <c r="AJ60" i="36"/>
  <c r="AI60" i="36"/>
  <c r="AH60" i="36"/>
  <c r="AR59" i="36"/>
  <c r="BA59" i="36" s="1"/>
  <c r="AN59" i="36"/>
  <c r="AM59" i="36"/>
  <c r="AL59" i="36"/>
  <c r="AK59" i="36"/>
  <c r="AJ59" i="36"/>
  <c r="AI59" i="36"/>
  <c r="AH59" i="36"/>
  <c r="AR58" i="36"/>
  <c r="BA58" i="36" s="1"/>
  <c r="AN58" i="36"/>
  <c r="AM58" i="36"/>
  <c r="AL58" i="36"/>
  <c r="AK58" i="36"/>
  <c r="AJ58" i="36"/>
  <c r="AI58" i="36"/>
  <c r="AH58" i="36"/>
  <c r="AR57" i="36"/>
  <c r="BA57" i="36" s="1"/>
  <c r="AN57" i="36"/>
  <c r="AM57" i="36"/>
  <c r="AL57" i="36"/>
  <c r="AK57" i="36"/>
  <c r="AJ57" i="36"/>
  <c r="AI57" i="36"/>
  <c r="AH57" i="36"/>
  <c r="AR56" i="36"/>
  <c r="BA56" i="36" s="1"/>
  <c r="AN56" i="36"/>
  <c r="AM56" i="36"/>
  <c r="AL56" i="36"/>
  <c r="AK56" i="36"/>
  <c r="AJ56" i="36"/>
  <c r="AI56" i="36"/>
  <c r="AH56" i="36"/>
  <c r="AR55" i="36"/>
  <c r="BA55" i="36" s="1"/>
  <c r="AN55" i="36"/>
  <c r="AM55" i="36"/>
  <c r="AL55" i="36"/>
  <c r="AK55" i="36"/>
  <c r="AJ55" i="36"/>
  <c r="AI55" i="36"/>
  <c r="AH55" i="36"/>
  <c r="AR54" i="36"/>
  <c r="BA54" i="36" s="1"/>
  <c r="AN54" i="36"/>
  <c r="AM54" i="36"/>
  <c r="AL54" i="36"/>
  <c r="AK54" i="36"/>
  <c r="AJ54" i="36"/>
  <c r="AI54" i="36"/>
  <c r="AH54" i="36"/>
  <c r="AR53" i="36"/>
  <c r="BA53" i="36" s="1"/>
  <c r="AN53" i="36"/>
  <c r="AM53" i="36"/>
  <c r="AL53" i="36"/>
  <c r="AK53" i="36"/>
  <c r="AJ53" i="36"/>
  <c r="AI53" i="36"/>
  <c r="AH53" i="36"/>
  <c r="AR52" i="36"/>
  <c r="BA52" i="36" s="1"/>
  <c r="AN52" i="36"/>
  <c r="AM52" i="36"/>
  <c r="AL52" i="36"/>
  <c r="AK52" i="36"/>
  <c r="AJ52" i="36"/>
  <c r="AI52" i="36"/>
  <c r="AH52" i="36"/>
  <c r="AR51" i="36"/>
  <c r="BA51" i="36" s="1"/>
  <c r="AN51" i="36"/>
  <c r="AM51" i="36"/>
  <c r="AL51" i="36"/>
  <c r="AK51" i="36"/>
  <c r="AJ51" i="36"/>
  <c r="AI51" i="36"/>
  <c r="AH51" i="36"/>
  <c r="AR50" i="36"/>
  <c r="BA50" i="36" s="1"/>
  <c r="AN50" i="36"/>
  <c r="AM50" i="36"/>
  <c r="AL50" i="36"/>
  <c r="AK50" i="36"/>
  <c r="AJ50" i="36"/>
  <c r="AI50" i="36"/>
  <c r="AH50" i="36"/>
  <c r="BA49" i="36"/>
  <c r="AR49" i="36"/>
  <c r="AN49" i="36"/>
  <c r="AM49" i="36"/>
  <c r="AL49" i="36"/>
  <c r="AK49" i="36"/>
  <c r="AJ49" i="36"/>
  <c r="AI49" i="36"/>
  <c r="AH49" i="36"/>
  <c r="AR48" i="36"/>
  <c r="BA48" i="36" s="1"/>
  <c r="AN48" i="36"/>
  <c r="AM48" i="36"/>
  <c r="AL48" i="36"/>
  <c r="AK48" i="36"/>
  <c r="AJ48" i="36"/>
  <c r="AI48" i="36"/>
  <c r="AH48" i="36"/>
  <c r="AR47" i="36"/>
  <c r="BA47" i="36" s="1"/>
  <c r="AN47" i="36"/>
  <c r="AM47" i="36"/>
  <c r="AL47" i="36"/>
  <c r="AK47" i="36"/>
  <c r="AJ47" i="36"/>
  <c r="BC47" i="36" s="1"/>
  <c r="AI47" i="36"/>
  <c r="AH47" i="36"/>
  <c r="AR46" i="36"/>
  <c r="BA46" i="36" s="1"/>
  <c r="AN46" i="36"/>
  <c r="AM46" i="36"/>
  <c r="AL46" i="36"/>
  <c r="AK46" i="36"/>
  <c r="AJ46" i="36"/>
  <c r="AI46" i="36"/>
  <c r="BC46" i="36" s="1"/>
  <c r="AH46" i="36"/>
  <c r="AR45" i="36"/>
  <c r="BA45" i="36" s="1"/>
  <c r="AN45" i="36"/>
  <c r="AM45" i="36"/>
  <c r="AL45" i="36"/>
  <c r="AK45" i="36"/>
  <c r="AJ45" i="36"/>
  <c r="AI45" i="36"/>
  <c r="AH45" i="36"/>
  <c r="AR44" i="36"/>
  <c r="BA44" i="36" s="1"/>
  <c r="AN44" i="36"/>
  <c r="AM44" i="36"/>
  <c r="AL44" i="36"/>
  <c r="AK44" i="36"/>
  <c r="AJ44" i="36"/>
  <c r="AI44" i="36"/>
  <c r="AH44" i="36"/>
  <c r="AR43" i="36"/>
  <c r="BA43" i="36" s="1"/>
  <c r="AN43" i="36"/>
  <c r="AM43" i="36"/>
  <c r="AL43" i="36"/>
  <c r="AK43" i="36"/>
  <c r="AJ43" i="36"/>
  <c r="AI43" i="36"/>
  <c r="AH43" i="36"/>
  <c r="AR42" i="36"/>
  <c r="BA42" i="36" s="1"/>
  <c r="AN42" i="36"/>
  <c r="AM42" i="36"/>
  <c r="AL42" i="36"/>
  <c r="AK42" i="36"/>
  <c r="AJ42" i="36"/>
  <c r="AI42" i="36"/>
  <c r="AH42" i="36"/>
  <c r="BB41" i="36"/>
  <c r="AR41" i="36"/>
  <c r="BA41" i="36" s="1"/>
  <c r="AN41" i="36"/>
  <c r="AM41" i="36"/>
  <c r="AL41" i="36"/>
  <c r="AK41" i="36"/>
  <c r="AJ41" i="36"/>
  <c r="AI41" i="36"/>
  <c r="AH41" i="36"/>
  <c r="AR40" i="36"/>
  <c r="BA40" i="36" s="1"/>
  <c r="AN40" i="36"/>
  <c r="AM40" i="36"/>
  <c r="AL40" i="36"/>
  <c r="AK40" i="36"/>
  <c r="AJ40" i="36"/>
  <c r="AI40" i="36"/>
  <c r="AH40" i="36"/>
  <c r="AR39" i="36"/>
  <c r="BA39" i="36" s="1"/>
  <c r="AN39" i="36"/>
  <c r="AM39" i="36"/>
  <c r="AL39" i="36"/>
  <c r="AK39" i="36"/>
  <c r="AJ39" i="36"/>
  <c r="AI39" i="36"/>
  <c r="AH39" i="36"/>
  <c r="BA38" i="36"/>
  <c r="AR38" i="36"/>
  <c r="AN38" i="36"/>
  <c r="AM38" i="36"/>
  <c r="AL38" i="36"/>
  <c r="AK38" i="36"/>
  <c r="AJ38" i="36"/>
  <c r="AI38" i="36"/>
  <c r="AH38" i="36"/>
  <c r="AR37" i="36"/>
  <c r="BA37" i="36" s="1"/>
  <c r="AN37" i="36"/>
  <c r="AM37" i="36"/>
  <c r="AL37" i="36"/>
  <c r="AK37" i="36"/>
  <c r="AJ37" i="36"/>
  <c r="AI37" i="36"/>
  <c r="AH37" i="36"/>
  <c r="BA36" i="36"/>
  <c r="AR36" i="36"/>
  <c r="AN36" i="36"/>
  <c r="AM36" i="36"/>
  <c r="AL36" i="36"/>
  <c r="AK36" i="36"/>
  <c r="AJ36" i="36"/>
  <c r="BC36" i="36" s="1"/>
  <c r="AI36" i="36"/>
  <c r="AH36" i="36"/>
  <c r="AR35" i="36"/>
  <c r="BA35" i="36" s="1"/>
  <c r="AN35" i="36"/>
  <c r="AM35" i="36"/>
  <c r="AL35" i="36"/>
  <c r="AK35" i="36"/>
  <c r="AJ35" i="36"/>
  <c r="AI35" i="36"/>
  <c r="AH35" i="36"/>
  <c r="AR34" i="36"/>
  <c r="BA34" i="36" s="1"/>
  <c r="AN34" i="36"/>
  <c r="AM34" i="36"/>
  <c r="AL34" i="36"/>
  <c r="AK34" i="36"/>
  <c r="AJ34" i="36"/>
  <c r="BC34" i="36" s="1"/>
  <c r="AI34" i="36"/>
  <c r="AH34" i="36"/>
  <c r="AR33" i="36"/>
  <c r="BA33" i="36" s="1"/>
  <c r="AN33" i="36"/>
  <c r="AM33" i="36"/>
  <c r="AL33" i="36"/>
  <c r="AK33" i="36"/>
  <c r="AJ33" i="36"/>
  <c r="AI33" i="36"/>
  <c r="AH33" i="36"/>
  <c r="AR32" i="36"/>
  <c r="BA32" i="36" s="1"/>
  <c r="AN32" i="36"/>
  <c r="AM32" i="36"/>
  <c r="AL32" i="36"/>
  <c r="AK32" i="36"/>
  <c r="AJ32" i="36"/>
  <c r="AI32" i="36"/>
  <c r="AH32" i="36"/>
  <c r="AR31" i="36"/>
  <c r="BA31" i="36" s="1"/>
  <c r="AN31" i="36"/>
  <c r="AM31" i="36"/>
  <c r="AL31" i="36"/>
  <c r="AK31" i="36"/>
  <c r="AJ31" i="36"/>
  <c r="AI31" i="36"/>
  <c r="AH31" i="36"/>
  <c r="BA30" i="36"/>
  <c r="AR30" i="36"/>
  <c r="AN30" i="36"/>
  <c r="AM30" i="36"/>
  <c r="AL30" i="36"/>
  <c r="AK30" i="36"/>
  <c r="AJ30" i="36"/>
  <c r="AI30" i="36"/>
  <c r="AH30" i="36"/>
  <c r="AR29" i="36"/>
  <c r="BA29" i="36" s="1"/>
  <c r="AN29" i="36"/>
  <c r="AM29" i="36"/>
  <c r="AL29" i="36"/>
  <c r="AK29" i="36"/>
  <c r="AJ29" i="36"/>
  <c r="AI29" i="36"/>
  <c r="AH29" i="36"/>
  <c r="AR28" i="36"/>
  <c r="BA28" i="36" s="1"/>
  <c r="AN28" i="36"/>
  <c r="AM28" i="36"/>
  <c r="AL28" i="36"/>
  <c r="AK28" i="36"/>
  <c r="AJ28" i="36"/>
  <c r="AI28" i="36"/>
  <c r="AH28" i="36"/>
  <c r="AR27" i="36"/>
  <c r="BA27" i="36" s="1"/>
  <c r="AN27" i="36"/>
  <c r="AM27" i="36"/>
  <c r="AL27" i="36"/>
  <c r="AK27" i="36"/>
  <c r="AJ27" i="36"/>
  <c r="AI27" i="36"/>
  <c r="AH27" i="36"/>
  <c r="AR26" i="36"/>
  <c r="BA26" i="36" s="1"/>
  <c r="AN26" i="36"/>
  <c r="AM26" i="36"/>
  <c r="AL26" i="36"/>
  <c r="AK26" i="36"/>
  <c r="AJ26" i="36"/>
  <c r="AI26" i="36"/>
  <c r="AH26" i="36"/>
  <c r="AR25" i="36"/>
  <c r="BA25" i="36" s="1"/>
  <c r="AN25" i="36"/>
  <c r="AM25" i="36"/>
  <c r="AL25" i="36"/>
  <c r="AK25" i="36"/>
  <c r="AJ25" i="36"/>
  <c r="AI25" i="36"/>
  <c r="AH25" i="36"/>
  <c r="AR24" i="36"/>
  <c r="BA24" i="36" s="1"/>
  <c r="AN24" i="36"/>
  <c r="AM24" i="36"/>
  <c r="AL24" i="36"/>
  <c r="AK24" i="36"/>
  <c r="BC24" i="36" s="1"/>
  <c r="AJ24" i="36"/>
  <c r="AI24" i="36"/>
  <c r="AH24" i="36"/>
  <c r="AR23" i="36"/>
  <c r="BA23" i="36" s="1"/>
  <c r="AN23" i="36"/>
  <c r="AM23" i="36"/>
  <c r="AL23" i="36"/>
  <c r="AK23" i="36"/>
  <c r="AJ23" i="36"/>
  <c r="AI23" i="36"/>
  <c r="AH23" i="36"/>
  <c r="AR22" i="36"/>
  <c r="BA22" i="36" s="1"/>
  <c r="AN22" i="36"/>
  <c r="AM22" i="36"/>
  <c r="AL22" i="36"/>
  <c r="AK22" i="36"/>
  <c r="AJ22" i="36"/>
  <c r="AI22" i="36"/>
  <c r="AH22" i="36"/>
  <c r="AR21" i="36"/>
  <c r="BA21" i="36" s="1"/>
  <c r="AN21" i="36"/>
  <c r="AM21" i="36"/>
  <c r="AL21" i="36"/>
  <c r="AK21" i="36"/>
  <c r="AJ21" i="36"/>
  <c r="AI21" i="36"/>
  <c r="AH21" i="36"/>
  <c r="AR20" i="36"/>
  <c r="BA20" i="36" s="1"/>
  <c r="AN20" i="36"/>
  <c r="AM20" i="36"/>
  <c r="AL20" i="36"/>
  <c r="AK20" i="36"/>
  <c r="AJ20" i="36"/>
  <c r="AI20" i="36"/>
  <c r="AH20" i="36"/>
  <c r="AR19" i="36"/>
  <c r="BA19" i="36" s="1"/>
  <c r="AN19" i="36"/>
  <c r="AM19" i="36"/>
  <c r="AL19" i="36"/>
  <c r="AK19" i="36"/>
  <c r="AJ19" i="36"/>
  <c r="AI19" i="36"/>
  <c r="AH19" i="36"/>
  <c r="AR18" i="36"/>
  <c r="BA18" i="36" s="1"/>
  <c r="AN18" i="36"/>
  <c r="AM18" i="36"/>
  <c r="AL18" i="36"/>
  <c r="AK18" i="36"/>
  <c r="AJ18" i="36"/>
  <c r="AI18" i="36"/>
  <c r="BC18" i="36" s="1"/>
  <c r="AH18" i="36"/>
  <c r="AR17" i="36"/>
  <c r="BA17" i="36" s="1"/>
  <c r="AN17" i="36"/>
  <c r="AM17" i="36"/>
  <c r="AL17" i="36"/>
  <c r="AK17" i="36"/>
  <c r="AJ17" i="36"/>
  <c r="AI17" i="36"/>
  <c r="AH17" i="36"/>
  <c r="AR16" i="36"/>
  <c r="BA16" i="36" s="1"/>
  <c r="AN16" i="36"/>
  <c r="AM16" i="36"/>
  <c r="AL16" i="36"/>
  <c r="AK16" i="36"/>
  <c r="AJ16" i="36"/>
  <c r="AI16" i="36"/>
  <c r="AH16" i="36"/>
  <c r="AR15" i="36"/>
  <c r="BA15" i="36" s="1"/>
  <c r="AN15" i="36"/>
  <c r="AM15" i="36"/>
  <c r="AL15" i="36"/>
  <c r="AK15" i="36"/>
  <c r="AJ15" i="36"/>
  <c r="AI15" i="36"/>
  <c r="AH15" i="36"/>
  <c r="AR14" i="36"/>
  <c r="BA14" i="36" s="1"/>
  <c r="AN14" i="36"/>
  <c r="AM14" i="36"/>
  <c r="AL14" i="36"/>
  <c r="AK14" i="36"/>
  <c r="AJ14" i="36"/>
  <c r="AI14" i="36"/>
  <c r="AH14" i="36"/>
  <c r="AR13" i="36"/>
  <c r="BA13" i="36" s="1"/>
  <c r="AN13" i="36"/>
  <c r="AM13" i="36"/>
  <c r="AL13" i="36"/>
  <c r="AK13" i="36"/>
  <c r="AJ13" i="36"/>
  <c r="AI13" i="36"/>
  <c r="AH13" i="36"/>
  <c r="AR12" i="36"/>
  <c r="BA12" i="36" s="1"/>
  <c r="AN12" i="36"/>
  <c r="AM12" i="36"/>
  <c r="AL12" i="36"/>
  <c r="AK12" i="36"/>
  <c r="AJ12" i="36"/>
  <c r="AI12" i="36"/>
  <c r="AH12" i="36"/>
  <c r="AR11" i="36"/>
  <c r="BA11" i="36" s="1"/>
  <c r="AN11" i="36"/>
  <c r="AM11" i="36"/>
  <c r="AL11" i="36"/>
  <c r="AK11" i="36"/>
  <c r="AJ11" i="36"/>
  <c r="AI11" i="36"/>
  <c r="AH11" i="36"/>
  <c r="AR10" i="36"/>
  <c r="BA10" i="36" s="1"/>
  <c r="AN10" i="36"/>
  <c r="AM10" i="36"/>
  <c r="AL10" i="36"/>
  <c r="AK10" i="36"/>
  <c r="AJ10" i="36"/>
  <c r="AI10" i="36"/>
  <c r="AH10" i="36"/>
  <c r="AR9" i="36"/>
  <c r="BA9" i="36" s="1"/>
  <c r="AN9" i="36"/>
  <c r="AM9" i="36"/>
  <c r="AL9" i="36"/>
  <c r="AK9" i="36"/>
  <c r="AJ9" i="36"/>
  <c r="AI9" i="36"/>
  <c r="AH9" i="36"/>
  <c r="BB8" i="36"/>
  <c r="AR8" i="36"/>
  <c r="BA8" i="36" s="1"/>
  <c r="AN8" i="36"/>
  <c r="AM8" i="36"/>
  <c r="AL8" i="36"/>
  <c r="AK8" i="36"/>
  <c r="AJ8" i="36"/>
  <c r="AI8" i="36"/>
  <c r="AH8" i="36"/>
  <c r="AR7" i="36"/>
  <c r="BA7" i="36" s="1"/>
  <c r="AN7" i="36"/>
  <c r="AM7" i="36"/>
  <c r="AL7" i="36"/>
  <c r="AK7" i="36"/>
  <c r="AJ7" i="36"/>
  <c r="AI7" i="36"/>
  <c r="AH7" i="36"/>
  <c r="AR6" i="36"/>
  <c r="BA6" i="36" s="1"/>
  <c r="AN6" i="36"/>
  <c r="AM6" i="36"/>
  <c r="AL6" i="36"/>
  <c r="AK6" i="36"/>
  <c r="AJ6" i="36"/>
  <c r="AI6" i="36"/>
  <c r="AH6" i="36"/>
  <c r="AR5" i="36"/>
  <c r="BA5" i="36" s="1"/>
  <c r="AN5" i="36"/>
  <c r="AM5" i="36"/>
  <c r="AL5" i="36"/>
  <c r="AK5" i="36"/>
  <c r="AJ5" i="36"/>
  <c r="AI5" i="36"/>
  <c r="AH5" i="36"/>
  <c r="AR4" i="36"/>
  <c r="BA4" i="36" s="1"/>
  <c r="AN4" i="36"/>
  <c r="AM4" i="36"/>
  <c r="AL4" i="36"/>
  <c r="AK4" i="36"/>
  <c r="AJ4" i="36"/>
  <c r="AI4" i="36"/>
  <c r="AH4" i="36"/>
  <c r="BA3" i="36"/>
  <c r="AR3" i="36"/>
  <c r="AN3" i="36"/>
  <c r="AM3" i="36"/>
  <c r="AL3" i="36"/>
  <c r="AK3" i="36"/>
  <c r="AJ3" i="36"/>
  <c r="AI3" i="36"/>
  <c r="AH3" i="36"/>
  <c r="AR2" i="36"/>
  <c r="BA2" i="36" s="1"/>
  <c r="AN2" i="36"/>
  <c r="AM2" i="36"/>
  <c r="AL2" i="36"/>
  <c r="AK2" i="36"/>
  <c r="AJ2" i="36"/>
  <c r="AI2" i="36"/>
  <c r="AH2" i="36"/>
  <c r="AR1" i="36"/>
  <c r="AN1" i="36"/>
  <c r="AM1" i="36"/>
  <c r="AL1" i="36"/>
  <c r="AK1" i="36"/>
  <c r="AJ1" i="36"/>
  <c r="AI1" i="36"/>
  <c r="BB3" i="30"/>
  <c r="BB4" i="30"/>
  <c r="BB5" i="30"/>
  <c r="BB6" i="30"/>
  <c r="BB7" i="30"/>
  <c r="BB8" i="30"/>
  <c r="BB9" i="30"/>
  <c r="BB10" i="30"/>
  <c r="BB11" i="30"/>
  <c r="BB12" i="30"/>
  <c r="BB13" i="30"/>
  <c r="BB14" i="30"/>
  <c r="BB15" i="30"/>
  <c r="BB16" i="30"/>
  <c r="BB17" i="30"/>
  <c r="BB18" i="30"/>
  <c r="BB19" i="30"/>
  <c r="BB20" i="30"/>
  <c r="BB21" i="30"/>
  <c r="BB22" i="30"/>
  <c r="BB23" i="30"/>
  <c r="BB24" i="30"/>
  <c r="BB25" i="30"/>
  <c r="BB26" i="30"/>
  <c r="BB27" i="30"/>
  <c r="BB28" i="30"/>
  <c r="BB29" i="30"/>
  <c r="BB30" i="30"/>
  <c r="BB31" i="30"/>
  <c r="BB32" i="30"/>
  <c r="BB33" i="30"/>
  <c r="BB34" i="30"/>
  <c r="BB35" i="30"/>
  <c r="BB36" i="30"/>
  <c r="BB37" i="30"/>
  <c r="BB38" i="30"/>
  <c r="BB39" i="30"/>
  <c r="BB40" i="30"/>
  <c r="BB41" i="30"/>
  <c r="BB42" i="30"/>
  <c r="BB43" i="30"/>
  <c r="BB44" i="30"/>
  <c r="BB45" i="30"/>
  <c r="BB46" i="30"/>
  <c r="BB47" i="30"/>
  <c r="BB48" i="30"/>
  <c r="BB49" i="30"/>
  <c r="BB50" i="30"/>
  <c r="BB51" i="30"/>
  <c r="BB52" i="30"/>
  <c r="BB53" i="30"/>
  <c r="BB54" i="30"/>
  <c r="BB55" i="30"/>
  <c r="BB56" i="30"/>
  <c r="BB57" i="30"/>
  <c r="BB58" i="30"/>
  <c r="BB59" i="30"/>
  <c r="BB60" i="30"/>
  <c r="BB61" i="30"/>
  <c r="BB62" i="30"/>
  <c r="BB63" i="30"/>
  <c r="BB64" i="30"/>
  <c r="BB65" i="30"/>
  <c r="BB66" i="30"/>
  <c r="BB67" i="30"/>
  <c r="BB68" i="30"/>
  <c r="BB69" i="30"/>
  <c r="BB70" i="30"/>
  <c r="BB71" i="30"/>
  <c r="BB72" i="30"/>
  <c r="BB73" i="30"/>
  <c r="BB74" i="30"/>
  <c r="BB75" i="30"/>
  <c r="BB76" i="30"/>
  <c r="BB77" i="30"/>
  <c r="BB78" i="30"/>
  <c r="BB79" i="30"/>
  <c r="BB80" i="30"/>
  <c r="BB81" i="30"/>
  <c r="BB82" i="30"/>
  <c r="BB83" i="30"/>
  <c r="BB84" i="30"/>
  <c r="BB85" i="30"/>
  <c r="BB86" i="30"/>
  <c r="BB87" i="30"/>
  <c r="BB88" i="30"/>
  <c r="BB89" i="30"/>
  <c r="BB90" i="30"/>
  <c r="BB91" i="30"/>
  <c r="BB92" i="30"/>
  <c r="BB93" i="30"/>
  <c r="BB94" i="30"/>
  <c r="BB95" i="30"/>
  <c r="BB96" i="30"/>
  <c r="BB97" i="30"/>
  <c r="BB98" i="30"/>
  <c r="BB99" i="30"/>
  <c r="BB100" i="30"/>
  <c r="BB101" i="30"/>
  <c r="BB102" i="30"/>
  <c r="BB103" i="30"/>
  <c r="BB104" i="30"/>
  <c r="BB105" i="30"/>
  <c r="BB106" i="30"/>
  <c r="BB107" i="30"/>
  <c r="BB108" i="30"/>
  <c r="BB109" i="30"/>
  <c r="BB110" i="30"/>
  <c r="BB111" i="30"/>
  <c r="BB112" i="30"/>
  <c r="BB113" i="30"/>
  <c r="BB114" i="30"/>
  <c r="BB115" i="30"/>
  <c r="BB116" i="30"/>
  <c r="BB117" i="30"/>
  <c r="BB118" i="30"/>
  <c r="BB119" i="30"/>
  <c r="BB120" i="30"/>
  <c r="BB121" i="30"/>
  <c r="BB122" i="30"/>
  <c r="BB123" i="30"/>
  <c r="BB124" i="30"/>
  <c r="BB125" i="30"/>
  <c r="BB126" i="30"/>
  <c r="BB127" i="30"/>
  <c r="BB128" i="30"/>
  <c r="BB129" i="30"/>
  <c r="BB130" i="30"/>
  <c r="BB131" i="30"/>
  <c r="BB132" i="30"/>
  <c r="BB2" i="30"/>
  <c r="AQ2" i="35"/>
  <c r="AR2" i="35"/>
  <c r="AS2" i="35"/>
  <c r="AT2" i="35"/>
  <c r="AU2" i="35"/>
  <c r="AV2" i="35"/>
  <c r="AW2" i="35"/>
  <c r="AX2" i="35"/>
  <c r="AY2" i="35"/>
  <c r="AZ2" i="35"/>
  <c r="BA2" i="35"/>
  <c r="AQ3" i="35"/>
  <c r="AR3" i="35"/>
  <c r="AS3" i="35"/>
  <c r="AT3" i="35"/>
  <c r="AU3" i="35"/>
  <c r="AV3" i="35"/>
  <c r="AW3" i="35"/>
  <c r="AX3" i="35"/>
  <c r="AY3" i="35"/>
  <c r="AZ3" i="35"/>
  <c r="BA3" i="35"/>
  <c r="AQ4" i="35"/>
  <c r="AR4" i="35"/>
  <c r="AS4" i="35"/>
  <c r="AT4" i="35"/>
  <c r="AU4" i="35"/>
  <c r="AV4" i="35"/>
  <c r="AW4" i="35"/>
  <c r="AX4" i="35"/>
  <c r="AY4" i="35"/>
  <c r="AQ5" i="35"/>
  <c r="AR5" i="35"/>
  <c r="AZ5" i="35" s="1"/>
  <c r="AS5" i="35"/>
  <c r="AT5" i="35"/>
  <c r="AU5" i="35"/>
  <c r="AV5" i="35"/>
  <c r="AW5" i="35"/>
  <c r="AX5" i="35"/>
  <c r="AY5" i="35"/>
  <c r="AQ6" i="35"/>
  <c r="AR6" i="35"/>
  <c r="AZ6" i="35" s="1"/>
  <c r="AS6" i="35"/>
  <c r="AT6" i="35"/>
  <c r="AU6" i="35"/>
  <c r="AV6" i="35"/>
  <c r="AW6" i="35"/>
  <c r="AX6" i="35"/>
  <c r="AY6" i="35"/>
  <c r="AQ7" i="35"/>
  <c r="AR7" i="35"/>
  <c r="AZ7" i="35" s="1"/>
  <c r="AS7" i="35"/>
  <c r="AT7" i="35"/>
  <c r="AU7" i="35"/>
  <c r="AV7" i="35"/>
  <c r="AW7" i="35"/>
  <c r="AX7" i="35"/>
  <c r="AY7" i="35"/>
  <c r="AQ8" i="35"/>
  <c r="AR8" i="35"/>
  <c r="AZ8" i="35" s="1"/>
  <c r="AS8" i="35"/>
  <c r="AT8" i="35"/>
  <c r="AU8" i="35"/>
  <c r="AV8" i="35"/>
  <c r="AW8" i="35"/>
  <c r="AX8" i="35"/>
  <c r="AY8" i="35"/>
  <c r="AQ9" i="35"/>
  <c r="AR9" i="35"/>
  <c r="AZ9" i="35" s="1"/>
  <c r="AS9" i="35"/>
  <c r="AT9" i="35"/>
  <c r="AU9" i="35"/>
  <c r="AV9" i="35"/>
  <c r="AW9" i="35"/>
  <c r="AX9" i="35"/>
  <c r="AY9" i="35"/>
  <c r="AQ10" i="35"/>
  <c r="AR10" i="35"/>
  <c r="AZ10" i="35" s="1"/>
  <c r="AS10" i="35"/>
  <c r="AT10" i="35"/>
  <c r="AU10" i="35"/>
  <c r="AV10" i="35"/>
  <c r="AW10" i="35"/>
  <c r="AX10" i="35"/>
  <c r="AY10" i="35"/>
  <c r="AQ11" i="35"/>
  <c r="AR11" i="35"/>
  <c r="AZ11" i="35" s="1"/>
  <c r="AS11" i="35"/>
  <c r="AT11" i="35"/>
  <c r="AU11" i="35"/>
  <c r="AV11" i="35"/>
  <c r="AW11" i="35"/>
  <c r="AX11" i="35"/>
  <c r="AY11" i="35"/>
  <c r="AQ12" i="35"/>
  <c r="AR12" i="35"/>
  <c r="BA12" i="35" s="1"/>
  <c r="AS12" i="35"/>
  <c r="AT12" i="35"/>
  <c r="AU12" i="35"/>
  <c r="AV12" i="35"/>
  <c r="AW12" i="35"/>
  <c r="AX12" i="35"/>
  <c r="AY12" i="35"/>
  <c r="AZ12" i="35"/>
  <c r="AQ13" i="35"/>
  <c r="AR13" i="35"/>
  <c r="AS13" i="35"/>
  <c r="AT13" i="35"/>
  <c r="AU13" i="35"/>
  <c r="AV13" i="35"/>
  <c r="AW13" i="35"/>
  <c r="AX13" i="35"/>
  <c r="AY13" i="35"/>
  <c r="AZ13" i="35"/>
  <c r="BA13" i="35"/>
  <c r="AQ14" i="35"/>
  <c r="AR14" i="35"/>
  <c r="AS14" i="35"/>
  <c r="AT14" i="35"/>
  <c r="AU14" i="35"/>
  <c r="AV14" i="35"/>
  <c r="AW14" i="35"/>
  <c r="AX14" i="35"/>
  <c r="AY14" i="35"/>
  <c r="AZ14" i="35"/>
  <c r="BA14" i="35"/>
  <c r="AQ15" i="35"/>
  <c r="AR15" i="35"/>
  <c r="AS15" i="35"/>
  <c r="AT15" i="35"/>
  <c r="AU15" i="35"/>
  <c r="AV15" i="35"/>
  <c r="AW15" i="35"/>
  <c r="AX15" i="35"/>
  <c r="AY15" i="35"/>
  <c r="AZ15" i="35"/>
  <c r="BA15" i="35"/>
  <c r="AQ16" i="35"/>
  <c r="AR16" i="35"/>
  <c r="AS16" i="35"/>
  <c r="AT16" i="35"/>
  <c r="AU16" i="35"/>
  <c r="AV16" i="35"/>
  <c r="AW16" i="35"/>
  <c r="AX16" i="35"/>
  <c r="AY16" i="35"/>
  <c r="AQ17" i="35"/>
  <c r="AR17" i="35"/>
  <c r="AZ17" i="35" s="1"/>
  <c r="AS17" i="35"/>
  <c r="AT17" i="35"/>
  <c r="AU17" i="35"/>
  <c r="AV17" i="35"/>
  <c r="AW17" i="35"/>
  <c r="AX17" i="35"/>
  <c r="AY17" i="35"/>
  <c r="AQ18" i="35"/>
  <c r="AR18" i="35"/>
  <c r="AZ18" i="35" s="1"/>
  <c r="AS18" i="35"/>
  <c r="AT18" i="35"/>
  <c r="AU18" i="35"/>
  <c r="AV18" i="35"/>
  <c r="AW18" i="35"/>
  <c r="AX18" i="35"/>
  <c r="AY18" i="35"/>
  <c r="AQ19" i="35"/>
  <c r="AR19" i="35"/>
  <c r="AZ19" i="35" s="1"/>
  <c r="AS19" i="35"/>
  <c r="AT19" i="35"/>
  <c r="AU19" i="35"/>
  <c r="AV19" i="35"/>
  <c r="AW19" i="35"/>
  <c r="AX19" i="35"/>
  <c r="AY19" i="35"/>
  <c r="AQ20" i="35"/>
  <c r="AR20" i="35"/>
  <c r="AZ20" i="35" s="1"/>
  <c r="AS20" i="35"/>
  <c r="AT20" i="35"/>
  <c r="AU20" i="35"/>
  <c r="AV20" i="35"/>
  <c r="AW20" i="35"/>
  <c r="AX20" i="35"/>
  <c r="AY20" i="35"/>
  <c r="AQ21" i="35"/>
  <c r="AR21" i="35"/>
  <c r="AZ21" i="35" s="1"/>
  <c r="AS21" i="35"/>
  <c r="AT21" i="35"/>
  <c r="AU21" i="35"/>
  <c r="AV21" i="35"/>
  <c r="AW21" i="35"/>
  <c r="AX21" i="35"/>
  <c r="AY21" i="35"/>
  <c r="AQ22" i="35"/>
  <c r="AR22" i="35"/>
  <c r="AZ22" i="35" s="1"/>
  <c r="AS22" i="35"/>
  <c r="AT22" i="35"/>
  <c r="AU22" i="35"/>
  <c r="AV22" i="35"/>
  <c r="AW22" i="35"/>
  <c r="AX22" i="35"/>
  <c r="AY22" i="35"/>
  <c r="AQ23" i="35"/>
  <c r="AR23" i="35"/>
  <c r="AZ23" i="35" s="1"/>
  <c r="AS23" i="35"/>
  <c r="AT23" i="35"/>
  <c r="AU23" i="35"/>
  <c r="AV23" i="35"/>
  <c r="AW23" i="35"/>
  <c r="AX23" i="35"/>
  <c r="AY23" i="35"/>
  <c r="AQ24" i="35"/>
  <c r="AR24" i="35"/>
  <c r="BA24" i="35" s="1"/>
  <c r="AS24" i="35"/>
  <c r="AT24" i="35"/>
  <c r="AU24" i="35"/>
  <c r="AV24" i="35"/>
  <c r="AW24" i="35"/>
  <c r="AX24" i="35"/>
  <c r="AY24" i="35"/>
  <c r="AZ24" i="35"/>
  <c r="AQ25" i="35"/>
  <c r="AR25" i="35"/>
  <c r="AS25" i="35"/>
  <c r="AT25" i="35"/>
  <c r="AU25" i="35"/>
  <c r="AV25" i="35"/>
  <c r="AW25" i="35"/>
  <c r="AX25" i="35"/>
  <c r="AY25" i="35"/>
  <c r="AZ25" i="35"/>
  <c r="BA25" i="35"/>
  <c r="AQ26" i="35"/>
  <c r="AR26" i="35"/>
  <c r="AS26" i="35"/>
  <c r="AT26" i="35"/>
  <c r="AU26" i="35"/>
  <c r="AV26" i="35"/>
  <c r="AW26" i="35"/>
  <c r="AX26" i="35"/>
  <c r="AY26" i="35"/>
  <c r="AZ26" i="35"/>
  <c r="BA26" i="35"/>
  <c r="AQ27" i="35"/>
  <c r="AR27" i="35"/>
  <c r="AS27" i="35"/>
  <c r="AT27" i="35"/>
  <c r="AU27" i="35"/>
  <c r="AV27" i="35"/>
  <c r="AW27" i="35"/>
  <c r="AX27" i="35"/>
  <c r="AY27" i="35"/>
  <c r="AZ27" i="35"/>
  <c r="BA27" i="35"/>
  <c r="AQ28" i="35"/>
  <c r="AR28" i="35"/>
  <c r="AS28" i="35"/>
  <c r="AT28" i="35"/>
  <c r="AU28" i="35"/>
  <c r="AV28" i="35"/>
  <c r="AW28" i="35"/>
  <c r="AX28" i="35"/>
  <c r="AY28" i="35"/>
  <c r="AQ29" i="35"/>
  <c r="AR29" i="35"/>
  <c r="AZ29" i="35" s="1"/>
  <c r="AS29" i="35"/>
  <c r="AT29" i="35"/>
  <c r="AU29" i="35"/>
  <c r="AV29" i="35"/>
  <c r="AW29" i="35"/>
  <c r="AX29" i="35"/>
  <c r="AY29" i="35"/>
  <c r="AQ30" i="35"/>
  <c r="AR30" i="35"/>
  <c r="AZ30" i="35" s="1"/>
  <c r="AS30" i="35"/>
  <c r="AT30" i="35"/>
  <c r="AU30" i="35"/>
  <c r="AV30" i="35"/>
  <c r="AW30" i="35"/>
  <c r="AX30" i="35"/>
  <c r="AY30" i="35"/>
  <c r="AQ31" i="35"/>
  <c r="AR31" i="35"/>
  <c r="AZ31" i="35" s="1"/>
  <c r="AS31" i="35"/>
  <c r="AT31" i="35"/>
  <c r="AU31" i="35"/>
  <c r="AV31" i="35"/>
  <c r="AW31" i="35"/>
  <c r="AX31" i="35"/>
  <c r="AY31" i="35"/>
  <c r="AQ32" i="35"/>
  <c r="AR32" i="35"/>
  <c r="AZ32" i="35" s="1"/>
  <c r="AS32" i="35"/>
  <c r="AT32" i="35"/>
  <c r="AU32" i="35"/>
  <c r="AV32" i="35"/>
  <c r="AW32" i="35"/>
  <c r="AX32" i="35"/>
  <c r="AY32" i="35"/>
  <c r="AQ33" i="35"/>
  <c r="AR33" i="35"/>
  <c r="AZ33" i="35" s="1"/>
  <c r="AS33" i="35"/>
  <c r="BA33" i="35" s="1"/>
  <c r="AT33" i="35"/>
  <c r="AU33" i="35"/>
  <c r="AV33" i="35"/>
  <c r="AW33" i="35"/>
  <c r="AX33" i="35"/>
  <c r="AY33" i="35"/>
  <c r="AQ34" i="35"/>
  <c r="AR34" i="35"/>
  <c r="AZ34" i="35" s="1"/>
  <c r="AS34" i="35"/>
  <c r="AT34" i="35"/>
  <c r="AU34" i="35"/>
  <c r="AV34" i="35"/>
  <c r="AW34" i="35"/>
  <c r="AX34" i="35"/>
  <c r="AY34" i="35"/>
  <c r="AQ35" i="35"/>
  <c r="AR35" i="35"/>
  <c r="AZ35" i="35" s="1"/>
  <c r="AS35" i="35"/>
  <c r="AT35" i="35"/>
  <c r="AU35" i="35"/>
  <c r="AV35" i="35"/>
  <c r="AW35" i="35"/>
  <c r="AX35" i="35"/>
  <c r="AY35" i="35"/>
  <c r="AQ36" i="35"/>
  <c r="AR36" i="35"/>
  <c r="BA36" i="35" s="1"/>
  <c r="AS36" i="35"/>
  <c r="AT36" i="35"/>
  <c r="AU36" i="35"/>
  <c r="AV36" i="35"/>
  <c r="AW36" i="35"/>
  <c r="AX36" i="35"/>
  <c r="AY36" i="35"/>
  <c r="AZ36" i="35"/>
  <c r="AQ37" i="35"/>
  <c r="AR37" i="35"/>
  <c r="AS37" i="35"/>
  <c r="AT37" i="35"/>
  <c r="AU37" i="35"/>
  <c r="AV37" i="35"/>
  <c r="AW37" i="35"/>
  <c r="AX37" i="35"/>
  <c r="AY37" i="35"/>
  <c r="AZ37" i="35"/>
  <c r="BA37" i="35"/>
  <c r="AQ38" i="35"/>
  <c r="AR38" i="35"/>
  <c r="AS38" i="35"/>
  <c r="AT38" i="35"/>
  <c r="AU38" i="35"/>
  <c r="AV38" i="35"/>
  <c r="AW38" i="35"/>
  <c r="AX38" i="35"/>
  <c r="AY38" i="35"/>
  <c r="AZ38" i="35"/>
  <c r="BA38" i="35"/>
  <c r="AQ39" i="35"/>
  <c r="AR39" i="35"/>
  <c r="AS39" i="35"/>
  <c r="AT39" i="35"/>
  <c r="AU39" i="35"/>
  <c r="AV39" i="35"/>
  <c r="AW39" i="35"/>
  <c r="AX39" i="35"/>
  <c r="AY39" i="35"/>
  <c r="AZ39" i="35"/>
  <c r="BA39" i="35"/>
  <c r="AQ40" i="35"/>
  <c r="AR40" i="35"/>
  <c r="AS40" i="35"/>
  <c r="AT40" i="35"/>
  <c r="AU40" i="35"/>
  <c r="AV40" i="35"/>
  <c r="AW40" i="35"/>
  <c r="AX40" i="35"/>
  <c r="AY40" i="35"/>
  <c r="AQ41" i="35"/>
  <c r="AR41" i="35"/>
  <c r="AZ41" i="35" s="1"/>
  <c r="AS41" i="35"/>
  <c r="AT41" i="35"/>
  <c r="AU41" i="35"/>
  <c r="AV41" i="35"/>
  <c r="AW41" i="35"/>
  <c r="AX41" i="35"/>
  <c r="AY41" i="35"/>
  <c r="AQ42" i="35"/>
  <c r="AR42" i="35"/>
  <c r="AZ42" i="35" s="1"/>
  <c r="AS42" i="35"/>
  <c r="AT42" i="35"/>
  <c r="AU42" i="35"/>
  <c r="AV42" i="35"/>
  <c r="AW42" i="35"/>
  <c r="AX42" i="35"/>
  <c r="AY42" i="35"/>
  <c r="AQ43" i="35"/>
  <c r="AR43" i="35"/>
  <c r="AZ43" i="35" s="1"/>
  <c r="AS43" i="35"/>
  <c r="AT43" i="35"/>
  <c r="AU43" i="35"/>
  <c r="AV43" i="35"/>
  <c r="AW43" i="35"/>
  <c r="AX43" i="35"/>
  <c r="AY43" i="35"/>
  <c r="AQ44" i="35"/>
  <c r="AR44" i="35"/>
  <c r="AZ44" i="35" s="1"/>
  <c r="AS44" i="35"/>
  <c r="AT44" i="35"/>
  <c r="AU44" i="35"/>
  <c r="AV44" i="35"/>
  <c r="AW44" i="35"/>
  <c r="AX44" i="35"/>
  <c r="AY44" i="35"/>
  <c r="AQ45" i="35"/>
  <c r="AR45" i="35"/>
  <c r="AZ45" i="35" s="1"/>
  <c r="AS45" i="35"/>
  <c r="AT45" i="35"/>
  <c r="AU45" i="35"/>
  <c r="AV45" i="35"/>
  <c r="AW45" i="35"/>
  <c r="AX45" i="35"/>
  <c r="AY45" i="35"/>
  <c r="AQ46" i="35"/>
  <c r="AR46" i="35"/>
  <c r="AZ46" i="35" s="1"/>
  <c r="AS46" i="35"/>
  <c r="AT46" i="35"/>
  <c r="AU46" i="35"/>
  <c r="AV46" i="35"/>
  <c r="AW46" i="35"/>
  <c r="AX46" i="35"/>
  <c r="AY46" i="35"/>
  <c r="AQ47" i="35"/>
  <c r="AR47" i="35"/>
  <c r="AZ47" i="35" s="1"/>
  <c r="AS47" i="35"/>
  <c r="AT47" i="35"/>
  <c r="AU47" i="35"/>
  <c r="AV47" i="35"/>
  <c r="AW47" i="35"/>
  <c r="AX47" i="35"/>
  <c r="AY47" i="35"/>
  <c r="AQ48" i="35"/>
  <c r="AR48" i="35"/>
  <c r="BA48" i="35" s="1"/>
  <c r="AS48" i="35"/>
  <c r="AT48" i="35"/>
  <c r="AU48" i="35"/>
  <c r="AV48" i="35"/>
  <c r="AW48" i="35"/>
  <c r="AX48" i="35"/>
  <c r="AY48" i="35"/>
  <c r="AZ48" i="35"/>
  <c r="AQ49" i="35"/>
  <c r="AR49" i="35"/>
  <c r="AS49" i="35"/>
  <c r="AT49" i="35"/>
  <c r="AU49" i="35"/>
  <c r="AV49" i="35"/>
  <c r="AW49" i="35"/>
  <c r="AX49" i="35"/>
  <c r="AY49" i="35"/>
  <c r="AZ49" i="35"/>
  <c r="BA49" i="35"/>
  <c r="AQ50" i="35"/>
  <c r="AR50" i="35"/>
  <c r="AS50" i="35"/>
  <c r="AT50" i="35"/>
  <c r="AU50" i="35"/>
  <c r="AV50" i="35"/>
  <c r="AW50" i="35"/>
  <c r="AX50" i="35"/>
  <c r="AY50" i="35"/>
  <c r="AZ50" i="35"/>
  <c r="BA50" i="35"/>
  <c r="AQ51" i="35"/>
  <c r="AR51" i="35"/>
  <c r="AS51" i="35"/>
  <c r="AT51" i="35"/>
  <c r="AU51" i="35"/>
  <c r="AV51" i="35"/>
  <c r="AW51" i="35"/>
  <c r="AX51" i="35"/>
  <c r="AY51" i="35"/>
  <c r="AZ51" i="35"/>
  <c r="BA51" i="35"/>
  <c r="AQ52" i="35"/>
  <c r="AR52" i="35"/>
  <c r="AS52" i="35"/>
  <c r="AT52" i="35"/>
  <c r="AU52" i="35"/>
  <c r="AV52" i="35"/>
  <c r="AW52" i="35"/>
  <c r="AX52" i="35"/>
  <c r="AY52" i="35"/>
  <c r="AQ53" i="35"/>
  <c r="AR53" i="35"/>
  <c r="AZ53" i="35" s="1"/>
  <c r="AS53" i="35"/>
  <c r="AT53" i="35"/>
  <c r="AU53" i="35"/>
  <c r="AV53" i="35"/>
  <c r="AW53" i="35"/>
  <c r="AX53" i="35"/>
  <c r="AY53" i="35"/>
  <c r="AQ54" i="35"/>
  <c r="AR54" i="35"/>
  <c r="AZ54" i="35" s="1"/>
  <c r="AS54" i="35"/>
  <c r="AT54" i="35"/>
  <c r="AU54" i="35"/>
  <c r="AV54" i="35"/>
  <c r="AW54" i="35"/>
  <c r="AX54" i="35"/>
  <c r="AY54" i="35"/>
  <c r="AQ55" i="35"/>
  <c r="AR55" i="35"/>
  <c r="AZ55" i="35" s="1"/>
  <c r="AS55" i="35"/>
  <c r="AT55" i="35"/>
  <c r="AU55" i="35"/>
  <c r="AV55" i="35"/>
  <c r="AW55" i="35"/>
  <c r="AX55" i="35"/>
  <c r="AY55" i="35"/>
  <c r="AQ56" i="35"/>
  <c r="AR56" i="35"/>
  <c r="AZ56" i="35" s="1"/>
  <c r="AS56" i="35"/>
  <c r="AT56" i="35"/>
  <c r="AU56" i="35"/>
  <c r="AV56" i="35"/>
  <c r="AW56" i="35"/>
  <c r="AX56" i="35"/>
  <c r="AY56" i="35"/>
  <c r="AQ57" i="35"/>
  <c r="AR57" i="35"/>
  <c r="AZ57" i="35" s="1"/>
  <c r="AS57" i="35"/>
  <c r="BA57" i="35" s="1"/>
  <c r="AT57" i="35"/>
  <c r="AU57" i="35"/>
  <c r="AV57" i="35"/>
  <c r="AW57" i="35"/>
  <c r="AX57" i="35"/>
  <c r="AY57" i="35"/>
  <c r="AQ58" i="35"/>
  <c r="AR58" i="35"/>
  <c r="AZ58" i="35" s="1"/>
  <c r="AS58" i="35"/>
  <c r="AT58" i="35"/>
  <c r="AU58" i="35"/>
  <c r="AV58" i="35"/>
  <c r="AW58" i="35"/>
  <c r="AX58" i="35"/>
  <c r="AY58" i="35"/>
  <c r="AQ59" i="35"/>
  <c r="AR59" i="35"/>
  <c r="AZ59" i="35" s="1"/>
  <c r="AS59" i="35"/>
  <c r="AT59" i="35"/>
  <c r="AU59" i="35"/>
  <c r="AV59" i="35"/>
  <c r="AW59" i="35"/>
  <c r="AX59" i="35"/>
  <c r="AY59" i="35"/>
  <c r="AQ60" i="35"/>
  <c r="AR60" i="35"/>
  <c r="BA60" i="35" s="1"/>
  <c r="AS60" i="35"/>
  <c r="AT60" i="35"/>
  <c r="AU60" i="35"/>
  <c r="AV60" i="35"/>
  <c r="AW60" i="35"/>
  <c r="AX60" i="35"/>
  <c r="AY60" i="35"/>
  <c r="AZ60" i="35"/>
  <c r="AQ61" i="35"/>
  <c r="AR61" i="35"/>
  <c r="AS61" i="35"/>
  <c r="AT61" i="35"/>
  <c r="AU61" i="35"/>
  <c r="AV61" i="35"/>
  <c r="AW61" i="35"/>
  <c r="AX61" i="35"/>
  <c r="AY61" i="35"/>
  <c r="AZ61" i="35"/>
  <c r="BA61" i="35"/>
  <c r="AQ62" i="35"/>
  <c r="AR62" i="35"/>
  <c r="AS62" i="35"/>
  <c r="AT62" i="35"/>
  <c r="AU62" i="35"/>
  <c r="AV62" i="35"/>
  <c r="AW62" i="35"/>
  <c r="AX62" i="35"/>
  <c r="AY62" i="35"/>
  <c r="AZ62" i="35"/>
  <c r="BA62" i="35"/>
  <c r="AQ63" i="35"/>
  <c r="AR63" i="35"/>
  <c r="AS63" i="35"/>
  <c r="AT63" i="35"/>
  <c r="AU63" i="35"/>
  <c r="AV63" i="35"/>
  <c r="AW63" i="35"/>
  <c r="AX63" i="35"/>
  <c r="AY63" i="35"/>
  <c r="AZ63" i="35"/>
  <c r="BA63" i="35"/>
  <c r="AQ64" i="35"/>
  <c r="AR64" i="35"/>
  <c r="AS64" i="35"/>
  <c r="AT64" i="35"/>
  <c r="AU64" i="35"/>
  <c r="AV64" i="35"/>
  <c r="AW64" i="35"/>
  <c r="AX64" i="35"/>
  <c r="AY64" i="35"/>
  <c r="AQ65" i="35"/>
  <c r="AR65" i="35"/>
  <c r="AZ65" i="35" s="1"/>
  <c r="AS65" i="35"/>
  <c r="AT65" i="35"/>
  <c r="AU65" i="35"/>
  <c r="AV65" i="35"/>
  <c r="AW65" i="35"/>
  <c r="AX65" i="35"/>
  <c r="AY65" i="35"/>
  <c r="AQ66" i="35"/>
  <c r="AR66" i="35"/>
  <c r="AZ66" i="35" s="1"/>
  <c r="AS66" i="35"/>
  <c r="AT66" i="35"/>
  <c r="AU66" i="35"/>
  <c r="AV66" i="35"/>
  <c r="AW66" i="35"/>
  <c r="AX66" i="35"/>
  <c r="AY66" i="35"/>
  <c r="AQ67" i="35"/>
  <c r="AR67" i="35"/>
  <c r="AZ67" i="35" s="1"/>
  <c r="AS67" i="35"/>
  <c r="AT67" i="35"/>
  <c r="AU67" i="35"/>
  <c r="AV67" i="35"/>
  <c r="AW67" i="35"/>
  <c r="AX67" i="35"/>
  <c r="AY67" i="35"/>
  <c r="AQ68" i="35"/>
  <c r="AR68" i="35"/>
  <c r="AZ68" i="35" s="1"/>
  <c r="AS68" i="35"/>
  <c r="AT68" i="35"/>
  <c r="AU68" i="35"/>
  <c r="AV68" i="35"/>
  <c r="AW68" i="35"/>
  <c r="AX68" i="35"/>
  <c r="AY68" i="35"/>
  <c r="AQ69" i="35"/>
  <c r="AR69" i="35"/>
  <c r="AZ69" i="35" s="1"/>
  <c r="AS69" i="35"/>
  <c r="BA69" i="35" s="1"/>
  <c r="AT69" i="35"/>
  <c r="AU69" i="35"/>
  <c r="AV69" i="35"/>
  <c r="AW69" i="35"/>
  <c r="AX69" i="35"/>
  <c r="AY69" i="35"/>
  <c r="AQ70" i="35"/>
  <c r="AR70" i="35"/>
  <c r="AZ70" i="35" s="1"/>
  <c r="AS70" i="35"/>
  <c r="AT70" i="35"/>
  <c r="AU70" i="35"/>
  <c r="AV70" i="35"/>
  <c r="AW70" i="35"/>
  <c r="AX70" i="35"/>
  <c r="AY70" i="35"/>
  <c r="AQ71" i="35"/>
  <c r="AR71" i="35"/>
  <c r="AZ71" i="35" s="1"/>
  <c r="AS71" i="35"/>
  <c r="AT71" i="35"/>
  <c r="AU71" i="35"/>
  <c r="AV71" i="35"/>
  <c r="AW71" i="35"/>
  <c r="AX71" i="35"/>
  <c r="AY71" i="35"/>
  <c r="AQ72" i="35"/>
  <c r="AR72" i="35"/>
  <c r="BA72" i="35" s="1"/>
  <c r="AS72" i="35"/>
  <c r="AT72" i="35"/>
  <c r="AU72" i="35"/>
  <c r="AV72" i="35"/>
  <c r="AW72" i="35"/>
  <c r="AX72" i="35"/>
  <c r="AY72" i="35"/>
  <c r="AZ72" i="35"/>
  <c r="AQ73" i="35"/>
  <c r="AR73" i="35"/>
  <c r="AS73" i="35"/>
  <c r="AT73" i="35"/>
  <c r="AU73" i="35"/>
  <c r="AV73" i="35"/>
  <c r="AW73" i="35"/>
  <c r="AX73" i="35"/>
  <c r="AY73" i="35"/>
  <c r="AZ73" i="35"/>
  <c r="BA73" i="35"/>
  <c r="AQ74" i="35"/>
  <c r="AR74" i="35"/>
  <c r="AS74" i="35"/>
  <c r="AT74" i="35"/>
  <c r="AU74" i="35"/>
  <c r="AV74" i="35"/>
  <c r="AW74" i="35"/>
  <c r="AX74" i="35"/>
  <c r="AY74" i="35"/>
  <c r="AZ74" i="35"/>
  <c r="BA74" i="35"/>
  <c r="AQ75" i="35"/>
  <c r="AR75" i="35"/>
  <c r="AS75" i="35"/>
  <c r="AT75" i="35"/>
  <c r="AU75" i="35"/>
  <c r="AV75" i="35"/>
  <c r="AW75" i="35"/>
  <c r="AX75" i="35"/>
  <c r="AY75" i="35"/>
  <c r="AZ75" i="35"/>
  <c r="BA75" i="35"/>
  <c r="AQ76" i="35"/>
  <c r="AR76" i="35"/>
  <c r="AS76" i="35"/>
  <c r="AT76" i="35"/>
  <c r="AU76" i="35"/>
  <c r="AV76" i="35"/>
  <c r="AW76" i="35"/>
  <c r="AX76" i="35"/>
  <c r="AY76" i="35"/>
  <c r="AQ77" i="35"/>
  <c r="AR77" i="35"/>
  <c r="AZ77" i="35" s="1"/>
  <c r="AS77" i="35"/>
  <c r="AT77" i="35"/>
  <c r="AU77" i="35"/>
  <c r="AV77" i="35"/>
  <c r="AW77" i="35"/>
  <c r="AX77" i="35"/>
  <c r="AY77" i="35"/>
  <c r="AQ78" i="35"/>
  <c r="AR78" i="35"/>
  <c r="AZ78" i="35" s="1"/>
  <c r="AS78" i="35"/>
  <c r="AT78" i="35"/>
  <c r="AU78" i="35"/>
  <c r="AV78" i="35"/>
  <c r="AW78" i="35"/>
  <c r="AX78" i="35"/>
  <c r="AY78" i="35"/>
  <c r="AQ79" i="35"/>
  <c r="AR79" i="35"/>
  <c r="AZ79" i="35" s="1"/>
  <c r="AS79" i="35"/>
  <c r="AT79" i="35"/>
  <c r="AU79" i="35"/>
  <c r="AV79" i="35"/>
  <c r="AW79" i="35"/>
  <c r="AX79" i="35"/>
  <c r="AY79" i="35"/>
  <c r="AQ80" i="35"/>
  <c r="AR80" i="35"/>
  <c r="AZ80" i="35" s="1"/>
  <c r="AS80" i="35"/>
  <c r="AT80" i="35"/>
  <c r="AU80" i="35"/>
  <c r="AV80" i="35"/>
  <c r="AW80" i="35"/>
  <c r="AX80" i="35"/>
  <c r="AY80" i="35"/>
  <c r="AQ81" i="35"/>
  <c r="AR81" i="35"/>
  <c r="AZ81" i="35" s="1"/>
  <c r="AS81" i="35"/>
  <c r="BA81" i="35" s="1"/>
  <c r="AT81" i="35"/>
  <c r="AU81" i="35"/>
  <c r="AV81" i="35"/>
  <c r="AW81" i="35"/>
  <c r="AX81" i="35"/>
  <c r="AY81" i="35"/>
  <c r="AQ82" i="35"/>
  <c r="AR82" i="35"/>
  <c r="AZ82" i="35" s="1"/>
  <c r="AS82" i="35"/>
  <c r="AT82" i="35"/>
  <c r="AU82" i="35"/>
  <c r="AV82" i="35"/>
  <c r="AW82" i="35"/>
  <c r="AX82" i="35"/>
  <c r="AY82" i="35"/>
  <c r="AQ83" i="35"/>
  <c r="AR83" i="35"/>
  <c r="AZ83" i="35" s="1"/>
  <c r="AS83" i="35"/>
  <c r="AT83" i="35"/>
  <c r="AU83" i="35"/>
  <c r="AV83" i="35"/>
  <c r="AW83" i="35"/>
  <c r="AX83" i="35"/>
  <c r="AY83" i="35"/>
  <c r="AQ84" i="35"/>
  <c r="AR84" i="35"/>
  <c r="BA84" i="35" s="1"/>
  <c r="AS84" i="35"/>
  <c r="AT84" i="35"/>
  <c r="AU84" i="35"/>
  <c r="AV84" i="35"/>
  <c r="AW84" i="35"/>
  <c r="AX84" i="35"/>
  <c r="AY84" i="35"/>
  <c r="AZ84" i="35"/>
  <c r="AQ85" i="35"/>
  <c r="AR85" i="35"/>
  <c r="AS85" i="35"/>
  <c r="AT85" i="35"/>
  <c r="AU85" i="35"/>
  <c r="AV85" i="35"/>
  <c r="AW85" i="35"/>
  <c r="AX85" i="35"/>
  <c r="AY85" i="35"/>
  <c r="AZ85" i="35"/>
  <c r="BA85" i="35"/>
  <c r="AQ86" i="35"/>
  <c r="AR86" i="35"/>
  <c r="AS86" i="35"/>
  <c r="AT86" i="35"/>
  <c r="AU86" i="35"/>
  <c r="AV86" i="35"/>
  <c r="AW86" i="35"/>
  <c r="AX86" i="35"/>
  <c r="AY86" i="35"/>
  <c r="AZ86" i="35"/>
  <c r="BA86" i="35"/>
  <c r="AQ87" i="35"/>
  <c r="AR87" i="35"/>
  <c r="AS87" i="35"/>
  <c r="AT87" i="35"/>
  <c r="AU87" i="35"/>
  <c r="AV87" i="35"/>
  <c r="AW87" i="35"/>
  <c r="AX87" i="35"/>
  <c r="AY87" i="35"/>
  <c r="AZ87" i="35"/>
  <c r="BA87" i="35"/>
  <c r="AQ88" i="35"/>
  <c r="AR88" i="35"/>
  <c r="AS88" i="35"/>
  <c r="AT88" i="35"/>
  <c r="AU88" i="35"/>
  <c r="AV88" i="35"/>
  <c r="AW88" i="35"/>
  <c r="AX88" i="35"/>
  <c r="AY88" i="35"/>
  <c r="AQ89" i="35"/>
  <c r="AR89" i="35"/>
  <c r="AZ89" i="35" s="1"/>
  <c r="AS89" i="35"/>
  <c r="AT89" i="35"/>
  <c r="AU89" i="35"/>
  <c r="AV89" i="35"/>
  <c r="AW89" i="35"/>
  <c r="AX89" i="35"/>
  <c r="AY89" i="35"/>
  <c r="AQ90" i="35"/>
  <c r="AR90" i="35"/>
  <c r="AZ90" i="35" s="1"/>
  <c r="AS90" i="35"/>
  <c r="AT90" i="35"/>
  <c r="AU90" i="35"/>
  <c r="AV90" i="35"/>
  <c r="AW90" i="35"/>
  <c r="AX90" i="35"/>
  <c r="AY90" i="35"/>
  <c r="AQ91" i="35"/>
  <c r="AR91" i="35"/>
  <c r="AZ91" i="35" s="1"/>
  <c r="AS91" i="35"/>
  <c r="AT91" i="35"/>
  <c r="AU91" i="35"/>
  <c r="AV91" i="35"/>
  <c r="AW91" i="35"/>
  <c r="AX91" i="35"/>
  <c r="AY91" i="35"/>
  <c r="AQ92" i="35"/>
  <c r="AR92" i="35"/>
  <c r="AZ92" i="35" s="1"/>
  <c r="AS92" i="35"/>
  <c r="AT92" i="35"/>
  <c r="AU92" i="35"/>
  <c r="AV92" i="35"/>
  <c r="AW92" i="35"/>
  <c r="AX92" i="35"/>
  <c r="AY92" i="35"/>
  <c r="AQ93" i="35"/>
  <c r="AR93" i="35"/>
  <c r="AZ93" i="35" s="1"/>
  <c r="AS93" i="35"/>
  <c r="BA93" i="35" s="1"/>
  <c r="AT93" i="35"/>
  <c r="AU93" i="35"/>
  <c r="AV93" i="35"/>
  <c r="AW93" i="35"/>
  <c r="AX93" i="35"/>
  <c r="AY93" i="35"/>
  <c r="AQ94" i="35"/>
  <c r="AR94" i="35"/>
  <c r="AZ94" i="35" s="1"/>
  <c r="AS94" i="35"/>
  <c r="AT94" i="35"/>
  <c r="AU94" i="35"/>
  <c r="AV94" i="35"/>
  <c r="AW94" i="35"/>
  <c r="AX94" i="35"/>
  <c r="AY94" i="35"/>
  <c r="AQ95" i="35"/>
  <c r="AR95" i="35"/>
  <c r="AZ95" i="35" s="1"/>
  <c r="AS95" i="35"/>
  <c r="AT95" i="35"/>
  <c r="AU95" i="35"/>
  <c r="AV95" i="35"/>
  <c r="AW95" i="35"/>
  <c r="AX95" i="35"/>
  <c r="AY95" i="35"/>
  <c r="AQ96" i="35"/>
  <c r="AR96" i="35"/>
  <c r="BA96" i="35" s="1"/>
  <c r="AS96" i="35"/>
  <c r="AT96" i="35"/>
  <c r="AU96" i="35"/>
  <c r="AV96" i="35"/>
  <c r="AW96" i="35"/>
  <c r="AX96" i="35"/>
  <c r="AY96" i="35"/>
  <c r="AZ96" i="35"/>
  <c r="AQ97" i="35"/>
  <c r="AR97" i="35"/>
  <c r="AS97" i="35"/>
  <c r="AT97" i="35"/>
  <c r="AU97" i="35"/>
  <c r="AV97" i="35"/>
  <c r="AW97" i="35"/>
  <c r="AX97" i="35"/>
  <c r="AY97" i="35"/>
  <c r="AZ97" i="35"/>
  <c r="BA97" i="35"/>
  <c r="AQ98" i="35"/>
  <c r="AR98" i="35"/>
  <c r="AS98" i="35"/>
  <c r="AT98" i="35"/>
  <c r="AU98" i="35"/>
  <c r="AV98" i="35"/>
  <c r="AW98" i="35"/>
  <c r="AX98" i="35"/>
  <c r="AY98" i="35"/>
  <c r="AZ98" i="35"/>
  <c r="BA98" i="35"/>
  <c r="AQ99" i="35"/>
  <c r="AR99" i="35"/>
  <c r="AS99" i="35"/>
  <c r="AT99" i="35"/>
  <c r="AU99" i="35"/>
  <c r="AV99" i="35"/>
  <c r="AW99" i="35"/>
  <c r="AX99" i="35"/>
  <c r="AY99" i="35"/>
  <c r="AZ99" i="35"/>
  <c r="BA99" i="35"/>
  <c r="AQ100" i="35"/>
  <c r="AR100" i="35"/>
  <c r="AS100" i="35"/>
  <c r="AT100" i="35"/>
  <c r="AU100" i="35"/>
  <c r="AV100" i="35"/>
  <c r="AW100" i="35"/>
  <c r="AX100" i="35"/>
  <c r="AY100" i="35"/>
  <c r="AQ101" i="35"/>
  <c r="AR101" i="35"/>
  <c r="AZ101" i="35" s="1"/>
  <c r="AS101" i="35"/>
  <c r="AT101" i="35"/>
  <c r="AU101" i="35"/>
  <c r="AV101" i="35"/>
  <c r="AW101" i="35"/>
  <c r="AX101" i="35"/>
  <c r="AY101" i="35"/>
  <c r="AQ102" i="35"/>
  <c r="AR102" i="35"/>
  <c r="AZ102" i="35" s="1"/>
  <c r="AS102" i="35"/>
  <c r="AT102" i="35"/>
  <c r="AU102" i="35"/>
  <c r="AV102" i="35"/>
  <c r="AW102" i="35"/>
  <c r="AX102" i="35"/>
  <c r="AY102" i="35"/>
  <c r="AQ103" i="35"/>
  <c r="AR103" i="35"/>
  <c r="AZ103" i="35" s="1"/>
  <c r="AS103" i="35"/>
  <c r="AT103" i="35"/>
  <c r="AU103" i="35"/>
  <c r="AV103" i="35"/>
  <c r="AW103" i="35"/>
  <c r="AX103" i="35"/>
  <c r="AY103" i="35"/>
  <c r="AQ104" i="35"/>
  <c r="AR104" i="35"/>
  <c r="AZ104" i="35" s="1"/>
  <c r="AS104" i="35"/>
  <c r="AT104" i="35"/>
  <c r="AU104" i="35"/>
  <c r="AV104" i="35"/>
  <c r="AW104" i="35"/>
  <c r="AX104" i="35"/>
  <c r="AY104" i="35"/>
  <c r="AQ105" i="35"/>
  <c r="AR105" i="35"/>
  <c r="AZ105" i="35" s="1"/>
  <c r="AS105" i="35"/>
  <c r="BA105" i="35" s="1"/>
  <c r="AT105" i="35"/>
  <c r="AU105" i="35"/>
  <c r="AV105" i="35"/>
  <c r="AW105" i="35"/>
  <c r="AX105" i="35"/>
  <c r="AY105" i="35"/>
  <c r="AQ106" i="35"/>
  <c r="AR106" i="35"/>
  <c r="AZ106" i="35" s="1"/>
  <c r="AS106" i="35"/>
  <c r="AT106" i="35"/>
  <c r="AU106" i="35"/>
  <c r="AV106" i="35"/>
  <c r="AW106" i="35"/>
  <c r="AX106" i="35"/>
  <c r="AY106" i="35"/>
  <c r="AQ107" i="35"/>
  <c r="AR107" i="35"/>
  <c r="AZ107" i="35" s="1"/>
  <c r="AS107" i="35"/>
  <c r="AT107" i="35"/>
  <c r="AU107" i="35"/>
  <c r="AV107" i="35"/>
  <c r="AW107" i="35"/>
  <c r="AX107" i="35"/>
  <c r="AY107" i="35"/>
  <c r="AQ108" i="35"/>
  <c r="AR108" i="35"/>
  <c r="BA108" i="35" s="1"/>
  <c r="AS108" i="35"/>
  <c r="AT108" i="35"/>
  <c r="AU108" i="35"/>
  <c r="AV108" i="35"/>
  <c r="AW108" i="35"/>
  <c r="AX108" i="35"/>
  <c r="AY108" i="35"/>
  <c r="AZ108" i="35"/>
  <c r="AQ109" i="35"/>
  <c r="AR109" i="35"/>
  <c r="AS109" i="35"/>
  <c r="AT109" i="35"/>
  <c r="AU109" i="35"/>
  <c r="AV109" i="35"/>
  <c r="AW109" i="35"/>
  <c r="AX109" i="35"/>
  <c r="AY109" i="35"/>
  <c r="AZ109" i="35"/>
  <c r="BA109" i="35"/>
  <c r="AQ110" i="35"/>
  <c r="AR110" i="35"/>
  <c r="AS110" i="35"/>
  <c r="AT110" i="35"/>
  <c r="AU110" i="35"/>
  <c r="AV110" i="35"/>
  <c r="AW110" i="35"/>
  <c r="AX110" i="35"/>
  <c r="AY110" i="35"/>
  <c r="AZ110" i="35"/>
  <c r="BA110" i="35"/>
  <c r="AQ111" i="35"/>
  <c r="AR111" i="35"/>
  <c r="AS111" i="35"/>
  <c r="AT111" i="35"/>
  <c r="AU111" i="35"/>
  <c r="AV111" i="35"/>
  <c r="AW111" i="35"/>
  <c r="AX111" i="35"/>
  <c r="AY111" i="35"/>
  <c r="AZ111" i="35"/>
  <c r="BA111" i="35"/>
  <c r="AQ112" i="35"/>
  <c r="AR112" i="35"/>
  <c r="AS112" i="35"/>
  <c r="AT112" i="35"/>
  <c r="AU112" i="35"/>
  <c r="AV112" i="35"/>
  <c r="AW112" i="35"/>
  <c r="AX112" i="35"/>
  <c r="AY112" i="35"/>
  <c r="AQ113" i="35"/>
  <c r="AR113" i="35"/>
  <c r="AZ113" i="35" s="1"/>
  <c r="AS113" i="35"/>
  <c r="AT113" i="35"/>
  <c r="AU113" i="35"/>
  <c r="AV113" i="35"/>
  <c r="AW113" i="35"/>
  <c r="AX113" i="35"/>
  <c r="AY113" i="35"/>
  <c r="AQ114" i="35"/>
  <c r="AR114" i="35"/>
  <c r="AZ114" i="35" s="1"/>
  <c r="AS114" i="35"/>
  <c r="AT114" i="35"/>
  <c r="AU114" i="35"/>
  <c r="AV114" i="35"/>
  <c r="AW114" i="35"/>
  <c r="AX114" i="35"/>
  <c r="AY114" i="35"/>
  <c r="AQ115" i="35"/>
  <c r="AR115" i="35"/>
  <c r="AZ115" i="35" s="1"/>
  <c r="AS115" i="35"/>
  <c r="AT115" i="35"/>
  <c r="AU115" i="35"/>
  <c r="AV115" i="35"/>
  <c r="AW115" i="35"/>
  <c r="AX115" i="35"/>
  <c r="AY115" i="35"/>
  <c r="AQ116" i="35"/>
  <c r="AR116" i="35"/>
  <c r="AZ116" i="35" s="1"/>
  <c r="AS116" i="35"/>
  <c r="AT116" i="35"/>
  <c r="AU116" i="35"/>
  <c r="AV116" i="35"/>
  <c r="AW116" i="35"/>
  <c r="AX116" i="35"/>
  <c r="AY116" i="35"/>
  <c r="AQ117" i="35"/>
  <c r="AR117" i="35"/>
  <c r="AZ117" i="35" s="1"/>
  <c r="AS117" i="35"/>
  <c r="AT117" i="35"/>
  <c r="AU117" i="35"/>
  <c r="AV117" i="35"/>
  <c r="AW117" i="35"/>
  <c r="AX117" i="35"/>
  <c r="AY117" i="35"/>
  <c r="AQ118" i="35"/>
  <c r="AR118" i="35"/>
  <c r="AZ118" i="35" s="1"/>
  <c r="AS118" i="35"/>
  <c r="AT118" i="35"/>
  <c r="AU118" i="35"/>
  <c r="AV118" i="35"/>
  <c r="AW118" i="35"/>
  <c r="AX118" i="35"/>
  <c r="AY118" i="35"/>
  <c r="AQ119" i="35"/>
  <c r="AR119" i="35"/>
  <c r="AZ119" i="35" s="1"/>
  <c r="AS119" i="35"/>
  <c r="AT119" i="35"/>
  <c r="AU119" i="35"/>
  <c r="AV119" i="35"/>
  <c r="AW119" i="35"/>
  <c r="AX119" i="35"/>
  <c r="AY119" i="35"/>
  <c r="AQ120" i="35"/>
  <c r="AR120" i="35"/>
  <c r="BA120" i="35" s="1"/>
  <c r="AS120" i="35"/>
  <c r="AT120" i="35"/>
  <c r="AU120" i="35"/>
  <c r="AV120" i="35"/>
  <c r="AW120" i="35"/>
  <c r="AX120" i="35"/>
  <c r="AY120" i="35"/>
  <c r="AZ120" i="35"/>
  <c r="AQ121" i="35"/>
  <c r="AR121" i="35"/>
  <c r="AS121" i="35"/>
  <c r="AT121" i="35"/>
  <c r="AU121" i="35"/>
  <c r="AV121" i="35"/>
  <c r="AW121" i="35"/>
  <c r="AX121" i="35"/>
  <c r="AY121" i="35"/>
  <c r="AZ121" i="35"/>
  <c r="BA121" i="35"/>
  <c r="AQ122" i="35"/>
  <c r="AR122" i="35"/>
  <c r="AS122" i="35"/>
  <c r="AT122" i="35"/>
  <c r="AU122" i="35"/>
  <c r="AV122" i="35"/>
  <c r="AW122" i="35"/>
  <c r="AX122" i="35"/>
  <c r="AY122" i="35"/>
  <c r="AZ122" i="35"/>
  <c r="BA122" i="35"/>
  <c r="AQ123" i="35"/>
  <c r="AR123" i="35"/>
  <c r="AS123" i="35"/>
  <c r="AT123" i="35"/>
  <c r="AU123" i="35"/>
  <c r="AV123" i="35"/>
  <c r="AW123" i="35"/>
  <c r="AX123" i="35"/>
  <c r="AY123" i="35"/>
  <c r="AZ123" i="35"/>
  <c r="BA123" i="35"/>
  <c r="AQ124" i="35"/>
  <c r="AR124" i="35"/>
  <c r="AS124" i="35"/>
  <c r="AT124" i="35"/>
  <c r="AU124" i="35"/>
  <c r="AV124" i="35"/>
  <c r="AW124" i="35"/>
  <c r="AX124" i="35"/>
  <c r="AY124" i="35"/>
  <c r="AQ125" i="35"/>
  <c r="AR125" i="35"/>
  <c r="AZ125" i="35" s="1"/>
  <c r="AS125" i="35"/>
  <c r="AT125" i="35"/>
  <c r="AU125" i="35"/>
  <c r="AV125" i="35"/>
  <c r="AW125" i="35"/>
  <c r="AX125" i="35"/>
  <c r="AY125" i="35"/>
  <c r="AQ126" i="35"/>
  <c r="AR126" i="35"/>
  <c r="AZ126" i="35" s="1"/>
  <c r="AS126" i="35"/>
  <c r="AT126" i="35"/>
  <c r="AU126" i="35"/>
  <c r="AV126" i="35"/>
  <c r="AW126" i="35"/>
  <c r="AX126" i="35"/>
  <c r="AY126" i="35"/>
  <c r="AQ127" i="35"/>
  <c r="AR127" i="35"/>
  <c r="AZ127" i="35" s="1"/>
  <c r="AS127" i="35"/>
  <c r="AT127" i="35"/>
  <c r="AU127" i="35"/>
  <c r="AV127" i="35"/>
  <c r="AW127" i="35"/>
  <c r="AX127" i="35"/>
  <c r="AY127" i="35"/>
  <c r="AQ128" i="35"/>
  <c r="AR128" i="35"/>
  <c r="AZ128" i="35" s="1"/>
  <c r="AS128" i="35"/>
  <c r="AT128" i="35"/>
  <c r="AU128" i="35"/>
  <c r="AV128" i="35"/>
  <c r="AW128" i="35"/>
  <c r="AX128" i="35"/>
  <c r="AY128" i="35"/>
  <c r="AQ129" i="35"/>
  <c r="AR129" i="35"/>
  <c r="AZ129" i="35" s="1"/>
  <c r="AS129" i="35"/>
  <c r="BA129" i="35" s="1"/>
  <c r="AT129" i="35"/>
  <c r="AU129" i="35"/>
  <c r="AV129" i="35"/>
  <c r="AW129" i="35"/>
  <c r="AX129" i="35"/>
  <c r="AY129" i="35"/>
  <c r="AQ130" i="35"/>
  <c r="AR130" i="35"/>
  <c r="AZ130" i="35" s="1"/>
  <c r="AS130" i="35"/>
  <c r="AT130" i="35"/>
  <c r="AU130" i="35"/>
  <c r="AV130" i="35"/>
  <c r="AW130" i="35"/>
  <c r="AX130" i="35"/>
  <c r="AY130" i="35"/>
  <c r="AQ131" i="35"/>
  <c r="AR131" i="35"/>
  <c r="AZ131" i="35" s="1"/>
  <c r="AS131" i="35"/>
  <c r="AT131" i="35"/>
  <c r="AU131" i="35"/>
  <c r="AV131" i="35"/>
  <c r="AW131" i="35"/>
  <c r="AX131" i="35"/>
  <c r="AY131" i="35"/>
  <c r="U132" i="35"/>
  <c r="AQ132" i="35"/>
  <c r="AR132" i="35"/>
  <c r="AZ132" i="35" s="1"/>
  <c r="AS132" i="35"/>
  <c r="AT132" i="35"/>
  <c r="AU132" i="35"/>
  <c r="AV132" i="35"/>
  <c r="AW132" i="35"/>
  <c r="AX132" i="35"/>
  <c r="AY132" i="35"/>
  <c r="AH2" i="34"/>
  <c r="AJ2" i="34" s="1"/>
  <c r="AH3" i="34"/>
  <c r="AJ3" i="34"/>
  <c r="AK3" i="34"/>
  <c r="AH4" i="34"/>
  <c r="AJ4" i="34" s="1"/>
  <c r="AH5" i="34"/>
  <c r="AJ5" i="34"/>
  <c r="AK5" i="34"/>
  <c r="AH6" i="34"/>
  <c r="AJ6" i="34" s="1"/>
  <c r="AK6" i="34"/>
  <c r="AH7" i="34"/>
  <c r="AJ7" i="34"/>
  <c r="AK7" i="34"/>
  <c r="AH8" i="34"/>
  <c r="AJ8" i="34"/>
  <c r="AK8" i="34"/>
  <c r="AH9" i="34"/>
  <c r="AJ9" i="34" s="1"/>
  <c r="AH10" i="34"/>
  <c r="AJ10" i="34" s="1"/>
  <c r="AK10" i="34"/>
  <c r="AH11" i="34"/>
  <c r="AJ11" i="34" s="1"/>
  <c r="AH12" i="34"/>
  <c r="AJ12" i="34"/>
  <c r="AK12" i="34"/>
  <c r="AH13" i="34"/>
  <c r="AJ13" i="34" s="1"/>
  <c r="AH14" i="34"/>
  <c r="AJ14" i="34" s="1"/>
  <c r="AK14" i="34"/>
  <c r="AH15" i="34"/>
  <c r="AK15" i="34" s="1"/>
  <c r="AJ15" i="34"/>
  <c r="AH16" i="34"/>
  <c r="AJ16" i="34"/>
  <c r="AK16" i="34"/>
  <c r="AH17" i="34"/>
  <c r="AJ17" i="34"/>
  <c r="AK17" i="34"/>
  <c r="AH18" i="34"/>
  <c r="AJ18" i="34" s="1"/>
  <c r="AK18" i="34"/>
  <c r="AH19" i="34"/>
  <c r="AJ19" i="34"/>
  <c r="AK19" i="34"/>
  <c r="AH20" i="34"/>
  <c r="AJ20" i="34"/>
  <c r="AK20" i="34"/>
  <c r="AH21" i="34"/>
  <c r="AJ21" i="34"/>
  <c r="AK21" i="34"/>
  <c r="AH22" i="34"/>
  <c r="AJ22" i="34" s="1"/>
  <c r="AK22" i="34"/>
  <c r="AH23" i="34"/>
  <c r="AJ23" i="34"/>
  <c r="AK23" i="34"/>
  <c r="AH24" i="34"/>
  <c r="AJ24" i="34" s="1"/>
  <c r="AH25" i="34"/>
  <c r="AJ25" i="34"/>
  <c r="AK25" i="34"/>
  <c r="AH26" i="34"/>
  <c r="AJ26" i="34" s="1"/>
  <c r="AK26" i="34"/>
  <c r="AH27" i="34"/>
  <c r="AJ27" i="34"/>
  <c r="AK27" i="34"/>
  <c r="AH28" i="34"/>
  <c r="AK28" i="34" s="1"/>
  <c r="AJ28" i="34"/>
  <c r="AH29" i="34"/>
  <c r="AJ29" i="34"/>
  <c r="AK29" i="34"/>
  <c r="AH30" i="34"/>
  <c r="AJ30" i="34" s="1"/>
  <c r="AK30" i="34"/>
  <c r="AH31" i="34"/>
  <c r="AJ31" i="34" s="1"/>
  <c r="AH32" i="34"/>
  <c r="AJ32" i="34"/>
  <c r="AK32" i="34"/>
  <c r="AH33" i="34"/>
  <c r="AJ33" i="34"/>
  <c r="AK33" i="34"/>
  <c r="AH34" i="34"/>
  <c r="AJ34" i="34" s="1"/>
  <c r="AK34" i="34"/>
  <c r="AH35" i="34"/>
  <c r="AJ35" i="34" s="1"/>
  <c r="AH36" i="34"/>
  <c r="AJ36" i="34"/>
  <c r="AK36" i="34"/>
  <c r="AH37" i="34"/>
  <c r="AJ37" i="34" s="1"/>
  <c r="AH38" i="34"/>
  <c r="AJ38" i="34" s="1"/>
  <c r="AK38" i="34"/>
  <c r="AH39" i="34"/>
  <c r="AJ39" i="34"/>
  <c r="AK39" i="34"/>
  <c r="AH40" i="34"/>
  <c r="AJ40" i="34"/>
  <c r="AK40" i="34"/>
  <c r="AH41" i="34"/>
  <c r="AK41" i="34" s="1"/>
  <c r="AJ41" i="34"/>
  <c r="AH42" i="34"/>
  <c r="AJ42" i="34" s="1"/>
  <c r="AK42" i="34"/>
  <c r="AH43" i="34"/>
  <c r="AJ43" i="34"/>
  <c r="AK43" i="34"/>
  <c r="AH44" i="34"/>
  <c r="AJ44" i="34" s="1"/>
  <c r="AH45" i="34"/>
  <c r="AJ45" i="34"/>
  <c r="AK45" i="34"/>
  <c r="AH46" i="34"/>
  <c r="AJ46" i="34" s="1"/>
  <c r="AK46" i="34"/>
  <c r="AH47" i="34"/>
  <c r="AJ47" i="34"/>
  <c r="AK47" i="34"/>
  <c r="AH48" i="34"/>
  <c r="AJ48" i="34" s="1"/>
  <c r="AH49" i="34"/>
  <c r="AJ49" i="34"/>
  <c r="AK49" i="34"/>
  <c r="AH50" i="34"/>
  <c r="AJ50" i="34" s="1"/>
  <c r="AK50" i="34"/>
  <c r="AH51" i="34"/>
  <c r="AJ51" i="34"/>
  <c r="AK51" i="34"/>
  <c r="AH52" i="34"/>
  <c r="AJ52" i="34"/>
  <c r="AK52" i="34"/>
  <c r="AH53" i="34"/>
  <c r="AJ53" i="34"/>
  <c r="AK53" i="34"/>
  <c r="AH54" i="34"/>
  <c r="AJ54" i="34" s="1"/>
  <c r="AK54" i="34"/>
  <c r="AH55" i="34"/>
  <c r="AJ55" i="34"/>
  <c r="AK55" i="34"/>
  <c r="AH56" i="34"/>
  <c r="AJ56" i="34"/>
  <c r="AK56" i="34"/>
  <c r="AH57" i="34"/>
  <c r="AJ57" i="34" s="1"/>
  <c r="AH58" i="34"/>
  <c r="AJ58" i="34" s="1"/>
  <c r="AK58" i="34"/>
  <c r="AH59" i="34"/>
  <c r="AJ59" i="34" s="1"/>
  <c r="AH60" i="34"/>
  <c r="AJ60" i="34"/>
  <c r="AK60" i="34"/>
  <c r="AH61" i="34"/>
  <c r="AJ61" i="34" s="1"/>
  <c r="AH62" i="34"/>
  <c r="AJ62" i="34" s="1"/>
  <c r="AK62" i="34"/>
  <c r="AH63" i="34"/>
  <c r="AK63" i="34" s="1"/>
  <c r="AJ63" i="34"/>
  <c r="AH64" i="34"/>
  <c r="AJ64" i="34"/>
  <c r="AK64" i="34"/>
  <c r="AH65" i="34"/>
  <c r="AJ65" i="34"/>
  <c r="AK65" i="34"/>
  <c r="AH66" i="34"/>
  <c r="AJ66" i="34" s="1"/>
  <c r="AK66" i="34"/>
  <c r="AH67" i="34"/>
  <c r="AJ67" i="34"/>
  <c r="AK67" i="34"/>
  <c r="AH68" i="34"/>
  <c r="AJ68" i="34"/>
  <c r="AK68" i="34"/>
  <c r="AH69" i="34"/>
  <c r="AJ69" i="34"/>
  <c r="AK69" i="34"/>
  <c r="AH70" i="34"/>
  <c r="AJ70" i="34" s="1"/>
  <c r="AK70" i="34"/>
  <c r="AH71" i="34"/>
  <c r="AJ71" i="34"/>
  <c r="AK71" i="34"/>
  <c r="AH72" i="34"/>
  <c r="AJ72" i="34" s="1"/>
  <c r="AH73" i="34"/>
  <c r="AJ73" i="34"/>
  <c r="AK73" i="34"/>
  <c r="AH74" i="34"/>
  <c r="AJ74" i="34" s="1"/>
  <c r="AK74" i="34"/>
  <c r="AH75" i="34"/>
  <c r="AJ75" i="34"/>
  <c r="AK75" i="34"/>
  <c r="AH76" i="34"/>
  <c r="AK76" i="34" s="1"/>
  <c r="AJ76" i="34"/>
  <c r="AH77" i="34"/>
  <c r="AJ77" i="34"/>
  <c r="AK77" i="34"/>
  <c r="AH78" i="34"/>
  <c r="AJ78" i="34" s="1"/>
  <c r="AK78" i="34"/>
  <c r="AH79" i="34"/>
  <c r="AJ79" i="34" s="1"/>
  <c r="AH80" i="34"/>
  <c r="AJ80" i="34"/>
  <c r="AK80" i="34"/>
  <c r="AH81" i="34"/>
  <c r="AJ81" i="34"/>
  <c r="AK81" i="34"/>
  <c r="AH82" i="34"/>
  <c r="AJ82" i="34" s="1"/>
  <c r="AK82" i="34"/>
  <c r="AH83" i="34"/>
  <c r="AJ83" i="34" s="1"/>
  <c r="AH84" i="34"/>
  <c r="AJ84" i="34"/>
  <c r="AK84" i="34"/>
  <c r="AH85" i="34"/>
  <c r="AJ85" i="34" s="1"/>
  <c r="AH86" i="34"/>
  <c r="AJ86" i="34" s="1"/>
  <c r="AK86" i="34"/>
  <c r="AH87" i="34"/>
  <c r="AJ87" i="34"/>
  <c r="AK87" i="34"/>
  <c r="AH88" i="34"/>
  <c r="AJ88" i="34"/>
  <c r="AK88" i="34"/>
  <c r="AH89" i="34"/>
  <c r="AK89" i="34" s="1"/>
  <c r="AJ89" i="34"/>
  <c r="AH90" i="34"/>
  <c r="AJ90" i="34" s="1"/>
  <c r="AK90" i="34"/>
  <c r="AH91" i="34"/>
  <c r="AJ91" i="34"/>
  <c r="AK91" i="34"/>
  <c r="AH92" i="34"/>
  <c r="AJ92" i="34" s="1"/>
  <c r="AH93" i="34"/>
  <c r="AJ93" i="34"/>
  <c r="AK93" i="34"/>
  <c r="AH94" i="34"/>
  <c r="AJ94" i="34" s="1"/>
  <c r="AK94" i="34"/>
  <c r="AH95" i="34"/>
  <c r="AJ95" i="34"/>
  <c r="AK95" i="34"/>
  <c r="AH96" i="34"/>
  <c r="AK96" i="34" s="1"/>
  <c r="AJ96" i="34"/>
  <c r="AH97" i="34"/>
  <c r="AJ97" i="34"/>
  <c r="AK97" i="34"/>
  <c r="AH98" i="34"/>
  <c r="AJ98" i="34" s="1"/>
  <c r="AK98" i="34"/>
  <c r="AH99" i="34"/>
  <c r="AJ99" i="34"/>
  <c r="AK99" i="34"/>
  <c r="AH100" i="34"/>
  <c r="AJ100" i="34"/>
  <c r="AK100" i="34"/>
  <c r="AH101" i="34"/>
  <c r="AJ101" i="34"/>
  <c r="AK101" i="34"/>
  <c r="AH102" i="34"/>
  <c r="AJ102" i="34" s="1"/>
  <c r="AK102" i="34"/>
  <c r="AH103" i="34"/>
  <c r="AJ103" i="34"/>
  <c r="AK103" i="34"/>
  <c r="AH104" i="34"/>
  <c r="AJ104" i="34"/>
  <c r="AK104" i="34"/>
  <c r="AH105" i="34"/>
  <c r="AJ105" i="34" s="1"/>
  <c r="AH106" i="34"/>
  <c r="AJ106" i="34" s="1"/>
  <c r="AK106" i="34"/>
  <c r="AH107" i="34"/>
  <c r="AJ107" i="34" s="1"/>
  <c r="AH108" i="34"/>
  <c r="AJ108" i="34"/>
  <c r="AK108" i="34"/>
  <c r="AH109" i="34"/>
  <c r="AK109" i="34" s="1"/>
  <c r="AJ109" i="34"/>
  <c r="AH110" i="34"/>
  <c r="AJ110" i="34" s="1"/>
  <c r="AK110" i="34"/>
  <c r="AH111" i="34"/>
  <c r="AK111" i="34" s="1"/>
  <c r="AJ111" i="34"/>
  <c r="AH112" i="34"/>
  <c r="AJ112" i="34"/>
  <c r="AK112" i="34"/>
  <c r="AH113" i="34"/>
  <c r="AJ113" i="34"/>
  <c r="AK113" i="34"/>
  <c r="AH114" i="34"/>
  <c r="AJ114" i="34" s="1"/>
  <c r="AK114" i="34"/>
  <c r="AH115" i="34"/>
  <c r="AJ115" i="34"/>
  <c r="AK115" i="34"/>
  <c r="AH116" i="34"/>
  <c r="AJ116" i="34"/>
  <c r="AK116" i="34"/>
  <c r="AH117" i="34"/>
  <c r="AJ117" i="34"/>
  <c r="AK117" i="34"/>
  <c r="AH118" i="34"/>
  <c r="AJ118" i="34" s="1"/>
  <c r="AH119" i="34"/>
  <c r="AJ119" i="34"/>
  <c r="AK119" i="34"/>
  <c r="AH120" i="34"/>
  <c r="AJ120" i="34" s="1"/>
  <c r="AH121" i="34"/>
  <c r="AJ121" i="34"/>
  <c r="AK121" i="34"/>
  <c r="AH122" i="34"/>
  <c r="AJ122" i="34" s="1"/>
  <c r="AK122" i="34"/>
  <c r="AH123" i="34"/>
  <c r="AJ123" i="34"/>
  <c r="AK123" i="34"/>
  <c r="AH124" i="34"/>
  <c r="AK124" i="34" s="1"/>
  <c r="AJ124" i="34"/>
  <c r="AH125" i="34"/>
  <c r="AJ125" i="34"/>
  <c r="AK125" i="34"/>
  <c r="AH126" i="34"/>
  <c r="AJ126" i="34" s="1"/>
  <c r="AK126" i="34"/>
  <c r="AH127" i="34"/>
  <c r="AJ127" i="34" s="1"/>
  <c r="AH128" i="34"/>
  <c r="AJ128" i="34"/>
  <c r="AK128" i="34"/>
  <c r="AH129" i="34"/>
  <c r="AJ129" i="34"/>
  <c r="AK129" i="34"/>
  <c r="AH130" i="34"/>
  <c r="AJ130" i="34" s="1"/>
  <c r="AK130" i="34"/>
  <c r="AH131" i="34"/>
  <c r="AK131" i="34" s="1"/>
  <c r="AJ131" i="34"/>
  <c r="AH132" i="34"/>
  <c r="AJ132" i="34"/>
  <c r="AK132" i="34"/>
  <c r="AH2" i="33"/>
  <c r="AJ2" i="33" s="1"/>
  <c r="AH3" i="33"/>
  <c r="AJ3" i="33" s="1"/>
  <c r="AK3" i="33"/>
  <c r="AH4" i="33"/>
  <c r="AJ4" i="33"/>
  <c r="AK4" i="33"/>
  <c r="AH5" i="33"/>
  <c r="AJ5" i="33"/>
  <c r="AK5" i="33"/>
  <c r="AH6" i="33"/>
  <c r="AK6" i="33" s="1"/>
  <c r="AJ6" i="33"/>
  <c r="AH7" i="33"/>
  <c r="AJ7" i="33" s="1"/>
  <c r="AK7" i="33"/>
  <c r="AH8" i="33"/>
  <c r="AJ8" i="33"/>
  <c r="AK8" i="33"/>
  <c r="AH9" i="33"/>
  <c r="AJ9" i="33" s="1"/>
  <c r="AH10" i="33"/>
  <c r="AJ10" i="33"/>
  <c r="AK10" i="33"/>
  <c r="AH11" i="33"/>
  <c r="AJ11" i="33" s="1"/>
  <c r="AK11" i="33"/>
  <c r="AH12" i="33"/>
  <c r="AJ12" i="33"/>
  <c r="AK12" i="33"/>
  <c r="AH13" i="33"/>
  <c r="AK13" i="33" s="1"/>
  <c r="AJ13" i="33"/>
  <c r="AH14" i="33"/>
  <c r="AJ14" i="33"/>
  <c r="AK14" i="33"/>
  <c r="AH15" i="33"/>
  <c r="AJ15" i="33" s="1"/>
  <c r="AH16" i="33"/>
  <c r="AJ16" i="33"/>
  <c r="AK16" i="33"/>
  <c r="AH17" i="33"/>
  <c r="AJ17" i="33"/>
  <c r="AK17" i="33"/>
  <c r="AH18" i="33"/>
  <c r="AJ18" i="33"/>
  <c r="AK18" i="33"/>
  <c r="AH19" i="33"/>
  <c r="AJ19" i="33" s="1"/>
  <c r="AK19" i="33"/>
  <c r="AH20" i="33"/>
  <c r="AJ20" i="33"/>
  <c r="AK20" i="33"/>
  <c r="AH21" i="33"/>
  <c r="AJ21" i="33"/>
  <c r="AK21" i="33"/>
  <c r="AH22" i="33"/>
  <c r="AJ22" i="33" s="1"/>
  <c r="AH23" i="33"/>
  <c r="AJ23" i="33" s="1"/>
  <c r="AK23" i="33"/>
  <c r="AH24" i="33"/>
  <c r="AJ24" i="33" s="1"/>
  <c r="AH25" i="33"/>
  <c r="AJ25" i="33"/>
  <c r="AK25" i="33"/>
  <c r="AH26" i="33"/>
  <c r="AK26" i="33" s="1"/>
  <c r="AJ26" i="33"/>
  <c r="AH27" i="33"/>
  <c r="AJ27" i="33" s="1"/>
  <c r="AK27" i="33"/>
  <c r="AH28" i="33"/>
  <c r="AK28" i="33" s="1"/>
  <c r="AJ28" i="33"/>
  <c r="AH29" i="33"/>
  <c r="AJ29" i="33"/>
  <c r="AK29" i="33"/>
  <c r="AH30" i="33"/>
  <c r="AJ30" i="33"/>
  <c r="AK30" i="33"/>
  <c r="AH31" i="33"/>
  <c r="AJ31" i="33" s="1"/>
  <c r="AK31" i="33"/>
  <c r="AH32" i="33"/>
  <c r="AJ32" i="33"/>
  <c r="AK32" i="33"/>
  <c r="AH33" i="33"/>
  <c r="AJ33" i="33"/>
  <c r="AK33" i="33"/>
  <c r="AH34" i="33"/>
  <c r="AJ34" i="33"/>
  <c r="AK34" i="33"/>
  <c r="AH35" i="33"/>
  <c r="AJ35" i="33" s="1"/>
  <c r="AH36" i="33"/>
  <c r="AJ36" i="33"/>
  <c r="AK36" i="33"/>
  <c r="AH37" i="33"/>
  <c r="AJ37" i="33" s="1"/>
  <c r="AH38" i="33"/>
  <c r="AJ38" i="33"/>
  <c r="AK38" i="33"/>
  <c r="AH39" i="33"/>
  <c r="AJ39" i="33" s="1"/>
  <c r="AH40" i="33"/>
  <c r="AJ40" i="33"/>
  <c r="AK40" i="33"/>
  <c r="AH41" i="33"/>
  <c r="AK41" i="33" s="1"/>
  <c r="AJ41" i="33"/>
  <c r="AH42" i="33"/>
  <c r="AJ42" i="33"/>
  <c r="AK42" i="33"/>
  <c r="AH43" i="33"/>
  <c r="AJ43" i="33" s="1"/>
  <c r="AK43" i="33"/>
  <c r="AH44" i="33"/>
  <c r="AJ44" i="33" s="1"/>
  <c r="AH45" i="33"/>
  <c r="AJ45" i="33"/>
  <c r="AK45" i="33"/>
  <c r="AH46" i="33"/>
  <c r="AJ46" i="33"/>
  <c r="AK46" i="33"/>
  <c r="AH47" i="33"/>
  <c r="AJ47" i="33" s="1"/>
  <c r="AK47" i="33"/>
  <c r="AH48" i="33"/>
  <c r="AJ48" i="33" s="1"/>
  <c r="AH49" i="33"/>
  <c r="AJ49" i="33"/>
  <c r="AK49" i="33"/>
  <c r="AH50" i="33"/>
  <c r="AJ50" i="33" s="1"/>
  <c r="AH51" i="33"/>
  <c r="AJ51" i="33" s="1"/>
  <c r="AK51" i="33"/>
  <c r="AH52" i="33"/>
  <c r="AJ52" i="33"/>
  <c r="AK52" i="33"/>
  <c r="AH53" i="33"/>
  <c r="AJ53" i="33"/>
  <c r="AK53" i="33"/>
  <c r="AH54" i="33"/>
  <c r="AK54" i="33" s="1"/>
  <c r="AJ54" i="33"/>
  <c r="AH55" i="33"/>
  <c r="AJ55" i="33" s="1"/>
  <c r="AK55" i="33"/>
  <c r="AH56" i="33"/>
  <c r="AJ56" i="33"/>
  <c r="AK56" i="33"/>
  <c r="AH57" i="33"/>
  <c r="AJ57" i="33" s="1"/>
  <c r="AH58" i="33"/>
  <c r="AJ58" i="33"/>
  <c r="AK58" i="33"/>
  <c r="AH59" i="33"/>
  <c r="AJ59" i="33" s="1"/>
  <c r="AK59" i="33"/>
  <c r="AH60" i="33"/>
  <c r="AJ60" i="33"/>
  <c r="AK60" i="33"/>
  <c r="AH61" i="33"/>
  <c r="AJ61" i="33" s="1"/>
  <c r="AH62" i="33"/>
  <c r="AJ62" i="33"/>
  <c r="AK62" i="33"/>
  <c r="AH63" i="33"/>
  <c r="AJ63" i="33" s="1"/>
  <c r="AH64" i="33"/>
  <c r="AJ64" i="33"/>
  <c r="AK64" i="33"/>
  <c r="AH65" i="33"/>
  <c r="AJ65" i="33"/>
  <c r="AK65" i="33"/>
  <c r="AH66" i="33"/>
  <c r="AJ66" i="33"/>
  <c r="AK66" i="33"/>
  <c r="AH67" i="33"/>
  <c r="AJ67" i="33" s="1"/>
  <c r="AK67" i="33"/>
  <c r="AH68" i="33"/>
  <c r="AJ68" i="33"/>
  <c r="AK68" i="33"/>
  <c r="AH69" i="33"/>
  <c r="AJ69" i="33"/>
  <c r="AK69" i="33"/>
  <c r="AH70" i="33"/>
  <c r="AJ70" i="33" s="1"/>
  <c r="AH71" i="33"/>
  <c r="AJ71" i="33" s="1"/>
  <c r="AK71" i="33"/>
  <c r="AH72" i="33"/>
  <c r="AJ72" i="33" s="1"/>
  <c r="AH73" i="33"/>
  <c r="AJ73" i="33"/>
  <c r="AK73" i="33"/>
  <c r="AH74" i="33"/>
  <c r="AJ74" i="33" s="1"/>
  <c r="AH75" i="33"/>
  <c r="AJ75" i="33" s="1"/>
  <c r="AK75" i="33"/>
  <c r="AH76" i="33"/>
  <c r="AK76" i="33" s="1"/>
  <c r="AJ76" i="33"/>
  <c r="AH77" i="33"/>
  <c r="AJ77" i="33"/>
  <c r="AK77" i="33"/>
  <c r="AH78" i="33"/>
  <c r="AJ78" i="33"/>
  <c r="AK78" i="33"/>
  <c r="AH79" i="33"/>
  <c r="AJ79" i="33" s="1"/>
  <c r="AK79" i="33"/>
  <c r="AH80" i="33"/>
  <c r="AJ80" i="33"/>
  <c r="AK80" i="33"/>
  <c r="AH81" i="33"/>
  <c r="AJ81" i="33"/>
  <c r="AK81" i="33"/>
  <c r="AH82" i="33"/>
  <c r="AJ82" i="33"/>
  <c r="AK82" i="33"/>
  <c r="AH83" i="33"/>
  <c r="AJ83" i="33" s="1"/>
  <c r="AH84" i="33"/>
  <c r="AJ84" i="33"/>
  <c r="AK84" i="33"/>
  <c r="AH85" i="33"/>
  <c r="AJ85" i="33" s="1"/>
  <c r="AH86" i="33"/>
  <c r="AJ86" i="33"/>
  <c r="AK86" i="33"/>
  <c r="AH87" i="33"/>
  <c r="AJ87" i="33" s="1"/>
  <c r="AH88" i="33"/>
  <c r="AJ88" i="33"/>
  <c r="AK88" i="33"/>
  <c r="AH89" i="33"/>
  <c r="AK89" i="33" s="1"/>
  <c r="AJ89" i="33"/>
  <c r="AH90" i="33"/>
  <c r="AJ90" i="33"/>
  <c r="AK90" i="33"/>
  <c r="AH91" i="33"/>
  <c r="AJ91" i="33" s="1"/>
  <c r="AK91" i="33"/>
  <c r="AH92" i="33"/>
  <c r="AJ92" i="33" s="1"/>
  <c r="AH93" i="33"/>
  <c r="AJ93" i="33"/>
  <c r="AK93" i="33"/>
  <c r="AH94" i="33"/>
  <c r="AJ94" i="33"/>
  <c r="AK94" i="33"/>
  <c r="AH95" i="33"/>
  <c r="AJ95" i="33" s="1"/>
  <c r="AK95" i="33"/>
  <c r="AH96" i="33"/>
  <c r="AJ96" i="33" s="1"/>
  <c r="AH97" i="33"/>
  <c r="AJ97" i="33"/>
  <c r="AK97" i="33"/>
  <c r="AH98" i="33"/>
  <c r="AJ98" i="33" s="1"/>
  <c r="AH99" i="33"/>
  <c r="AJ99" i="33" s="1"/>
  <c r="AK99" i="33"/>
  <c r="AH100" i="33"/>
  <c r="AJ100" i="33"/>
  <c r="AK100" i="33"/>
  <c r="AH101" i="33"/>
  <c r="AJ101" i="33"/>
  <c r="AK101" i="33"/>
  <c r="AH102" i="33"/>
  <c r="AK102" i="33" s="1"/>
  <c r="AJ102" i="33"/>
  <c r="AH103" i="33"/>
  <c r="AJ103" i="33" s="1"/>
  <c r="AK103" i="33"/>
  <c r="AH104" i="33"/>
  <c r="AJ104" i="33"/>
  <c r="AK104" i="33"/>
  <c r="AH105" i="33"/>
  <c r="AJ105" i="33" s="1"/>
  <c r="AH106" i="33"/>
  <c r="AJ106" i="33"/>
  <c r="AK106" i="33"/>
  <c r="AH107" i="33"/>
  <c r="AJ107" i="33" s="1"/>
  <c r="AK107" i="33"/>
  <c r="AH108" i="33"/>
  <c r="AJ108" i="33"/>
  <c r="AK108" i="33"/>
  <c r="AH109" i="33"/>
  <c r="AJ109" i="33" s="1"/>
  <c r="AH110" i="33"/>
  <c r="AJ110" i="33"/>
  <c r="AK110" i="33"/>
  <c r="AH111" i="33"/>
  <c r="AJ111" i="33" s="1"/>
  <c r="AH112" i="33"/>
  <c r="AJ112" i="33"/>
  <c r="AK112" i="33"/>
  <c r="AH113" i="33"/>
  <c r="AJ113" i="33"/>
  <c r="AK113" i="33"/>
  <c r="AH114" i="33"/>
  <c r="AJ114" i="33"/>
  <c r="AK114" i="33"/>
  <c r="AH115" i="33"/>
  <c r="AJ115" i="33" s="1"/>
  <c r="AK115" i="33"/>
  <c r="AH116" i="33"/>
  <c r="AJ116" i="33"/>
  <c r="AK116" i="33"/>
  <c r="AH117" i="33"/>
  <c r="AJ117" i="33"/>
  <c r="AK117" i="33"/>
  <c r="AH118" i="33"/>
  <c r="AJ118" i="33" s="1"/>
  <c r="AH119" i="33"/>
  <c r="AJ119" i="33" s="1"/>
  <c r="AK119" i="33"/>
  <c r="AH120" i="33"/>
  <c r="AJ120" i="33" s="1"/>
  <c r="AH121" i="33"/>
  <c r="AJ121" i="33"/>
  <c r="AK121" i="33"/>
  <c r="AH122" i="33"/>
  <c r="AJ122" i="33" s="1"/>
  <c r="AH123" i="33"/>
  <c r="AJ123" i="33" s="1"/>
  <c r="AK123" i="33"/>
  <c r="AH124" i="33"/>
  <c r="AK124" i="33" s="1"/>
  <c r="AJ124" i="33"/>
  <c r="AH125" i="33"/>
  <c r="AJ125" i="33"/>
  <c r="AK125" i="33"/>
  <c r="AH126" i="33"/>
  <c r="AJ126" i="33"/>
  <c r="AK126" i="33"/>
  <c r="AH127" i="33"/>
  <c r="AJ127" i="33" s="1"/>
  <c r="AK127" i="33"/>
  <c r="AH128" i="33"/>
  <c r="AJ128" i="33"/>
  <c r="AK128" i="33"/>
  <c r="AH129" i="33"/>
  <c r="AJ129" i="33"/>
  <c r="AK129" i="33"/>
  <c r="AH130" i="33"/>
  <c r="AJ130" i="33"/>
  <c r="AK130" i="33"/>
  <c r="AH131" i="33"/>
  <c r="AJ131" i="33" s="1"/>
  <c r="AH132" i="33"/>
  <c r="AJ132" i="33"/>
  <c r="AK132" i="33"/>
  <c r="AH2" i="32"/>
  <c r="AJ2" i="32" s="1"/>
  <c r="AH3" i="32"/>
  <c r="AJ3" i="32"/>
  <c r="AK3" i="32"/>
  <c r="AH4" i="32"/>
  <c r="AJ4" i="32" s="1"/>
  <c r="AH5" i="32"/>
  <c r="AJ5" i="32"/>
  <c r="AK5" i="32"/>
  <c r="AH6" i="32"/>
  <c r="AK6" i="32" s="1"/>
  <c r="AJ6" i="32"/>
  <c r="AH7" i="32"/>
  <c r="AJ7" i="32"/>
  <c r="AK7" i="32"/>
  <c r="AH8" i="32"/>
  <c r="AJ8" i="32" s="1"/>
  <c r="AK8" i="32"/>
  <c r="AH9" i="32"/>
  <c r="AJ9" i="32" s="1"/>
  <c r="AH10" i="32"/>
  <c r="AJ10" i="32"/>
  <c r="AK10" i="32"/>
  <c r="AH11" i="32"/>
  <c r="AJ11" i="32"/>
  <c r="AK11" i="32"/>
  <c r="AH12" i="32"/>
  <c r="AJ12" i="32" s="1"/>
  <c r="AK12" i="32"/>
  <c r="AH13" i="32"/>
  <c r="AJ13" i="32" s="1"/>
  <c r="AH14" i="32"/>
  <c r="AJ14" i="32"/>
  <c r="AK14" i="32"/>
  <c r="AH15" i="32"/>
  <c r="AJ15" i="32" s="1"/>
  <c r="AH16" i="32"/>
  <c r="AJ16" i="32" s="1"/>
  <c r="AK16" i="32"/>
  <c r="AH17" i="32"/>
  <c r="AJ17" i="32"/>
  <c r="AK17" i="32"/>
  <c r="AH18" i="32"/>
  <c r="AJ18" i="32"/>
  <c r="AK18" i="32"/>
  <c r="AH19" i="32"/>
  <c r="AK19" i="32" s="1"/>
  <c r="AJ19" i="32"/>
  <c r="AH20" i="32"/>
  <c r="AJ20" i="32" s="1"/>
  <c r="AK20" i="32"/>
  <c r="AH21" i="32"/>
  <c r="AJ21" i="32"/>
  <c r="AK21" i="32"/>
  <c r="AH22" i="32"/>
  <c r="AJ22" i="32" s="1"/>
  <c r="AH23" i="32"/>
  <c r="AJ23" i="32"/>
  <c r="AK23" i="32"/>
  <c r="AH24" i="32"/>
  <c r="AJ24" i="32" s="1"/>
  <c r="AK24" i="32"/>
  <c r="AH25" i="32"/>
  <c r="AJ25" i="32"/>
  <c r="AK25" i="32"/>
  <c r="AH26" i="32"/>
  <c r="AJ26" i="32" s="1"/>
  <c r="AH27" i="32"/>
  <c r="AJ27" i="32"/>
  <c r="AK27" i="32"/>
  <c r="AH28" i="32"/>
  <c r="AJ28" i="32" s="1"/>
  <c r="AH29" i="32"/>
  <c r="AJ29" i="32"/>
  <c r="AK29" i="32"/>
  <c r="AH30" i="32"/>
  <c r="AJ30" i="32"/>
  <c r="AK30" i="32"/>
  <c r="AH31" i="32"/>
  <c r="AJ31" i="32"/>
  <c r="AK31" i="32"/>
  <c r="AH32" i="32"/>
  <c r="AJ32" i="32" s="1"/>
  <c r="AK32" i="32"/>
  <c r="AH33" i="32"/>
  <c r="AJ33" i="32"/>
  <c r="AK33" i="32"/>
  <c r="AH34" i="32"/>
  <c r="AJ34" i="32"/>
  <c r="AK34" i="32"/>
  <c r="AH35" i="32"/>
  <c r="AJ35" i="32" s="1"/>
  <c r="AH36" i="32"/>
  <c r="AJ36" i="32" s="1"/>
  <c r="AK36" i="32"/>
  <c r="AH37" i="32"/>
  <c r="AJ37" i="32" s="1"/>
  <c r="AH38" i="32"/>
  <c r="AJ38" i="32"/>
  <c r="AK38" i="32"/>
  <c r="AH39" i="32"/>
  <c r="AJ39" i="32" s="1"/>
  <c r="AH40" i="32"/>
  <c r="AJ40" i="32" s="1"/>
  <c r="AK40" i="32"/>
  <c r="AH41" i="32"/>
  <c r="AK41" i="32" s="1"/>
  <c r="AJ41" i="32"/>
  <c r="AH42" i="32"/>
  <c r="AJ42" i="32"/>
  <c r="AK42" i="32"/>
  <c r="AH43" i="32"/>
  <c r="AJ43" i="32"/>
  <c r="AK43" i="32"/>
  <c r="AH44" i="32"/>
  <c r="AJ44" i="32" s="1"/>
  <c r="AK44" i="32"/>
  <c r="AH45" i="32"/>
  <c r="AJ45" i="32"/>
  <c r="AK45" i="32"/>
  <c r="AH46" i="32"/>
  <c r="AJ46" i="32"/>
  <c r="AK46" i="32"/>
  <c r="AH47" i="32"/>
  <c r="AJ47" i="32"/>
  <c r="AK47" i="32"/>
  <c r="AH48" i="32"/>
  <c r="AJ48" i="32" s="1"/>
  <c r="AH49" i="32"/>
  <c r="AJ49" i="32"/>
  <c r="AK49" i="32"/>
  <c r="AH50" i="32"/>
  <c r="AJ50" i="32" s="1"/>
  <c r="AH51" i="32"/>
  <c r="AJ51" i="32"/>
  <c r="AK51" i="32"/>
  <c r="AH52" i="32"/>
  <c r="AJ52" i="32" s="1"/>
  <c r="AH53" i="32"/>
  <c r="AJ53" i="32"/>
  <c r="AK53" i="32"/>
  <c r="AH54" i="32"/>
  <c r="AK54" i="32" s="1"/>
  <c r="AJ54" i="32"/>
  <c r="AH55" i="32"/>
  <c r="AJ55" i="32"/>
  <c r="AK55" i="32"/>
  <c r="AH56" i="32"/>
  <c r="AJ56" i="32" s="1"/>
  <c r="AK56" i="32"/>
  <c r="AH57" i="32"/>
  <c r="AJ57" i="32" s="1"/>
  <c r="AH58" i="32"/>
  <c r="AJ58" i="32"/>
  <c r="AK58" i="32"/>
  <c r="AH59" i="32"/>
  <c r="AJ59" i="32"/>
  <c r="AK59" i="32"/>
  <c r="AH60" i="32"/>
  <c r="AJ60" i="32" s="1"/>
  <c r="AK60" i="32"/>
  <c r="AH61" i="32"/>
  <c r="AJ61" i="32" s="1"/>
  <c r="AH62" i="32"/>
  <c r="AJ62" i="32"/>
  <c r="AK62" i="32"/>
  <c r="AH63" i="32"/>
  <c r="AJ63" i="32" s="1"/>
  <c r="AH64" i="32"/>
  <c r="AJ64" i="32" s="1"/>
  <c r="AK64" i="32"/>
  <c r="AH65" i="32"/>
  <c r="AJ65" i="32"/>
  <c r="AK65" i="32"/>
  <c r="AH66" i="32"/>
  <c r="AJ66" i="32"/>
  <c r="AK66" i="32"/>
  <c r="AH67" i="32"/>
  <c r="AK67" i="32" s="1"/>
  <c r="AJ67" i="32"/>
  <c r="AH68" i="32"/>
  <c r="AJ68" i="32" s="1"/>
  <c r="AK68" i="32"/>
  <c r="AH69" i="32"/>
  <c r="AJ69" i="32"/>
  <c r="AK69" i="32"/>
  <c r="AH70" i="32"/>
  <c r="AJ70" i="32" s="1"/>
  <c r="AH71" i="32"/>
  <c r="AJ71" i="32"/>
  <c r="AK71" i="32"/>
  <c r="AH72" i="32"/>
  <c r="AJ72" i="32" s="1"/>
  <c r="AK72" i="32"/>
  <c r="AH73" i="32"/>
  <c r="AJ73" i="32"/>
  <c r="AK73" i="32"/>
  <c r="AH74" i="32"/>
  <c r="AJ74" i="32" s="1"/>
  <c r="AH75" i="32"/>
  <c r="AJ75" i="32"/>
  <c r="AK75" i="32"/>
  <c r="AH76" i="32"/>
  <c r="AJ76" i="32" s="1"/>
  <c r="AH77" i="32"/>
  <c r="AJ77" i="32"/>
  <c r="AK77" i="32"/>
  <c r="AH78" i="32"/>
  <c r="AJ78" i="32"/>
  <c r="AK78" i="32"/>
  <c r="AH79" i="32"/>
  <c r="AJ79" i="32"/>
  <c r="AK79" i="32"/>
  <c r="AH80" i="32"/>
  <c r="AK80" i="32" s="1"/>
  <c r="AJ80" i="32"/>
  <c r="AH81" i="32"/>
  <c r="AJ81" i="32"/>
  <c r="AK81" i="32"/>
  <c r="AH82" i="32"/>
  <c r="AJ82" i="32"/>
  <c r="AK82" i="32"/>
  <c r="AH83" i="32"/>
  <c r="AJ83" i="32"/>
  <c r="AK83" i="32"/>
  <c r="AH84" i="32"/>
  <c r="AK84" i="32" s="1"/>
  <c r="AJ84" i="32"/>
  <c r="AH85" i="32"/>
  <c r="AJ85" i="32"/>
  <c r="AK85" i="32"/>
  <c r="AH86" i="32"/>
  <c r="AJ86" i="32"/>
  <c r="AK86" i="32"/>
  <c r="AH87" i="32"/>
  <c r="AJ87" i="32"/>
  <c r="AK87" i="32"/>
  <c r="AH88" i="32"/>
  <c r="AK88" i="32" s="1"/>
  <c r="AJ88" i="32"/>
  <c r="AH89" i="32"/>
  <c r="AJ89" i="32"/>
  <c r="AK89" i="32"/>
  <c r="AH90" i="32"/>
  <c r="AJ90" i="32"/>
  <c r="AK90" i="32"/>
  <c r="AH91" i="32"/>
  <c r="AJ91" i="32"/>
  <c r="AK91" i="32"/>
  <c r="AH92" i="32"/>
  <c r="AK92" i="32" s="1"/>
  <c r="AJ92" i="32"/>
  <c r="AH93" i="32"/>
  <c r="AJ93" i="32"/>
  <c r="AK93" i="32"/>
  <c r="AH94" i="32"/>
  <c r="AJ94" i="32"/>
  <c r="AK94" i="32"/>
  <c r="AH95" i="32"/>
  <c r="AJ95" i="32"/>
  <c r="AK95" i="32"/>
  <c r="AH96" i="32"/>
  <c r="AK96" i="32" s="1"/>
  <c r="AJ96" i="32"/>
  <c r="AH97" i="32"/>
  <c r="AJ97" i="32"/>
  <c r="AK97" i="32"/>
  <c r="AH98" i="32"/>
  <c r="AJ98" i="32"/>
  <c r="AK98" i="32"/>
  <c r="AH99" i="32"/>
  <c r="AJ99" i="32"/>
  <c r="AK99" i="32"/>
  <c r="AH100" i="32"/>
  <c r="AK100" i="32" s="1"/>
  <c r="AJ100" i="32"/>
  <c r="AH101" i="32"/>
  <c r="AJ101" i="32"/>
  <c r="AK101" i="32"/>
  <c r="AH102" i="32"/>
  <c r="AJ102" i="32"/>
  <c r="AK102" i="32"/>
  <c r="AH103" i="32"/>
  <c r="AJ103" i="32"/>
  <c r="AK103" i="32"/>
  <c r="AH104" i="32"/>
  <c r="AK104" i="32" s="1"/>
  <c r="AJ104" i="32"/>
  <c r="AH105" i="32"/>
  <c r="AJ105" i="32"/>
  <c r="AK105" i="32"/>
  <c r="AH106" i="32"/>
  <c r="AJ106" i="32"/>
  <c r="AK106" i="32"/>
  <c r="AH107" i="32"/>
  <c r="AJ107" i="32"/>
  <c r="AK107" i="32"/>
  <c r="AH108" i="32"/>
  <c r="AK108" i="32" s="1"/>
  <c r="AJ108" i="32"/>
  <c r="AH109" i="32"/>
  <c r="AJ109" i="32"/>
  <c r="AK109" i="32"/>
  <c r="AH110" i="32"/>
  <c r="AJ110" i="32"/>
  <c r="AK110" i="32"/>
  <c r="AH111" i="32"/>
  <c r="AJ111" i="32"/>
  <c r="AK111" i="32"/>
  <c r="AH112" i="32"/>
  <c r="AK112" i="32" s="1"/>
  <c r="AJ112" i="32"/>
  <c r="AH113" i="32"/>
  <c r="AJ113" i="32"/>
  <c r="AK113" i="32"/>
  <c r="AH114" i="32"/>
  <c r="AJ114" i="32"/>
  <c r="AK114" i="32"/>
  <c r="AH115" i="32"/>
  <c r="AJ115" i="32"/>
  <c r="AK115" i="32"/>
  <c r="AH116" i="32"/>
  <c r="AK116" i="32" s="1"/>
  <c r="AJ116" i="32"/>
  <c r="AH117" i="32"/>
  <c r="AJ117" i="32"/>
  <c r="AK117" i="32"/>
  <c r="AH118" i="32"/>
  <c r="AJ118" i="32"/>
  <c r="AK118" i="32"/>
  <c r="AH119" i="32"/>
  <c r="AJ119" i="32"/>
  <c r="AK119" i="32"/>
  <c r="AH120" i="32"/>
  <c r="AK120" i="32" s="1"/>
  <c r="AJ120" i="32"/>
  <c r="AH121" i="32"/>
  <c r="AJ121" i="32"/>
  <c r="AK121" i="32"/>
  <c r="AH122" i="32"/>
  <c r="AJ122" i="32"/>
  <c r="AK122" i="32"/>
  <c r="AH123" i="32"/>
  <c r="AJ123" i="32"/>
  <c r="AK123" i="32"/>
  <c r="AH124" i="32"/>
  <c r="AK124" i="32" s="1"/>
  <c r="AJ124" i="32"/>
  <c r="AH125" i="32"/>
  <c r="AJ125" i="32"/>
  <c r="AK125" i="32"/>
  <c r="AH126" i="32"/>
  <c r="AJ126" i="32"/>
  <c r="AK126" i="32"/>
  <c r="AH127" i="32"/>
  <c r="AJ127" i="32"/>
  <c r="AK127" i="32"/>
  <c r="AH128" i="32"/>
  <c r="AK128" i="32" s="1"/>
  <c r="AJ128" i="32"/>
  <c r="AH129" i="32"/>
  <c r="AJ129" i="32"/>
  <c r="AK129" i="32"/>
  <c r="AH130" i="32"/>
  <c r="AJ130" i="32"/>
  <c r="AK130" i="32"/>
  <c r="AH131" i="32"/>
  <c r="AJ131" i="32"/>
  <c r="AK131" i="32"/>
  <c r="AH132" i="32"/>
  <c r="AK132" i="32" s="1"/>
  <c r="AJ132" i="32"/>
  <c r="BB4" i="36" l="1"/>
  <c r="BB3" i="36"/>
  <c r="BB10" i="36"/>
  <c r="BB29" i="36"/>
  <c r="BB21" i="36"/>
  <c r="BB2" i="36"/>
  <c r="BB6" i="36"/>
  <c r="BB49" i="36"/>
  <c r="BB13" i="36"/>
  <c r="BB16" i="36"/>
  <c r="BB22" i="36"/>
  <c r="BC8" i="36"/>
  <c r="BC112" i="36"/>
  <c r="BB20" i="36"/>
  <c r="BB35" i="36"/>
  <c r="BC76" i="36"/>
  <c r="BC115" i="36"/>
  <c r="BC42" i="36"/>
  <c r="BC49" i="36"/>
  <c r="BC120" i="36"/>
  <c r="BC81" i="36"/>
  <c r="BC93" i="36"/>
  <c r="BB34" i="36"/>
  <c r="AZ47" i="36"/>
  <c r="BB59" i="36"/>
  <c r="BC65" i="36"/>
  <c r="BB65" i="36"/>
  <c r="BC88" i="36"/>
  <c r="BB94" i="36"/>
  <c r="BC96" i="36"/>
  <c r="BC9" i="36"/>
  <c r="BC44" i="36"/>
  <c r="BC5" i="36"/>
  <c r="BC26" i="36"/>
  <c r="BC38" i="36"/>
  <c r="BC48" i="36"/>
  <c r="BC55" i="36"/>
  <c r="BC123" i="36"/>
  <c r="BC128" i="36"/>
  <c r="BB18" i="36"/>
  <c r="BC20" i="36"/>
  <c r="BC30" i="36"/>
  <c r="BC32" i="36"/>
  <c r="BB46" i="36"/>
  <c r="BC63" i="36"/>
  <c r="BC64" i="36"/>
  <c r="BC73" i="36"/>
  <c r="BC83" i="36"/>
  <c r="BC90" i="36"/>
  <c r="BC99" i="36"/>
  <c r="BC104" i="36"/>
  <c r="BC117" i="36"/>
  <c r="BB28" i="36"/>
  <c r="BB40" i="36"/>
  <c r="BB56" i="36"/>
  <c r="BC86" i="36"/>
  <c r="BC78" i="36"/>
  <c r="BB91" i="36"/>
  <c r="BC132" i="36"/>
  <c r="AU54" i="37"/>
  <c r="BE54" i="37" s="1"/>
  <c r="AT132" i="37"/>
  <c r="AT8" i="37"/>
  <c r="AT15" i="37"/>
  <c r="AT16" i="37"/>
  <c r="BD16" i="37" s="1"/>
  <c r="AT33" i="37"/>
  <c r="BB33" i="37" s="1"/>
  <c r="AT42" i="37"/>
  <c r="AT80" i="37"/>
  <c r="AU86" i="37"/>
  <c r="BE86" i="37" s="1"/>
  <c r="AT92" i="37"/>
  <c r="BD92" i="37" s="1"/>
  <c r="AT107" i="37"/>
  <c r="BD107" i="37" s="1"/>
  <c r="AT123" i="37"/>
  <c r="BD123" i="37" s="1"/>
  <c r="AU60" i="37"/>
  <c r="BE60" i="37" s="1"/>
  <c r="AU40" i="37"/>
  <c r="BE40" i="37" s="1"/>
  <c r="AU12" i="37"/>
  <c r="BE12" i="37" s="1"/>
  <c r="AT22" i="37"/>
  <c r="BD22" i="37" s="1"/>
  <c r="AU28" i="37"/>
  <c r="BE28" i="37" s="1"/>
  <c r="AT28" i="37"/>
  <c r="BB28" i="37" s="1"/>
  <c r="AT32" i="37"/>
  <c r="AT41" i="37"/>
  <c r="AU46" i="37"/>
  <c r="BE46" i="37" s="1"/>
  <c r="AT46" i="37"/>
  <c r="BB46" i="37" s="1"/>
  <c r="AU87" i="37"/>
  <c r="BE87" i="37" s="1"/>
  <c r="AT105" i="37"/>
  <c r="BB105" i="37" s="1"/>
  <c r="AT122" i="37"/>
  <c r="BB68" i="37"/>
  <c r="AU75" i="37"/>
  <c r="BE75" i="37" s="1"/>
  <c r="AU62" i="37"/>
  <c r="BE62" i="37" s="1"/>
  <c r="AT12" i="37"/>
  <c r="BB12" i="37" s="1"/>
  <c r="AT14" i="37"/>
  <c r="BD14" i="37" s="1"/>
  <c r="AT21" i="37"/>
  <c r="AT30" i="37"/>
  <c r="AT39" i="37"/>
  <c r="AU52" i="37"/>
  <c r="BE52" i="37" s="1"/>
  <c r="AU61" i="37"/>
  <c r="BE61" i="37" s="1"/>
  <c r="AU132" i="37"/>
  <c r="BE132" i="37" s="1"/>
  <c r="AT104" i="37"/>
  <c r="AT11" i="37"/>
  <c r="AT98" i="37"/>
  <c r="AT102" i="37"/>
  <c r="BD102" i="37" s="1"/>
  <c r="AT114" i="37"/>
  <c r="BD114" i="37" s="1"/>
  <c r="AT23" i="37"/>
  <c r="BD23" i="37" s="1"/>
  <c r="AU50" i="37"/>
  <c r="BE50" i="37" s="1"/>
  <c r="AT96" i="37"/>
  <c r="AU5" i="37"/>
  <c r="AT31" i="37"/>
  <c r="AT37" i="37"/>
  <c r="BD37" i="37" s="1"/>
  <c r="AT43" i="37"/>
  <c r="BB43" i="37" s="1"/>
  <c r="AU48" i="37"/>
  <c r="BE48" i="37" s="1"/>
  <c r="AU63" i="37"/>
  <c r="BE63" i="37" s="1"/>
  <c r="AU68" i="37"/>
  <c r="BE68" i="37" s="1"/>
  <c r="AT71" i="37"/>
  <c r="BD71" i="37" s="1"/>
  <c r="AU72" i="37"/>
  <c r="BE72" i="37" s="1"/>
  <c r="AU73" i="37"/>
  <c r="BE73" i="37" s="1"/>
  <c r="AU80" i="37"/>
  <c r="BE80" i="37" s="1"/>
  <c r="AT83" i="37"/>
  <c r="AU84" i="37"/>
  <c r="BE84" i="37" s="1"/>
  <c r="AU85" i="37"/>
  <c r="BE85" i="37" s="1"/>
  <c r="AT116" i="37"/>
  <c r="BD116" i="37" s="1"/>
  <c r="AT17" i="37"/>
  <c r="BD17" i="37" s="1"/>
  <c r="AU2" i="37"/>
  <c r="AU3" i="37"/>
  <c r="BB3" i="37" s="1"/>
  <c r="AU7" i="37"/>
  <c r="AT13" i="37"/>
  <c r="BB13" i="37" s="1"/>
  <c r="AT19" i="37"/>
  <c r="AT25" i="37"/>
  <c r="BB25" i="37" s="1"/>
  <c r="AU30" i="37"/>
  <c r="BE30" i="37" s="1"/>
  <c r="AU31" i="37"/>
  <c r="BE31" i="37" s="1"/>
  <c r="AU36" i="37"/>
  <c r="BE36" i="37" s="1"/>
  <c r="AU37" i="37"/>
  <c r="BE37" i="37" s="1"/>
  <c r="AU42" i="37"/>
  <c r="BE42" i="37" s="1"/>
  <c r="AU43" i="37"/>
  <c r="BE43" i="37" s="1"/>
  <c r="BE5" i="37"/>
  <c r="BB5" i="37"/>
  <c r="BE2" i="37"/>
  <c r="BB2" i="37"/>
  <c r="AU25" i="37"/>
  <c r="BE25" i="37" s="1"/>
  <c r="BB29" i="37"/>
  <c r="BD29" i="37"/>
  <c r="BD35" i="37"/>
  <c r="BD34" i="37"/>
  <c r="BB34" i="37"/>
  <c r="BD42" i="37"/>
  <c r="BB42" i="37"/>
  <c r="AU13" i="37"/>
  <c r="BE13" i="37" s="1"/>
  <c r="BD9" i="37"/>
  <c r="BD15" i="37"/>
  <c r="BD18" i="37"/>
  <c r="BB18" i="37"/>
  <c r="BD21" i="37"/>
  <c r="BD24" i="37"/>
  <c r="BB24" i="37"/>
  <c r="AU35" i="37"/>
  <c r="BE35" i="37" s="1"/>
  <c r="BD40" i="37"/>
  <c r="BB40" i="37"/>
  <c r="AU41" i="37"/>
  <c r="BE41" i="37" s="1"/>
  <c r="AU47" i="37"/>
  <c r="BE47" i="37" s="1"/>
  <c r="BE3" i="37"/>
  <c r="AU8" i="37"/>
  <c r="BE8" i="37" s="1"/>
  <c r="AU9" i="37"/>
  <c r="BE9" i="37" s="1"/>
  <c r="AU15" i="37"/>
  <c r="BE15" i="37" s="1"/>
  <c r="AU20" i="37"/>
  <c r="BE20" i="37" s="1"/>
  <c r="AU21" i="37"/>
  <c r="BE21" i="37" s="1"/>
  <c r="BD27" i="37"/>
  <c r="BD39" i="37"/>
  <c r="BD45" i="37"/>
  <c r="AU6" i="37"/>
  <c r="BD8" i="37"/>
  <c r="BD11" i="37"/>
  <c r="BD20" i="37"/>
  <c r="AU26" i="37"/>
  <c r="BE26" i="37" s="1"/>
  <c r="BD26" i="37"/>
  <c r="AU27" i="37"/>
  <c r="BE27" i="37" s="1"/>
  <c r="AU32" i="37"/>
  <c r="BE32" i="37" s="1"/>
  <c r="BD32" i="37"/>
  <c r="AU33" i="37"/>
  <c r="BE33" i="37" s="1"/>
  <c r="AU38" i="37"/>
  <c r="BE38" i="37" s="1"/>
  <c r="BB38" i="37"/>
  <c r="BD38" i="37"/>
  <c r="AU39" i="37"/>
  <c r="BE39" i="37" s="1"/>
  <c r="AU44" i="37"/>
  <c r="BE44" i="37" s="1"/>
  <c r="BD44" i="37"/>
  <c r="BB44" i="37"/>
  <c r="AU45" i="37"/>
  <c r="BE45" i="37" s="1"/>
  <c r="BB7" i="37"/>
  <c r="BE7" i="37"/>
  <c r="BD10" i="37"/>
  <c r="BD19" i="37"/>
  <c r="BD30" i="37"/>
  <c r="BB30" i="37"/>
  <c r="BD36" i="37"/>
  <c r="BB36" i="37"/>
  <c r="AU19" i="37"/>
  <c r="BE19" i="37" s="1"/>
  <c r="BD41" i="37"/>
  <c r="AU29" i="37"/>
  <c r="BE29" i="37" s="1"/>
  <c r="BD46" i="37"/>
  <c r="AU14" i="37"/>
  <c r="BE14" i="37" s="1"/>
  <c r="AU4" i="37"/>
  <c r="AU10" i="37"/>
  <c r="BE10" i="37" s="1"/>
  <c r="AU11" i="37"/>
  <c r="BE11" i="37" s="1"/>
  <c r="AU16" i="37"/>
  <c r="BE16" i="37" s="1"/>
  <c r="AU17" i="37"/>
  <c r="BE17" i="37" s="1"/>
  <c r="AU22" i="37"/>
  <c r="BE22" i="37" s="1"/>
  <c r="AU23" i="37"/>
  <c r="BE23" i="37" s="1"/>
  <c r="BB31" i="37"/>
  <c r="BD31" i="37"/>
  <c r="BB37" i="37"/>
  <c r="AU58" i="37"/>
  <c r="BE58" i="37" s="1"/>
  <c r="BD83" i="37"/>
  <c r="BD98" i="37"/>
  <c r="AU51" i="37"/>
  <c r="BE51" i="37" s="1"/>
  <c r="AU55" i="37"/>
  <c r="BE55" i="37" s="1"/>
  <c r="AU59" i="37"/>
  <c r="BE59" i="37" s="1"/>
  <c r="AU83" i="37"/>
  <c r="BE83" i="37" s="1"/>
  <c r="AU96" i="37"/>
  <c r="BE96" i="37" s="1"/>
  <c r="BD125" i="37"/>
  <c r="AU94" i="37"/>
  <c r="BE94" i="37" s="1"/>
  <c r="BD104" i="37"/>
  <c r="BD111" i="37"/>
  <c r="BD120" i="37"/>
  <c r="BB120" i="37"/>
  <c r="BD122" i="37"/>
  <c r="AU128" i="37"/>
  <c r="BE128" i="37" s="1"/>
  <c r="AT88" i="37"/>
  <c r="AT82" i="37"/>
  <c r="AT76" i="37"/>
  <c r="AT70" i="37"/>
  <c r="AT127" i="37"/>
  <c r="AT121" i="37"/>
  <c r="AT115" i="37"/>
  <c r="AT109" i="37"/>
  <c r="AT103" i="37"/>
  <c r="AT97" i="37"/>
  <c r="AT60" i="37"/>
  <c r="AT90" i="37"/>
  <c r="AT84" i="37"/>
  <c r="AT78" i="37"/>
  <c r="AT72" i="37"/>
  <c r="AT66" i="37"/>
  <c r="AT48" i="37"/>
  <c r="AT49" i="37"/>
  <c r="AT50" i="37"/>
  <c r="AT51" i="37"/>
  <c r="AT52" i="37"/>
  <c r="AT53" i="37"/>
  <c r="AT54" i="37"/>
  <c r="AT55" i="37"/>
  <c r="AT56" i="37"/>
  <c r="AT57" i="37"/>
  <c r="AT58" i="37"/>
  <c r="AT59" i="37"/>
  <c r="AU64" i="37"/>
  <c r="BE64" i="37" s="1"/>
  <c r="AT65" i="37"/>
  <c r="AT77" i="37"/>
  <c r="AT89" i="37"/>
  <c r="AU91" i="37"/>
  <c r="BE91" i="37" s="1"/>
  <c r="AT95" i="37"/>
  <c r="AU102" i="37"/>
  <c r="BE102" i="37" s="1"/>
  <c r="AT113" i="37"/>
  <c r="AU120" i="37"/>
  <c r="BE120" i="37" s="1"/>
  <c r="AT129" i="37"/>
  <c r="AT130" i="37"/>
  <c r="BB71" i="37"/>
  <c r="BD96" i="37"/>
  <c r="AU49" i="37"/>
  <c r="BE49" i="37" s="1"/>
  <c r="AU53" i="37"/>
  <c r="BE53" i="37" s="1"/>
  <c r="AU57" i="37"/>
  <c r="BE57" i="37" s="1"/>
  <c r="AU71" i="37"/>
  <c r="BE71" i="37" s="1"/>
  <c r="BD132" i="37"/>
  <c r="BB132" i="37"/>
  <c r="AU65" i="37"/>
  <c r="BE65" i="37" s="1"/>
  <c r="AU66" i="37"/>
  <c r="BE66" i="37" s="1"/>
  <c r="AU77" i="37"/>
  <c r="BE77" i="37" s="1"/>
  <c r="AU78" i="37"/>
  <c r="BE78" i="37" s="1"/>
  <c r="AU89" i="37"/>
  <c r="BE89" i="37" s="1"/>
  <c r="AU93" i="37"/>
  <c r="BE93" i="37" s="1"/>
  <c r="AT99" i="37"/>
  <c r="AT108" i="37"/>
  <c r="AT110" i="37"/>
  <c r="AT117" i="37"/>
  <c r="AT126" i="37"/>
  <c r="AT128" i="37"/>
  <c r="AU114" i="37"/>
  <c r="BE114" i="37" s="1"/>
  <c r="AT61" i="37"/>
  <c r="AT62" i="37"/>
  <c r="AT64" i="37"/>
  <c r="AT74" i="37"/>
  <c r="AT86" i="37"/>
  <c r="AU90" i="37"/>
  <c r="BE90" i="37" s="1"/>
  <c r="AU92" i="37"/>
  <c r="BE92" i="37" s="1"/>
  <c r="AT101" i="37"/>
  <c r="AU108" i="37"/>
  <c r="BE108" i="37" s="1"/>
  <c r="AT119" i="37"/>
  <c r="AU126" i="37"/>
  <c r="BE126" i="37" s="1"/>
  <c r="AT69" i="37"/>
  <c r="AT75" i="37"/>
  <c r="AT81" i="37"/>
  <c r="AT87" i="37"/>
  <c r="AU98" i="37"/>
  <c r="BE98" i="37" s="1"/>
  <c r="AU104" i="37"/>
  <c r="BE104" i="37" s="1"/>
  <c r="AU110" i="37"/>
  <c r="BE110" i="37" s="1"/>
  <c r="AU116" i="37"/>
  <c r="BE116" i="37" s="1"/>
  <c r="AU122" i="37"/>
  <c r="BE122" i="37" s="1"/>
  <c r="AT131" i="37"/>
  <c r="AT63" i="37"/>
  <c r="AT100" i="37"/>
  <c r="AT106" i="37"/>
  <c r="AT112" i="37"/>
  <c r="AT118" i="37"/>
  <c r="AT124" i="37"/>
  <c r="AU131" i="37"/>
  <c r="BE131" i="37" s="1"/>
  <c r="AT67" i="37"/>
  <c r="AT73" i="37"/>
  <c r="AT79" i="37"/>
  <c r="AT85" i="37"/>
  <c r="AT93" i="37"/>
  <c r="AT94" i="37"/>
  <c r="AU100" i="37"/>
  <c r="BE100" i="37" s="1"/>
  <c r="AU106" i="37"/>
  <c r="BE106" i="37" s="1"/>
  <c r="AU112" i="37"/>
  <c r="BE112" i="37" s="1"/>
  <c r="AU118" i="37"/>
  <c r="BE118" i="37" s="1"/>
  <c r="AU124" i="37"/>
  <c r="BE124" i="37" s="1"/>
  <c r="AU95" i="37"/>
  <c r="BE95" i="37" s="1"/>
  <c r="AU97" i="37"/>
  <c r="BE97" i="37" s="1"/>
  <c r="AU99" i="37"/>
  <c r="BE99" i="37" s="1"/>
  <c r="AU101" i="37"/>
  <c r="BE101" i="37" s="1"/>
  <c r="AU103" i="37"/>
  <c r="BE103" i="37" s="1"/>
  <c r="AU105" i="37"/>
  <c r="BE105" i="37" s="1"/>
  <c r="AU107" i="37"/>
  <c r="BE107" i="37" s="1"/>
  <c r="AU109" i="37"/>
  <c r="BE109" i="37" s="1"/>
  <c r="AU111" i="37"/>
  <c r="BE111" i="37" s="1"/>
  <c r="AU113" i="37"/>
  <c r="BE113" i="37" s="1"/>
  <c r="AU115" i="37"/>
  <c r="BE115" i="37" s="1"/>
  <c r="AU117" i="37"/>
  <c r="BE117" i="37" s="1"/>
  <c r="AU119" i="37"/>
  <c r="BE119" i="37" s="1"/>
  <c r="AU121" i="37"/>
  <c r="BE121" i="37" s="1"/>
  <c r="AU123" i="37"/>
  <c r="BE123" i="37" s="1"/>
  <c r="AU125" i="37"/>
  <c r="BE125" i="37" s="1"/>
  <c r="AU127" i="37"/>
  <c r="BE127" i="37" s="1"/>
  <c r="AU129" i="37"/>
  <c r="BE129" i="37" s="1"/>
  <c r="AZ5" i="36"/>
  <c r="AZ8" i="36"/>
  <c r="BB9" i="36"/>
  <c r="BC22" i="36"/>
  <c r="BB11" i="36"/>
  <c r="AZ2" i="36"/>
  <c r="BC2" i="36"/>
  <c r="BC12" i="36"/>
  <c r="AZ7" i="36"/>
  <c r="BC7" i="36"/>
  <c r="BC4" i="36"/>
  <c r="AZ4" i="36"/>
  <c r="BB126" i="36"/>
  <c r="BC10" i="36"/>
  <c r="BC11" i="36"/>
  <c r="BC14" i="36"/>
  <c r="BC16" i="36"/>
  <c r="BC28" i="36"/>
  <c r="BC40" i="36"/>
  <c r="BB15" i="36"/>
  <c r="BB108" i="36"/>
  <c r="BB110" i="36"/>
  <c r="BC15" i="36"/>
  <c r="BB50" i="36"/>
  <c r="BC25" i="36"/>
  <c r="AZ41" i="36"/>
  <c r="BC51" i="36"/>
  <c r="BC89" i="36"/>
  <c r="AZ34" i="36"/>
  <c r="BC74" i="36"/>
  <c r="BC79" i="36"/>
  <c r="BC21" i="36"/>
  <c r="BC29" i="36"/>
  <c r="BC41" i="36"/>
  <c r="AZ45" i="36"/>
  <c r="BB45" i="36"/>
  <c r="BB53" i="36"/>
  <c r="BC60" i="36"/>
  <c r="BC23" i="36"/>
  <c r="BC31" i="36"/>
  <c r="BC37" i="36"/>
  <c r="BC43" i="36"/>
  <c r="BB55" i="36"/>
  <c r="BC66" i="36"/>
  <c r="AZ22" i="36"/>
  <c r="BC27" i="36"/>
  <c r="BC33" i="36"/>
  <c r="BC39" i="36"/>
  <c r="BC45" i="36"/>
  <c r="BB47" i="36"/>
  <c r="BC53" i="36"/>
  <c r="BC59" i="36"/>
  <c r="BC17" i="36"/>
  <c r="BC35" i="36"/>
  <c r="BB62" i="36"/>
  <c r="AZ18" i="36"/>
  <c r="BC57" i="36"/>
  <c r="BB61" i="36"/>
  <c r="BB116" i="36"/>
  <c r="BB118" i="36"/>
  <c r="AZ16" i="36"/>
  <c r="BC19" i="36"/>
  <c r="BB19" i="36"/>
  <c r="BB27" i="36"/>
  <c r="BB33" i="36"/>
  <c r="BB39" i="36"/>
  <c r="BC77" i="36"/>
  <c r="BC50" i="36"/>
  <c r="BC52" i="36"/>
  <c r="BC54" i="36"/>
  <c r="BC56" i="36"/>
  <c r="BC58" i="36"/>
  <c r="BC62" i="36"/>
  <c r="BC68" i="36"/>
  <c r="BC80" i="36"/>
  <c r="BC95" i="36"/>
  <c r="BC103" i="36"/>
  <c r="BC111" i="36"/>
  <c r="BC119" i="36"/>
  <c r="BC127" i="36"/>
  <c r="BC70" i="36"/>
  <c r="BC82" i="36"/>
  <c r="BC100" i="36"/>
  <c r="BC108" i="36"/>
  <c r="BC116" i="36"/>
  <c r="BC124" i="36"/>
  <c r="BC61" i="36"/>
  <c r="BC67" i="36"/>
  <c r="BC72" i="36"/>
  <c r="BC84" i="36"/>
  <c r="BC91" i="36"/>
  <c r="BC97" i="36"/>
  <c r="BC105" i="36"/>
  <c r="BC113" i="36"/>
  <c r="BC121" i="36"/>
  <c r="BC94" i="36"/>
  <c r="BC98" i="36"/>
  <c r="BC102" i="36"/>
  <c r="BC106" i="36"/>
  <c r="BC110" i="36"/>
  <c r="BC114" i="36"/>
  <c r="BC118" i="36"/>
  <c r="BC122" i="36"/>
  <c r="BC126" i="36"/>
  <c r="BC130" i="36"/>
  <c r="BA9" i="35"/>
  <c r="BA45" i="35"/>
  <c r="BA76" i="35"/>
  <c r="BA21" i="35"/>
  <c r="BA112" i="35"/>
  <c r="BA28" i="35"/>
  <c r="BA117" i="35"/>
  <c r="BA125" i="35"/>
  <c r="AZ124" i="35"/>
  <c r="BA124" i="35" s="1"/>
  <c r="BA113" i="35"/>
  <c r="AZ112" i="35"/>
  <c r="BA101" i="35"/>
  <c r="AZ100" i="35"/>
  <c r="BA100" i="35" s="1"/>
  <c r="BA89" i="35"/>
  <c r="AZ88" i="35"/>
  <c r="BA88" i="35" s="1"/>
  <c r="BA77" i="35"/>
  <c r="AZ76" i="35"/>
  <c r="BA65" i="35"/>
  <c r="AZ64" i="35"/>
  <c r="BA64" i="35" s="1"/>
  <c r="BA53" i="35"/>
  <c r="AZ52" i="35"/>
  <c r="BA52" i="35" s="1"/>
  <c r="BA41" i="35"/>
  <c r="AZ40" i="35"/>
  <c r="BA40" i="35" s="1"/>
  <c r="BA29" i="35"/>
  <c r="AZ28" i="35"/>
  <c r="BA17" i="35"/>
  <c r="AZ16" i="35"/>
  <c r="BA16" i="35" s="1"/>
  <c r="BA5" i="35"/>
  <c r="AZ4" i="35"/>
  <c r="BA4" i="35" s="1"/>
  <c r="BA126" i="35"/>
  <c r="BA114" i="35"/>
  <c r="BA102" i="35"/>
  <c r="BA90" i="35"/>
  <c r="BA78" i="35"/>
  <c r="BA66" i="35"/>
  <c r="BA54" i="35"/>
  <c r="BA42" i="35"/>
  <c r="BA30" i="35"/>
  <c r="BA18" i="35"/>
  <c r="BA6" i="35"/>
  <c r="BA127" i="35"/>
  <c r="BA115" i="35"/>
  <c r="BA103" i="35"/>
  <c r="BA91" i="35"/>
  <c r="BA79" i="35"/>
  <c r="BA67" i="35"/>
  <c r="BA55" i="35"/>
  <c r="BA43" i="35"/>
  <c r="BA31" i="35"/>
  <c r="BA19" i="35"/>
  <c r="BA7" i="35"/>
  <c r="BA128" i="35"/>
  <c r="BA116" i="35"/>
  <c r="BA104" i="35"/>
  <c r="BA92" i="35"/>
  <c r="BA80" i="35"/>
  <c r="BA68" i="35"/>
  <c r="BA56" i="35"/>
  <c r="BA44" i="35"/>
  <c r="BA32" i="35"/>
  <c r="BA20" i="35"/>
  <c r="BA8" i="35"/>
  <c r="BA130" i="35"/>
  <c r="BA118" i="35"/>
  <c r="BA106" i="35"/>
  <c r="BA94" i="35"/>
  <c r="BA82" i="35"/>
  <c r="BA70" i="35"/>
  <c r="BA58" i="35"/>
  <c r="BA46" i="35"/>
  <c r="BA34" i="35"/>
  <c r="BA22" i="35"/>
  <c r="BA10" i="35"/>
  <c r="BA132" i="35"/>
  <c r="BA131" i="35"/>
  <c r="BA119" i="35"/>
  <c r="BA107" i="35"/>
  <c r="BA95" i="35"/>
  <c r="BA83" i="35"/>
  <c r="BA71" i="35"/>
  <c r="BA59" i="35"/>
  <c r="BA47" i="35"/>
  <c r="BA35" i="35"/>
  <c r="BA23" i="35"/>
  <c r="BA11" i="35"/>
  <c r="AK70" i="32"/>
  <c r="AK57" i="32"/>
  <c r="AK35" i="32"/>
  <c r="AK22" i="32"/>
  <c r="AK9" i="32"/>
  <c r="AK118" i="33"/>
  <c r="AK105" i="33"/>
  <c r="AK92" i="33"/>
  <c r="AK70" i="33"/>
  <c r="AK57" i="33"/>
  <c r="AK44" i="33"/>
  <c r="AK22" i="33"/>
  <c r="AK9" i="33"/>
  <c r="AK127" i="34"/>
  <c r="AK105" i="34"/>
  <c r="AK92" i="34"/>
  <c r="AK79" i="34"/>
  <c r="AK57" i="34"/>
  <c r="AK44" i="34"/>
  <c r="AK31" i="34"/>
  <c r="AK9" i="34"/>
  <c r="AK74" i="32"/>
  <c r="AK61" i="32"/>
  <c r="AK48" i="32"/>
  <c r="AK39" i="32"/>
  <c r="AK26" i="32"/>
  <c r="AK13" i="32"/>
  <c r="AK131" i="33"/>
  <c r="AK122" i="33"/>
  <c r="AK109" i="33"/>
  <c r="AK96" i="33"/>
  <c r="AK83" i="33"/>
  <c r="AK74" i="33"/>
  <c r="AK61" i="33"/>
  <c r="AK48" i="33"/>
  <c r="AK35" i="33"/>
  <c r="AK118" i="34"/>
  <c r="AK83" i="34"/>
  <c r="AK61" i="34"/>
  <c r="AK48" i="34"/>
  <c r="AK35" i="34"/>
  <c r="AK13" i="34"/>
  <c r="AK52" i="32"/>
  <c r="AK4" i="32"/>
  <c r="AK87" i="33"/>
  <c r="AK39" i="33"/>
  <c r="AK4" i="34"/>
  <c r="AK63" i="32"/>
  <c r="AK50" i="32"/>
  <c r="AK37" i="32"/>
  <c r="AK15" i="32"/>
  <c r="AK2" i="32"/>
  <c r="AK120" i="33"/>
  <c r="AK98" i="33"/>
  <c r="AK85" i="33"/>
  <c r="AK72" i="33"/>
  <c r="AK50" i="33"/>
  <c r="AK37" i="33"/>
  <c r="AK24" i="33"/>
  <c r="AK2" i="33"/>
  <c r="AK120" i="34"/>
  <c r="AK107" i="34"/>
  <c r="AK85" i="34"/>
  <c r="AK72" i="34"/>
  <c r="AK59" i="34"/>
  <c r="AK37" i="34"/>
  <c r="AK24" i="34"/>
  <c r="AK11" i="34"/>
  <c r="AK76" i="32"/>
  <c r="AK28" i="32"/>
  <c r="AK111" i="33"/>
  <c r="AK63" i="33"/>
  <c r="AK15" i="33"/>
  <c r="AK2" i="34"/>
  <c r="AT3" i="31"/>
  <c r="AU3" i="31"/>
  <c r="AV3" i="31"/>
  <c r="AW3" i="31"/>
  <c r="AX3" i="31"/>
  <c r="AY3" i="31"/>
  <c r="AZ3" i="31"/>
  <c r="AT4" i="31"/>
  <c r="AU4" i="31"/>
  <c r="AV4" i="31"/>
  <c r="AW4" i="31"/>
  <c r="AX4" i="31"/>
  <c r="AY4" i="31"/>
  <c r="AZ4" i="31"/>
  <c r="AT5" i="31"/>
  <c r="AU5" i="31"/>
  <c r="AV5" i="31"/>
  <c r="AW5" i="31"/>
  <c r="AX5" i="31"/>
  <c r="AY5" i="31"/>
  <c r="AZ5" i="31"/>
  <c r="AT6" i="31"/>
  <c r="AU6" i="31"/>
  <c r="AV6" i="31"/>
  <c r="AW6" i="31"/>
  <c r="AX6" i="31"/>
  <c r="AY6" i="31"/>
  <c r="AZ6" i="31"/>
  <c r="AT7" i="31"/>
  <c r="BC7" i="31" s="1"/>
  <c r="AU7" i="31"/>
  <c r="AV7" i="31"/>
  <c r="AW7" i="31"/>
  <c r="AX7" i="31"/>
  <c r="AY7" i="31"/>
  <c r="AZ7" i="31"/>
  <c r="AT8" i="31"/>
  <c r="AU8" i="31"/>
  <c r="AV8" i="31"/>
  <c r="AW8" i="31"/>
  <c r="AX8" i="31"/>
  <c r="AY8" i="31"/>
  <c r="AZ8" i="31"/>
  <c r="AT9" i="31"/>
  <c r="AU9" i="31"/>
  <c r="AV9" i="31"/>
  <c r="AW9" i="31"/>
  <c r="AX9" i="31"/>
  <c r="AY9" i="31"/>
  <c r="AZ9" i="31"/>
  <c r="AT10" i="31"/>
  <c r="AU10" i="31"/>
  <c r="AV10" i="31"/>
  <c r="AW10" i="31"/>
  <c r="AX10" i="31"/>
  <c r="AY10" i="31"/>
  <c r="AZ10" i="31"/>
  <c r="AT11" i="31"/>
  <c r="BC11" i="31" s="1"/>
  <c r="AU11" i="31"/>
  <c r="AV11" i="31"/>
  <c r="AW11" i="31"/>
  <c r="AX11" i="31"/>
  <c r="AY11" i="31"/>
  <c r="AZ11" i="31"/>
  <c r="AT12" i="31"/>
  <c r="AU12" i="31"/>
  <c r="AV12" i="31"/>
  <c r="AW12" i="31"/>
  <c r="AX12" i="31"/>
  <c r="AY12" i="31"/>
  <c r="AZ12" i="31"/>
  <c r="AT13" i="31"/>
  <c r="AU13" i="31"/>
  <c r="AV13" i="31"/>
  <c r="AW13" i="31"/>
  <c r="AX13" i="31"/>
  <c r="AY13" i="31"/>
  <c r="AZ13" i="31"/>
  <c r="AT14" i="31"/>
  <c r="AU14" i="31"/>
  <c r="AV14" i="31"/>
  <c r="AW14" i="31"/>
  <c r="AX14" i="31"/>
  <c r="AY14" i="31"/>
  <c r="AZ14" i="31"/>
  <c r="AT15" i="31"/>
  <c r="AU15" i="31"/>
  <c r="AV15" i="31"/>
  <c r="AW15" i="31"/>
  <c r="AX15" i="31"/>
  <c r="AY15" i="31"/>
  <c r="AZ15" i="31"/>
  <c r="AT16" i="31"/>
  <c r="BC16" i="31" s="1"/>
  <c r="AU16" i="31"/>
  <c r="AV16" i="31"/>
  <c r="AW16" i="31"/>
  <c r="AX16" i="31"/>
  <c r="AY16" i="31"/>
  <c r="AZ16" i="31"/>
  <c r="AT17" i="31"/>
  <c r="AU17" i="31"/>
  <c r="AV17" i="31"/>
  <c r="AW17" i="31"/>
  <c r="AX17" i="31"/>
  <c r="AY17" i="31"/>
  <c r="AZ17" i="31"/>
  <c r="AT18" i="31"/>
  <c r="AU18" i="31"/>
  <c r="AV18" i="31"/>
  <c r="AW18" i="31"/>
  <c r="AX18" i="31"/>
  <c r="AY18" i="31"/>
  <c r="AZ18" i="31"/>
  <c r="AT19" i="31"/>
  <c r="AU19" i="31"/>
  <c r="AV19" i="31"/>
  <c r="AW19" i="31"/>
  <c r="AX19" i="31"/>
  <c r="AY19" i="31"/>
  <c r="AZ19" i="31"/>
  <c r="AT20" i="31"/>
  <c r="AU20" i="31"/>
  <c r="AV20" i="31"/>
  <c r="AW20" i="31"/>
  <c r="AX20" i="31"/>
  <c r="AY20" i="31"/>
  <c r="AZ20" i="31"/>
  <c r="AT21" i="31"/>
  <c r="BC21" i="31" s="1"/>
  <c r="AU21" i="31"/>
  <c r="AV21" i="31"/>
  <c r="AW21" i="31"/>
  <c r="AX21" i="31"/>
  <c r="AY21" i="31"/>
  <c r="AZ21" i="31"/>
  <c r="AT22" i="31"/>
  <c r="AU22" i="31"/>
  <c r="AV22" i="31"/>
  <c r="AW22" i="31"/>
  <c r="AX22" i="31"/>
  <c r="AY22" i="31"/>
  <c r="AZ22" i="31"/>
  <c r="AT23" i="31"/>
  <c r="AU23" i="31"/>
  <c r="AV23" i="31"/>
  <c r="AW23" i="31"/>
  <c r="AX23" i="31"/>
  <c r="AY23" i="31"/>
  <c r="AZ23" i="31"/>
  <c r="AT24" i="31"/>
  <c r="AU24" i="31"/>
  <c r="AV24" i="31"/>
  <c r="AW24" i="31"/>
  <c r="AX24" i="31"/>
  <c r="AY24" i="31"/>
  <c r="AZ24" i="31"/>
  <c r="AT25" i="31"/>
  <c r="AU25" i="31"/>
  <c r="AV25" i="31"/>
  <c r="AW25" i="31"/>
  <c r="AX25" i="31"/>
  <c r="AY25" i="31"/>
  <c r="AZ25" i="31"/>
  <c r="AT26" i="31"/>
  <c r="AU26" i="31"/>
  <c r="AV26" i="31"/>
  <c r="AW26" i="31"/>
  <c r="AX26" i="31"/>
  <c r="AY26" i="31"/>
  <c r="AZ26" i="31"/>
  <c r="AT27" i="31"/>
  <c r="BC27" i="31" s="1"/>
  <c r="AU27" i="31"/>
  <c r="AV27" i="31"/>
  <c r="AW27" i="31"/>
  <c r="AX27" i="31"/>
  <c r="AY27" i="31"/>
  <c r="AZ27" i="31"/>
  <c r="AT28" i="31"/>
  <c r="BC28" i="31" s="1"/>
  <c r="AU28" i="31"/>
  <c r="AV28" i="31"/>
  <c r="AW28" i="31"/>
  <c r="AX28" i="31"/>
  <c r="AY28" i="31"/>
  <c r="AZ28" i="31"/>
  <c r="AT29" i="31"/>
  <c r="AU29" i="31"/>
  <c r="AV29" i="31"/>
  <c r="AW29" i="31"/>
  <c r="AX29" i="31"/>
  <c r="AY29" i="31"/>
  <c r="AZ29" i="31"/>
  <c r="AT30" i="31"/>
  <c r="AU30" i="31"/>
  <c r="AV30" i="31"/>
  <c r="AW30" i="31"/>
  <c r="AX30" i="31"/>
  <c r="AY30" i="31"/>
  <c r="AZ30" i="31"/>
  <c r="AT31" i="31"/>
  <c r="AU31" i="31"/>
  <c r="AV31" i="31"/>
  <c r="AW31" i="31"/>
  <c r="AX31" i="31"/>
  <c r="AY31" i="31"/>
  <c r="AZ31" i="31"/>
  <c r="AT32" i="31"/>
  <c r="BC32" i="31" s="1"/>
  <c r="AU32" i="31"/>
  <c r="AV32" i="31"/>
  <c r="AW32" i="31"/>
  <c r="AX32" i="31"/>
  <c r="AY32" i="31"/>
  <c r="AZ32" i="31"/>
  <c r="AT33" i="31"/>
  <c r="AU33" i="31"/>
  <c r="AV33" i="31"/>
  <c r="AW33" i="31"/>
  <c r="AX33" i="31"/>
  <c r="AY33" i="31"/>
  <c r="AZ33" i="31"/>
  <c r="AT34" i="31"/>
  <c r="AU34" i="31"/>
  <c r="AV34" i="31"/>
  <c r="AW34" i="31"/>
  <c r="AX34" i="31"/>
  <c r="AY34" i="31"/>
  <c r="AZ34" i="31"/>
  <c r="AT35" i="31"/>
  <c r="AU35" i="31"/>
  <c r="AV35" i="31"/>
  <c r="AW35" i="31"/>
  <c r="AX35" i="31"/>
  <c r="AY35" i="31"/>
  <c r="AZ35" i="31"/>
  <c r="AT36" i="31"/>
  <c r="AU36" i="31"/>
  <c r="AV36" i="31"/>
  <c r="AW36" i="31"/>
  <c r="AX36" i="31"/>
  <c r="AY36" i="31"/>
  <c r="AZ36" i="31"/>
  <c r="AT37" i="31"/>
  <c r="AU37" i="31"/>
  <c r="AV37" i="31"/>
  <c r="AW37" i="31"/>
  <c r="AX37" i="31"/>
  <c r="AY37" i="31"/>
  <c r="AZ37" i="31"/>
  <c r="AT38" i="31"/>
  <c r="AU38" i="31"/>
  <c r="AV38" i="31"/>
  <c r="AW38" i="31"/>
  <c r="AX38" i="31"/>
  <c r="AY38" i="31"/>
  <c r="AZ38" i="31"/>
  <c r="AT39" i="31"/>
  <c r="BC39" i="31" s="1"/>
  <c r="AU39" i="31"/>
  <c r="AV39" i="31"/>
  <c r="AW39" i="31"/>
  <c r="AX39" i="31"/>
  <c r="AY39" i="31"/>
  <c r="AZ39" i="31"/>
  <c r="AT40" i="31"/>
  <c r="AU40" i="31"/>
  <c r="AV40" i="31"/>
  <c r="AW40" i="31"/>
  <c r="AX40" i="31"/>
  <c r="AY40" i="31"/>
  <c r="AZ40" i="31"/>
  <c r="AT41" i="31"/>
  <c r="AU41" i="31"/>
  <c r="AV41" i="31"/>
  <c r="AW41" i="31"/>
  <c r="AX41" i="31"/>
  <c r="AY41" i="31"/>
  <c r="AZ41" i="31"/>
  <c r="AT42" i="31"/>
  <c r="AU42" i="31"/>
  <c r="AV42" i="31"/>
  <c r="AW42" i="31"/>
  <c r="AX42" i="31"/>
  <c r="AY42" i="31"/>
  <c r="AZ42" i="31"/>
  <c r="AT43" i="31"/>
  <c r="AU43" i="31"/>
  <c r="AV43" i="31"/>
  <c r="AW43" i="31"/>
  <c r="AX43" i="31"/>
  <c r="AY43" i="31"/>
  <c r="AZ43" i="31"/>
  <c r="AT44" i="31"/>
  <c r="AU44" i="31"/>
  <c r="AV44" i="31"/>
  <c r="AW44" i="31"/>
  <c r="AX44" i="31"/>
  <c r="AY44" i="31"/>
  <c r="AZ44" i="31"/>
  <c r="AT45" i="31"/>
  <c r="AU45" i="31"/>
  <c r="AV45" i="31"/>
  <c r="AW45" i="31"/>
  <c r="AX45" i="31"/>
  <c r="AY45" i="31"/>
  <c r="AZ45" i="31"/>
  <c r="AT46" i="31"/>
  <c r="AU46" i="31"/>
  <c r="AV46" i="31"/>
  <c r="AW46" i="31"/>
  <c r="AX46" i="31"/>
  <c r="AY46" i="31"/>
  <c r="AZ46" i="31"/>
  <c r="AT47" i="31"/>
  <c r="AU47" i="31"/>
  <c r="AV47" i="31"/>
  <c r="AW47" i="31"/>
  <c r="AX47" i="31"/>
  <c r="AY47" i="31"/>
  <c r="AZ47" i="31"/>
  <c r="AT48" i="31"/>
  <c r="AU48" i="31"/>
  <c r="AV48" i="31"/>
  <c r="AW48" i="31"/>
  <c r="AX48" i="31"/>
  <c r="AY48" i="31"/>
  <c r="AZ48" i="31"/>
  <c r="AT49" i="31"/>
  <c r="AU49" i="31"/>
  <c r="AV49" i="31"/>
  <c r="AW49" i="31"/>
  <c r="AX49" i="31"/>
  <c r="AY49" i="31"/>
  <c r="AZ49" i="31"/>
  <c r="AT50" i="31"/>
  <c r="AU50" i="31"/>
  <c r="AV50" i="31"/>
  <c r="AW50" i="31"/>
  <c r="AX50" i="31"/>
  <c r="AY50" i="31"/>
  <c r="AZ50" i="31"/>
  <c r="AT51" i="31"/>
  <c r="AU51" i="31"/>
  <c r="AV51" i="31"/>
  <c r="AW51" i="31"/>
  <c r="AX51" i="31"/>
  <c r="AY51" i="31"/>
  <c r="AZ51" i="31"/>
  <c r="AT52" i="31"/>
  <c r="AU52" i="31"/>
  <c r="AV52" i="31"/>
  <c r="AW52" i="31"/>
  <c r="AX52" i="31"/>
  <c r="AY52" i="31"/>
  <c r="AZ52" i="31"/>
  <c r="AT53" i="31"/>
  <c r="AU53" i="31"/>
  <c r="AV53" i="31"/>
  <c r="AW53" i="31"/>
  <c r="AX53" i="31"/>
  <c r="AY53" i="31"/>
  <c r="AZ53" i="31"/>
  <c r="AT54" i="31"/>
  <c r="AU54" i="31"/>
  <c r="AV54" i="31"/>
  <c r="AW54" i="31"/>
  <c r="AX54" i="31"/>
  <c r="AY54" i="31"/>
  <c r="AZ54" i="31"/>
  <c r="AT55" i="31"/>
  <c r="AU55" i="31"/>
  <c r="AV55" i="31"/>
  <c r="AW55" i="31"/>
  <c r="AX55" i="31"/>
  <c r="AY55" i="31"/>
  <c r="AZ55" i="31"/>
  <c r="AT56" i="31"/>
  <c r="AU56" i="31"/>
  <c r="AV56" i="31"/>
  <c r="AW56" i="31"/>
  <c r="AX56" i="31"/>
  <c r="AY56" i="31"/>
  <c r="AZ56" i="31"/>
  <c r="AT57" i="31"/>
  <c r="AU57" i="31"/>
  <c r="AV57" i="31"/>
  <c r="AW57" i="31"/>
  <c r="AX57" i="31"/>
  <c r="AY57" i="31"/>
  <c r="AZ57" i="31"/>
  <c r="AT58" i="31"/>
  <c r="AU58" i="31"/>
  <c r="AV58" i="31"/>
  <c r="AW58" i="31"/>
  <c r="AX58" i="31"/>
  <c r="AY58" i="31"/>
  <c r="AZ58" i="31"/>
  <c r="AT59" i="31"/>
  <c r="AU59" i="31"/>
  <c r="AV59" i="31"/>
  <c r="AW59" i="31"/>
  <c r="AX59" i="31"/>
  <c r="AY59" i="31"/>
  <c r="AZ59" i="31"/>
  <c r="AT60" i="31"/>
  <c r="AU60" i="31"/>
  <c r="AV60" i="31"/>
  <c r="AW60" i="31"/>
  <c r="AX60" i="31"/>
  <c r="AY60" i="31"/>
  <c r="AZ60" i="31"/>
  <c r="AT61" i="31"/>
  <c r="AU61" i="31"/>
  <c r="AV61" i="31"/>
  <c r="AW61" i="31"/>
  <c r="AX61" i="31"/>
  <c r="AY61" i="31"/>
  <c r="AZ61" i="31"/>
  <c r="AT62" i="31"/>
  <c r="AU62" i="31"/>
  <c r="AV62" i="31"/>
  <c r="AW62" i="31"/>
  <c r="AX62" i="31"/>
  <c r="AY62" i="31"/>
  <c r="AZ62" i="31"/>
  <c r="AT63" i="31"/>
  <c r="AU63" i="31"/>
  <c r="AV63" i="31"/>
  <c r="AW63" i="31"/>
  <c r="AX63" i="31"/>
  <c r="AY63" i="31"/>
  <c r="AZ63" i="31"/>
  <c r="AT64" i="31"/>
  <c r="AU64" i="31"/>
  <c r="AV64" i="31"/>
  <c r="AW64" i="31"/>
  <c r="AX64" i="31"/>
  <c r="AY64" i="31"/>
  <c r="AZ64" i="31"/>
  <c r="AT65" i="31"/>
  <c r="AU65" i="31"/>
  <c r="AV65" i="31"/>
  <c r="AW65" i="31"/>
  <c r="AX65" i="31"/>
  <c r="AY65" i="31"/>
  <c r="AZ65" i="31"/>
  <c r="AT66" i="31"/>
  <c r="AU66" i="31"/>
  <c r="AV66" i="31"/>
  <c r="AW66" i="31"/>
  <c r="AX66" i="31"/>
  <c r="AY66" i="31"/>
  <c r="AZ66" i="31"/>
  <c r="AT67" i="31"/>
  <c r="AU67" i="31"/>
  <c r="AV67" i="31"/>
  <c r="AW67" i="31"/>
  <c r="AX67" i="31"/>
  <c r="AY67" i="31"/>
  <c r="AZ67" i="31"/>
  <c r="AT68" i="31"/>
  <c r="AU68" i="31"/>
  <c r="AV68" i="31"/>
  <c r="AW68" i="31"/>
  <c r="AX68" i="31"/>
  <c r="AY68" i="31"/>
  <c r="AZ68" i="31"/>
  <c r="AT69" i="31"/>
  <c r="AU69" i="31"/>
  <c r="AV69" i="31"/>
  <c r="AW69" i="31"/>
  <c r="AX69" i="31"/>
  <c r="AY69" i="31"/>
  <c r="AZ69" i="31"/>
  <c r="AT70" i="31"/>
  <c r="AU70" i="31"/>
  <c r="AV70" i="31"/>
  <c r="AW70" i="31"/>
  <c r="AX70" i="31"/>
  <c r="AY70" i="31"/>
  <c r="AZ70" i="31"/>
  <c r="AT71" i="31"/>
  <c r="AU71" i="31"/>
  <c r="AV71" i="31"/>
  <c r="AW71" i="31"/>
  <c r="AX71" i="31"/>
  <c r="AY71" i="31"/>
  <c r="AZ71" i="31"/>
  <c r="AT72" i="31"/>
  <c r="AU72" i="31"/>
  <c r="AV72" i="31"/>
  <c r="AW72" i="31"/>
  <c r="AX72" i="31"/>
  <c r="AY72" i="31"/>
  <c r="AZ72" i="31"/>
  <c r="AT73" i="31"/>
  <c r="AU73" i="31"/>
  <c r="AV73" i="31"/>
  <c r="AW73" i="31"/>
  <c r="AX73" i="31"/>
  <c r="AY73" i="31"/>
  <c r="AZ73" i="31"/>
  <c r="AT74" i="31"/>
  <c r="AU74" i="31"/>
  <c r="AV74" i="31"/>
  <c r="AW74" i="31"/>
  <c r="AX74" i="31"/>
  <c r="AY74" i="31"/>
  <c r="AZ74" i="31"/>
  <c r="AT75" i="31"/>
  <c r="AU75" i="31"/>
  <c r="AV75" i="31"/>
  <c r="AW75" i="31"/>
  <c r="AX75" i="31"/>
  <c r="AY75" i="31"/>
  <c r="AZ75" i="31"/>
  <c r="AT76" i="31"/>
  <c r="AU76" i="31"/>
  <c r="AV76" i="31"/>
  <c r="AW76" i="31"/>
  <c r="AX76" i="31"/>
  <c r="AY76" i="31"/>
  <c r="AZ76" i="31"/>
  <c r="AT77" i="31"/>
  <c r="AU77" i="31"/>
  <c r="AV77" i="31"/>
  <c r="AW77" i="31"/>
  <c r="AX77" i="31"/>
  <c r="AY77" i="31"/>
  <c r="AZ77" i="31"/>
  <c r="AT78" i="31"/>
  <c r="AU78" i="31"/>
  <c r="AV78" i="31"/>
  <c r="AW78" i="31"/>
  <c r="AX78" i="31"/>
  <c r="AY78" i="31"/>
  <c r="AZ78" i="31"/>
  <c r="AT79" i="31"/>
  <c r="AU79" i="31"/>
  <c r="AV79" i="31"/>
  <c r="AW79" i="31"/>
  <c r="AX79" i="31"/>
  <c r="AY79" i="31"/>
  <c r="AZ79" i="31"/>
  <c r="AT80" i="31"/>
  <c r="BC80" i="31" s="1"/>
  <c r="AU80" i="31"/>
  <c r="AV80" i="31"/>
  <c r="AW80" i="31"/>
  <c r="AX80" i="31"/>
  <c r="AY80" i="31"/>
  <c r="AZ80" i="31"/>
  <c r="AT81" i="31"/>
  <c r="AU81" i="31"/>
  <c r="AV81" i="31"/>
  <c r="AW81" i="31"/>
  <c r="AX81" i="31"/>
  <c r="AY81" i="31"/>
  <c r="AZ81" i="31"/>
  <c r="AT82" i="31"/>
  <c r="AU82" i="31"/>
  <c r="AV82" i="31"/>
  <c r="AW82" i="31"/>
  <c r="AX82" i="31"/>
  <c r="AY82" i="31"/>
  <c r="AZ82" i="31"/>
  <c r="AT83" i="31"/>
  <c r="AU83" i="31"/>
  <c r="AV83" i="31"/>
  <c r="AW83" i="31"/>
  <c r="AX83" i="31"/>
  <c r="AY83" i="31"/>
  <c r="AZ83" i="31"/>
  <c r="AT84" i="31"/>
  <c r="AU84" i="31"/>
  <c r="AV84" i="31"/>
  <c r="AW84" i="31"/>
  <c r="AX84" i="31"/>
  <c r="AY84" i="31"/>
  <c r="AZ84" i="31"/>
  <c r="AT85" i="31"/>
  <c r="BC85" i="31" s="1"/>
  <c r="AU85" i="31"/>
  <c r="AV85" i="31"/>
  <c r="AW85" i="31"/>
  <c r="AX85" i="31"/>
  <c r="AY85" i="31"/>
  <c r="AZ85" i="31"/>
  <c r="AT86" i="31"/>
  <c r="AU86" i="31"/>
  <c r="AV86" i="31"/>
  <c r="AW86" i="31"/>
  <c r="AX86" i="31"/>
  <c r="AY86" i="31"/>
  <c r="AZ86" i="31"/>
  <c r="AT87" i="31"/>
  <c r="AU87" i="31"/>
  <c r="AV87" i="31"/>
  <c r="AW87" i="31"/>
  <c r="AX87" i="31"/>
  <c r="AY87" i="31"/>
  <c r="AZ87" i="31"/>
  <c r="AT88" i="31"/>
  <c r="AU88" i="31"/>
  <c r="AV88" i="31"/>
  <c r="AW88" i="31"/>
  <c r="AX88" i="31"/>
  <c r="AY88" i="31"/>
  <c r="AZ88" i="31"/>
  <c r="AT89" i="31"/>
  <c r="AU89" i="31"/>
  <c r="AV89" i="31"/>
  <c r="AW89" i="31"/>
  <c r="AX89" i="31"/>
  <c r="AY89" i="31"/>
  <c r="AZ89" i="31"/>
  <c r="AT90" i="31"/>
  <c r="AU90" i="31"/>
  <c r="AV90" i="31"/>
  <c r="AW90" i="31"/>
  <c r="AX90" i="31"/>
  <c r="AY90" i="31"/>
  <c r="AZ90" i="31"/>
  <c r="AT91" i="31"/>
  <c r="BC91" i="31" s="1"/>
  <c r="AU91" i="31"/>
  <c r="AV91" i="31"/>
  <c r="AW91" i="31"/>
  <c r="AX91" i="31"/>
  <c r="AY91" i="31"/>
  <c r="AZ91" i="31"/>
  <c r="AT92" i="31"/>
  <c r="AU92" i="31"/>
  <c r="AV92" i="31"/>
  <c r="AW92" i="31"/>
  <c r="AX92" i="31"/>
  <c r="AY92" i="31"/>
  <c r="AZ92" i="31"/>
  <c r="AT93" i="31"/>
  <c r="AU93" i="31"/>
  <c r="AV93" i="31"/>
  <c r="AW93" i="31"/>
  <c r="AX93" i="31"/>
  <c r="AY93" i="31"/>
  <c r="AZ93" i="31"/>
  <c r="AT94" i="31"/>
  <c r="BC94" i="31" s="1"/>
  <c r="AU94" i="31"/>
  <c r="AV94" i="31"/>
  <c r="AW94" i="31"/>
  <c r="AX94" i="31"/>
  <c r="AY94" i="31"/>
  <c r="AZ94" i="31"/>
  <c r="AT95" i="31"/>
  <c r="AU95" i="31"/>
  <c r="AV95" i="31"/>
  <c r="AW95" i="31"/>
  <c r="AX95" i="31"/>
  <c r="AY95" i="31"/>
  <c r="AZ95" i="31"/>
  <c r="AT96" i="31"/>
  <c r="BC96" i="31" s="1"/>
  <c r="AU96" i="31"/>
  <c r="AV96" i="31"/>
  <c r="AW96" i="31"/>
  <c r="AX96" i="31"/>
  <c r="AY96" i="31"/>
  <c r="AZ96" i="31"/>
  <c r="AT97" i="31"/>
  <c r="AU97" i="31"/>
  <c r="AV97" i="31"/>
  <c r="AW97" i="31"/>
  <c r="AX97" i="31"/>
  <c r="AY97" i="31"/>
  <c r="AZ97" i="31"/>
  <c r="AT98" i="31"/>
  <c r="AU98" i="31"/>
  <c r="AV98" i="31"/>
  <c r="AW98" i="31"/>
  <c r="AX98" i="31"/>
  <c r="AY98" i="31"/>
  <c r="AZ98" i="31"/>
  <c r="AT99" i="31"/>
  <c r="AU99" i="31"/>
  <c r="AV99" i="31"/>
  <c r="AW99" i="31"/>
  <c r="AX99" i="31"/>
  <c r="AY99" i="31"/>
  <c r="AZ99" i="31"/>
  <c r="AT100" i="31"/>
  <c r="AU100" i="31"/>
  <c r="AV100" i="31"/>
  <c r="AW100" i="31"/>
  <c r="AX100" i="31"/>
  <c r="AY100" i="31"/>
  <c r="AZ100" i="31"/>
  <c r="AT101" i="31"/>
  <c r="AU101" i="31"/>
  <c r="AV101" i="31"/>
  <c r="AW101" i="31"/>
  <c r="AX101" i="31"/>
  <c r="AY101" i="31"/>
  <c r="AZ101" i="31"/>
  <c r="AT102" i="31"/>
  <c r="AU102" i="31"/>
  <c r="AV102" i="31"/>
  <c r="AW102" i="31"/>
  <c r="AX102" i="31"/>
  <c r="AY102" i="31"/>
  <c r="AZ102" i="31"/>
  <c r="AT103" i="31"/>
  <c r="BC103" i="31" s="1"/>
  <c r="AU103" i="31"/>
  <c r="AV103" i="31"/>
  <c r="AW103" i="31"/>
  <c r="AX103" i="31"/>
  <c r="AY103" i="31"/>
  <c r="AZ103" i="31"/>
  <c r="AT104" i="31"/>
  <c r="AU104" i="31"/>
  <c r="AV104" i="31"/>
  <c r="AW104" i="31"/>
  <c r="AX104" i="31"/>
  <c r="AY104" i="31"/>
  <c r="AZ104" i="31"/>
  <c r="AT105" i="31"/>
  <c r="AU105" i="31"/>
  <c r="AV105" i="31"/>
  <c r="AW105" i="31"/>
  <c r="AX105" i="31"/>
  <c r="AY105" i="31"/>
  <c r="AZ105" i="31"/>
  <c r="AT106" i="31"/>
  <c r="AU106" i="31"/>
  <c r="AV106" i="31"/>
  <c r="AW106" i="31"/>
  <c r="AX106" i="31"/>
  <c r="AY106" i="31"/>
  <c r="AZ106" i="31"/>
  <c r="AT107" i="31"/>
  <c r="AU107" i="31"/>
  <c r="AV107" i="31"/>
  <c r="AW107" i="31"/>
  <c r="AX107" i="31"/>
  <c r="AY107" i="31"/>
  <c r="AZ107" i="31"/>
  <c r="AT108" i="31"/>
  <c r="AU108" i="31"/>
  <c r="AV108" i="31"/>
  <c r="AW108" i="31"/>
  <c r="AX108" i="31"/>
  <c r="AY108" i="31"/>
  <c r="AZ108" i="31"/>
  <c r="AT109" i="31"/>
  <c r="AU109" i="31"/>
  <c r="AV109" i="31"/>
  <c r="AW109" i="31"/>
  <c r="AX109" i="31"/>
  <c r="AY109" i="31"/>
  <c r="AZ109" i="31"/>
  <c r="AT110" i="31"/>
  <c r="AU110" i="31"/>
  <c r="AV110" i="31"/>
  <c r="AW110" i="31"/>
  <c r="AX110" i="31"/>
  <c r="AY110" i="31"/>
  <c r="AZ110" i="31"/>
  <c r="AT111" i="31"/>
  <c r="AU111" i="31"/>
  <c r="AV111" i="31"/>
  <c r="AW111" i="31"/>
  <c r="AX111" i="31"/>
  <c r="AY111" i="31"/>
  <c r="AZ111" i="31"/>
  <c r="AT112" i="31"/>
  <c r="BC112" i="31" s="1"/>
  <c r="AU112" i="31"/>
  <c r="AV112" i="31"/>
  <c r="AW112" i="31"/>
  <c r="AX112" i="31"/>
  <c r="AY112" i="31"/>
  <c r="AZ112" i="31"/>
  <c r="AT113" i="31"/>
  <c r="AU113" i="31"/>
  <c r="AV113" i="31"/>
  <c r="AW113" i="31"/>
  <c r="AX113" i="31"/>
  <c r="AY113" i="31"/>
  <c r="AZ113" i="31"/>
  <c r="AT114" i="31"/>
  <c r="AU114" i="31"/>
  <c r="AV114" i="31"/>
  <c r="AW114" i="31"/>
  <c r="AX114" i="31"/>
  <c r="AY114" i="31"/>
  <c r="AZ114" i="31"/>
  <c r="AT115" i="31"/>
  <c r="AU115" i="31"/>
  <c r="AV115" i="31"/>
  <c r="AW115" i="31"/>
  <c r="AX115" i="31"/>
  <c r="AY115" i="31"/>
  <c r="AZ115" i="31"/>
  <c r="AT116" i="31"/>
  <c r="AU116" i="31"/>
  <c r="AV116" i="31"/>
  <c r="AW116" i="31"/>
  <c r="AX116" i="31"/>
  <c r="AY116" i="31"/>
  <c r="AZ116" i="31"/>
  <c r="AT117" i="31"/>
  <c r="AU117" i="31"/>
  <c r="AV117" i="31"/>
  <c r="AW117" i="31"/>
  <c r="AX117" i="31"/>
  <c r="AY117" i="31"/>
  <c r="AZ117" i="31"/>
  <c r="AT118" i="31"/>
  <c r="AU118" i="31"/>
  <c r="AV118" i="31"/>
  <c r="AW118" i="31"/>
  <c r="AX118" i="31"/>
  <c r="AY118" i="31"/>
  <c r="AZ118" i="31"/>
  <c r="AT119" i="31"/>
  <c r="AU119" i="31"/>
  <c r="AV119" i="31"/>
  <c r="AW119" i="31"/>
  <c r="AX119" i="31"/>
  <c r="AY119" i="31"/>
  <c r="AZ119" i="31"/>
  <c r="AT120" i="31"/>
  <c r="AU120" i="31"/>
  <c r="AV120" i="31"/>
  <c r="AW120" i="31"/>
  <c r="AX120" i="31"/>
  <c r="AY120" i="31"/>
  <c r="AZ120" i="31"/>
  <c r="AT121" i="31"/>
  <c r="AU121" i="31"/>
  <c r="AV121" i="31"/>
  <c r="AW121" i="31"/>
  <c r="AX121" i="31"/>
  <c r="AY121" i="31"/>
  <c r="AZ121" i="31"/>
  <c r="AT122" i="31"/>
  <c r="AU122" i="31"/>
  <c r="AV122" i="31"/>
  <c r="AW122" i="31"/>
  <c r="AX122" i="31"/>
  <c r="AY122" i="31"/>
  <c r="AZ122" i="31"/>
  <c r="AT123" i="31"/>
  <c r="AU123" i="31"/>
  <c r="AV123" i="31"/>
  <c r="AW123" i="31"/>
  <c r="AX123" i="31"/>
  <c r="AY123" i="31"/>
  <c r="AZ123" i="31"/>
  <c r="AT124" i="31"/>
  <c r="AU124" i="31"/>
  <c r="AV124" i="31"/>
  <c r="AW124" i="31"/>
  <c r="AX124" i="31"/>
  <c r="AY124" i="31"/>
  <c r="AZ124" i="31"/>
  <c r="AT125" i="31"/>
  <c r="AU125" i="31"/>
  <c r="AV125" i="31"/>
  <c r="AW125" i="31"/>
  <c r="AX125" i="31"/>
  <c r="AY125" i="31"/>
  <c r="AZ125" i="31"/>
  <c r="AT126" i="31"/>
  <c r="AU126" i="31"/>
  <c r="AV126" i="31"/>
  <c r="AW126" i="31"/>
  <c r="AX126" i="31"/>
  <c r="AY126" i="31"/>
  <c r="AZ126" i="31"/>
  <c r="AT127" i="31"/>
  <c r="AU127" i="31"/>
  <c r="AV127" i="31"/>
  <c r="AW127" i="31"/>
  <c r="AX127" i="31"/>
  <c r="AY127" i="31"/>
  <c r="AZ127" i="31"/>
  <c r="AT128" i="31"/>
  <c r="AU128" i="31"/>
  <c r="AV128" i="31"/>
  <c r="AW128" i="31"/>
  <c r="AX128" i="31"/>
  <c r="AY128" i="31"/>
  <c r="AZ128" i="31"/>
  <c r="AT129" i="31"/>
  <c r="AU129" i="31"/>
  <c r="AV129" i="31"/>
  <c r="AW129" i="31"/>
  <c r="AX129" i="31"/>
  <c r="AY129" i="31"/>
  <c r="AZ129" i="31"/>
  <c r="AT130" i="31"/>
  <c r="AU130" i="31"/>
  <c r="AV130" i="31"/>
  <c r="AW130" i="31"/>
  <c r="AX130" i="31"/>
  <c r="AY130" i="31"/>
  <c r="AZ130" i="31"/>
  <c r="AT131" i="31"/>
  <c r="AU131" i="31"/>
  <c r="AV131" i="31"/>
  <c r="AW131" i="31"/>
  <c r="AX131" i="31"/>
  <c r="AY131" i="31"/>
  <c r="AZ131" i="31"/>
  <c r="AT132" i="31"/>
  <c r="AU132" i="31"/>
  <c r="AV132" i="31"/>
  <c r="AW132" i="31"/>
  <c r="AX132" i="31"/>
  <c r="AY132" i="31"/>
  <c r="AZ132" i="31"/>
  <c r="AU2" i="31"/>
  <c r="AV2" i="31"/>
  <c r="AW2" i="31"/>
  <c r="AX2" i="31"/>
  <c r="AY2" i="31"/>
  <c r="AZ2" i="31"/>
  <c r="AT2" i="31"/>
  <c r="AR132" i="31"/>
  <c r="BB132" i="31" s="1"/>
  <c r="AN132" i="31"/>
  <c r="AM132" i="31"/>
  <c r="AL132" i="31"/>
  <c r="BD132" i="31" s="1"/>
  <c r="AK132" i="31"/>
  <c r="AJ132" i="31"/>
  <c r="AI132" i="31"/>
  <c r="AH132" i="31"/>
  <c r="BB131" i="31"/>
  <c r="AR131" i="31"/>
  <c r="AN131" i="31"/>
  <c r="AM131" i="31"/>
  <c r="AL131" i="31"/>
  <c r="AK131" i="31"/>
  <c r="AJ131" i="31"/>
  <c r="AI131" i="31"/>
  <c r="BD131" i="31" s="1"/>
  <c r="AH131" i="31"/>
  <c r="BC131" i="31" s="1"/>
  <c r="AR130" i="31"/>
  <c r="BB130" i="31" s="1"/>
  <c r="AN130" i="31"/>
  <c r="AM130" i="31"/>
  <c r="AL130" i="31"/>
  <c r="AK130" i="31"/>
  <c r="AJ130" i="31"/>
  <c r="AI130" i="31"/>
  <c r="AH130" i="31"/>
  <c r="AR129" i="31"/>
  <c r="BB129" i="31" s="1"/>
  <c r="AN129" i="31"/>
  <c r="AM129" i="31"/>
  <c r="AL129" i="31"/>
  <c r="AK129" i="31"/>
  <c r="AJ129" i="31"/>
  <c r="AI129" i="31"/>
  <c r="AH129" i="31"/>
  <c r="BC129" i="31" s="1"/>
  <c r="AR128" i="31"/>
  <c r="BB128" i="31" s="1"/>
  <c r="AN128" i="31"/>
  <c r="AM128" i="31"/>
  <c r="AL128" i="31"/>
  <c r="AK128" i="31"/>
  <c r="AJ128" i="31"/>
  <c r="AI128" i="31"/>
  <c r="BD128" i="31" s="1"/>
  <c r="AH128" i="31"/>
  <c r="BB127" i="31"/>
  <c r="AR127" i="31"/>
  <c r="AN127" i="31"/>
  <c r="AM127" i="31"/>
  <c r="AL127" i="31"/>
  <c r="AK127" i="31"/>
  <c r="AJ127" i="31"/>
  <c r="AI127" i="31"/>
  <c r="BD127" i="31" s="1"/>
  <c r="AH127" i="31"/>
  <c r="BC127" i="31" s="1"/>
  <c r="BB126" i="31"/>
  <c r="AR126" i="31"/>
  <c r="AN126" i="31"/>
  <c r="AM126" i="31"/>
  <c r="AL126" i="31"/>
  <c r="AK126" i="31"/>
  <c r="AJ126" i="31"/>
  <c r="AI126" i="31"/>
  <c r="AH126" i="31"/>
  <c r="AR125" i="31"/>
  <c r="BB125" i="31" s="1"/>
  <c r="AN125" i="31"/>
  <c r="AM125" i="31"/>
  <c r="AL125" i="31"/>
  <c r="AK125" i="31"/>
  <c r="AJ125" i="31"/>
  <c r="AI125" i="31"/>
  <c r="AH125" i="31"/>
  <c r="AR124" i="31"/>
  <c r="BB124" i="31" s="1"/>
  <c r="AN124" i="31"/>
  <c r="AM124" i="31"/>
  <c r="AL124" i="31"/>
  <c r="AK124" i="31"/>
  <c r="AJ124" i="31"/>
  <c r="BD124" i="31" s="1"/>
  <c r="AI124" i="31"/>
  <c r="AH124" i="31"/>
  <c r="BB123" i="31"/>
  <c r="AR123" i="31"/>
  <c r="AN123" i="31"/>
  <c r="AM123" i="31"/>
  <c r="AL123" i="31"/>
  <c r="AK123" i="31"/>
  <c r="AJ123" i="31"/>
  <c r="AI123" i="31"/>
  <c r="BD123" i="31" s="1"/>
  <c r="AH123" i="31"/>
  <c r="AR122" i="31"/>
  <c r="BB122" i="31" s="1"/>
  <c r="AN122" i="31"/>
  <c r="AM122" i="31"/>
  <c r="AL122" i="31"/>
  <c r="AK122" i="31"/>
  <c r="AJ122" i="31"/>
  <c r="AI122" i="31"/>
  <c r="AH122" i="31"/>
  <c r="AR121" i="31"/>
  <c r="BB121" i="31" s="1"/>
  <c r="AN121" i="31"/>
  <c r="AM121" i="31"/>
  <c r="AL121" i="31"/>
  <c r="AK121" i="31"/>
  <c r="AJ121" i="31"/>
  <c r="AI121" i="31"/>
  <c r="AH121" i="31"/>
  <c r="AR120" i="31"/>
  <c r="BB120" i="31" s="1"/>
  <c r="AN120" i="31"/>
  <c r="AM120" i="31"/>
  <c r="AL120" i="31"/>
  <c r="AK120" i="31"/>
  <c r="AJ120" i="31"/>
  <c r="AI120" i="31"/>
  <c r="BD120" i="31" s="1"/>
  <c r="AH120" i="31"/>
  <c r="BB119" i="31"/>
  <c r="AR119" i="31"/>
  <c r="AN119" i="31"/>
  <c r="AM119" i="31"/>
  <c r="AL119" i="31"/>
  <c r="AK119" i="31"/>
  <c r="AJ119" i="31"/>
  <c r="AI119" i="31"/>
  <c r="BD119" i="31" s="1"/>
  <c r="AH119" i="31"/>
  <c r="BB118" i="31"/>
  <c r="AR118" i="31"/>
  <c r="AN118" i="31"/>
  <c r="AM118" i="31"/>
  <c r="AL118" i="31"/>
  <c r="AK118" i="31"/>
  <c r="AJ118" i="31"/>
  <c r="AI118" i="31"/>
  <c r="AH118" i="31"/>
  <c r="BC118" i="31" s="1"/>
  <c r="BD117" i="31"/>
  <c r="AR117" i="31"/>
  <c r="BB117" i="31" s="1"/>
  <c r="AN117" i="31"/>
  <c r="AM117" i="31"/>
  <c r="AL117" i="31"/>
  <c r="AK117" i="31"/>
  <c r="AJ117" i="31"/>
  <c r="AI117" i="31"/>
  <c r="AH117" i="31"/>
  <c r="BD116" i="31"/>
  <c r="AR116" i="31"/>
  <c r="BB116" i="31" s="1"/>
  <c r="AN116" i="31"/>
  <c r="AM116" i="31"/>
  <c r="AL116" i="31"/>
  <c r="AK116" i="31"/>
  <c r="AJ116" i="31"/>
  <c r="AI116" i="31"/>
  <c r="AH116" i="31"/>
  <c r="AR115" i="31"/>
  <c r="BB115" i="31" s="1"/>
  <c r="AN115" i="31"/>
  <c r="AM115" i="31"/>
  <c r="AL115" i="31"/>
  <c r="AK115" i="31"/>
  <c r="AJ115" i="31"/>
  <c r="AI115" i="31"/>
  <c r="BD115" i="31" s="1"/>
  <c r="AH115" i="31"/>
  <c r="BC115" i="31" s="1"/>
  <c r="BC114" i="31"/>
  <c r="AR114" i="31"/>
  <c r="BB114" i="31" s="1"/>
  <c r="AN114" i="31"/>
  <c r="AM114" i="31"/>
  <c r="AL114" i="31"/>
  <c r="AK114" i="31"/>
  <c r="AJ114" i="31"/>
  <c r="AI114" i="31"/>
  <c r="AH114" i="31"/>
  <c r="AR113" i="31"/>
  <c r="BB113" i="31" s="1"/>
  <c r="AN113" i="31"/>
  <c r="AM113" i="31"/>
  <c r="AL113" i="31"/>
  <c r="AK113" i="31"/>
  <c r="AJ113" i="31"/>
  <c r="AI113" i="31"/>
  <c r="AH113" i="31"/>
  <c r="BD112" i="31"/>
  <c r="AR112" i="31"/>
  <c r="BB112" i="31" s="1"/>
  <c r="AN112" i="31"/>
  <c r="AM112" i="31"/>
  <c r="AL112" i="31"/>
  <c r="AK112" i="31"/>
  <c r="AJ112" i="31"/>
  <c r="AI112" i="31"/>
  <c r="AH112" i="31"/>
  <c r="BD111" i="31"/>
  <c r="AR111" i="31"/>
  <c r="BB111" i="31" s="1"/>
  <c r="AN111" i="31"/>
  <c r="AM111" i="31"/>
  <c r="AL111" i="31"/>
  <c r="AK111" i="31"/>
  <c r="AJ111" i="31"/>
  <c r="AI111" i="31"/>
  <c r="AH111" i="31"/>
  <c r="AR110" i="31"/>
  <c r="BB110" i="31" s="1"/>
  <c r="AN110" i="31"/>
  <c r="AM110" i="31"/>
  <c r="AL110" i="31"/>
  <c r="AK110" i="31"/>
  <c r="AJ110" i="31"/>
  <c r="AI110" i="31"/>
  <c r="AH110" i="31"/>
  <c r="BC110" i="31" s="1"/>
  <c r="AR109" i="31"/>
  <c r="BB109" i="31" s="1"/>
  <c r="AN109" i="31"/>
  <c r="AM109" i="31"/>
  <c r="AL109" i="31"/>
  <c r="AK109" i="31"/>
  <c r="AJ109" i="31"/>
  <c r="AI109" i="31"/>
  <c r="AH109" i="31"/>
  <c r="BC109" i="31" s="1"/>
  <c r="BD108" i="31"/>
  <c r="AR108" i="31"/>
  <c r="BB108" i="31" s="1"/>
  <c r="AN108" i="31"/>
  <c r="AM108" i="31"/>
  <c r="AL108" i="31"/>
  <c r="AK108" i="31"/>
  <c r="AJ108" i="31"/>
  <c r="AI108" i="31"/>
  <c r="AH108" i="31"/>
  <c r="BB107" i="31"/>
  <c r="BD107" i="31"/>
  <c r="AR107" i="31"/>
  <c r="AN107" i="31"/>
  <c r="AM107" i="31"/>
  <c r="AL107" i="31"/>
  <c r="AK107" i="31"/>
  <c r="AJ107" i="31"/>
  <c r="AI107" i="31"/>
  <c r="AH107" i="31"/>
  <c r="BC107" i="31" s="1"/>
  <c r="BC106" i="31"/>
  <c r="BB106" i="31"/>
  <c r="AR106" i="31"/>
  <c r="AN106" i="31"/>
  <c r="AM106" i="31"/>
  <c r="AL106" i="31"/>
  <c r="AK106" i="31"/>
  <c r="AJ106" i="31"/>
  <c r="AI106" i="31"/>
  <c r="AH106" i="31"/>
  <c r="BB105" i="31"/>
  <c r="BC105" i="31"/>
  <c r="AR105" i="31"/>
  <c r="AN105" i="31"/>
  <c r="AM105" i="31"/>
  <c r="AL105" i="31"/>
  <c r="AK105" i="31"/>
  <c r="AJ105" i="31"/>
  <c r="AI105" i="31"/>
  <c r="AH105" i="31"/>
  <c r="BD104" i="31"/>
  <c r="BC104" i="31"/>
  <c r="AR104" i="31"/>
  <c r="BB104" i="31" s="1"/>
  <c r="AN104" i="31"/>
  <c r="AM104" i="31"/>
  <c r="AL104" i="31"/>
  <c r="AK104" i="31"/>
  <c r="AJ104" i="31"/>
  <c r="AI104" i="31"/>
  <c r="AH104" i="31"/>
  <c r="BD103" i="31"/>
  <c r="AR103" i="31"/>
  <c r="BB103" i="31" s="1"/>
  <c r="AN103" i="31"/>
  <c r="AM103" i="31"/>
  <c r="AL103" i="31"/>
  <c r="AK103" i="31"/>
  <c r="AJ103" i="31"/>
  <c r="AI103" i="31"/>
  <c r="AH103" i="31"/>
  <c r="AR102" i="31"/>
  <c r="BB102" i="31" s="1"/>
  <c r="AN102" i="31"/>
  <c r="AM102" i="31"/>
  <c r="AL102" i="31"/>
  <c r="AK102" i="31"/>
  <c r="AJ102" i="31"/>
  <c r="AI102" i="31"/>
  <c r="AH102" i="31"/>
  <c r="AR101" i="31"/>
  <c r="BB101" i="31" s="1"/>
  <c r="AN101" i="31"/>
  <c r="AM101" i="31"/>
  <c r="AL101" i="31"/>
  <c r="AK101" i="31"/>
  <c r="AJ101" i="31"/>
  <c r="AI101" i="31"/>
  <c r="AH101" i="31"/>
  <c r="AR100" i="31"/>
  <c r="BB100" i="31" s="1"/>
  <c r="AN100" i="31"/>
  <c r="BD100" i="31" s="1"/>
  <c r="AM100" i="31"/>
  <c r="AL100" i="31"/>
  <c r="AK100" i="31"/>
  <c r="AJ100" i="31"/>
  <c r="AI100" i="31"/>
  <c r="AH100" i="31"/>
  <c r="BD99" i="31"/>
  <c r="AR99" i="31"/>
  <c r="BB99" i="31" s="1"/>
  <c r="AN99" i="31"/>
  <c r="AM99" i="31"/>
  <c r="AL99" i="31"/>
  <c r="AK99" i="31"/>
  <c r="AJ99" i="31"/>
  <c r="AI99" i="31"/>
  <c r="AH99" i="31"/>
  <c r="BC99" i="31" s="1"/>
  <c r="AR98" i="31"/>
  <c r="BB98" i="31" s="1"/>
  <c r="AN98" i="31"/>
  <c r="AM98" i="31"/>
  <c r="AL98" i="31"/>
  <c r="AK98" i="31"/>
  <c r="AJ98" i="31"/>
  <c r="AI98" i="31"/>
  <c r="AH98" i="31"/>
  <c r="BC97" i="31"/>
  <c r="AR97" i="31"/>
  <c r="BB97" i="31" s="1"/>
  <c r="AN97" i="31"/>
  <c r="AM97" i="31"/>
  <c r="AL97" i="31"/>
  <c r="AK97" i="31"/>
  <c r="AJ97" i="31"/>
  <c r="AI97" i="31"/>
  <c r="AH97" i="31"/>
  <c r="AR96" i="31"/>
  <c r="BB96" i="31" s="1"/>
  <c r="AN96" i="31"/>
  <c r="AM96" i="31"/>
  <c r="BD96" i="31" s="1"/>
  <c r="AL96" i="31"/>
  <c r="AK96" i="31"/>
  <c r="AJ96" i="31"/>
  <c r="AI96" i="31"/>
  <c r="AH96" i="31"/>
  <c r="BB95" i="31"/>
  <c r="BD95" i="31"/>
  <c r="BC95" i="31"/>
  <c r="AR95" i="31"/>
  <c r="AN95" i="31"/>
  <c r="AM95" i="31"/>
  <c r="AL95" i="31"/>
  <c r="AK95" i="31"/>
  <c r="AJ95" i="31"/>
  <c r="AI95" i="31"/>
  <c r="AH95" i="31"/>
  <c r="BB94" i="31"/>
  <c r="AR94" i="31"/>
  <c r="AN94" i="31"/>
  <c r="AM94" i="31"/>
  <c r="AL94" i="31"/>
  <c r="AK94" i="31"/>
  <c r="AJ94" i="31"/>
  <c r="AI94" i="31"/>
  <c r="AH94" i="31"/>
  <c r="BC93" i="31"/>
  <c r="AR93" i="31"/>
  <c r="BB93" i="31" s="1"/>
  <c r="AN93" i="31"/>
  <c r="AM93" i="31"/>
  <c r="AL93" i="31"/>
  <c r="AK93" i="31"/>
  <c r="AJ93" i="31"/>
  <c r="AI93" i="31"/>
  <c r="AH93" i="31"/>
  <c r="AR92" i="31"/>
  <c r="BB92" i="31" s="1"/>
  <c r="AN92" i="31"/>
  <c r="AM92" i="31"/>
  <c r="AL92" i="31"/>
  <c r="BD92" i="31" s="1"/>
  <c r="AK92" i="31"/>
  <c r="AJ92" i="31"/>
  <c r="AI92" i="31"/>
  <c r="AH92" i="31"/>
  <c r="BD91" i="31"/>
  <c r="AR91" i="31"/>
  <c r="BB91" i="31" s="1"/>
  <c r="AN91" i="31"/>
  <c r="AM91" i="31"/>
  <c r="AL91" i="31"/>
  <c r="AK91" i="31"/>
  <c r="AJ91" i="31"/>
  <c r="AI91" i="31"/>
  <c r="AH91" i="31"/>
  <c r="AR90" i="31"/>
  <c r="BB90" i="31" s="1"/>
  <c r="AN90" i="31"/>
  <c r="AM90" i="31"/>
  <c r="AL90" i="31"/>
  <c r="AK90" i="31"/>
  <c r="AJ90" i="31"/>
  <c r="AI90" i="31"/>
  <c r="AH90" i="31"/>
  <c r="AR89" i="31"/>
  <c r="BB89" i="31" s="1"/>
  <c r="AN89" i="31"/>
  <c r="AM89" i="31"/>
  <c r="AL89" i="31"/>
  <c r="AK89" i="31"/>
  <c r="AJ89" i="31"/>
  <c r="AI89" i="31"/>
  <c r="AH89" i="31"/>
  <c r="BC88" i="31"/>
  <c r="AR88" i="31"/>
  <c r="BB88" i="31" s="1"/>
  <c r="AN88" i="31"/>
  <c r="AM88" i="31"/>
  <c r="AL88" i="31"/>
  <c r="BD88" i="31" s="1"/>
  <c r="AK88" i="31"/>
  <c r="AJ88" i="31"/>
  <c r="AI88" i="31"/>
  <c r="AH88" i="31"/>
  <c r="BB87" i="31"/>
  <c r="BD87" i="31"/>
  <c r="BC87" i="31"/>
  <c r="AR87" i="31"/>
  <c r="AN87" i="31"/>
  <c r="AM87" i="31"/>
  <c r="AL87" i="31"/>
  <c r="AK87" i="31"/>
  <c r="AJ87" i="31"/>
  <c r="AI87" i="31"/>
  <c r="AH87" i="31"/>
  <c r="BB86" i="31"/>
  <c r="AR86" i="31"/>
  <c r="AN86" i="31"/>
  <c r="AM86" i="31"/>
  <c r="AL86" i="31"/>
  <c r="AK86" i="31"/>
  <c r="AJ86" i="31"/>
  <c r="AI86" i="31"/>
  <c r="AH86" i="31"/>
  <c r="AR85" i="31"/>
  <c r="BB85" i="31" s="1"/>
  <c r="AN85" i="31"/>
  <c r="AM85" i="31"/>
  <c r="AL85" i="31"/>
  <c r="AK85" i="31"/>
  <c r="AJ85" i="31"/>
  <c r="AI85" i="31"/>
  <c r="AH85" i="31"/>
  <c r="AR84" i="31"/>
  <c r="BB84" i="31" s="1"/>
  <c r="AN84" i="31"/>
  <c r="AM84" i="31"/>
  <c r="AL84" i="31"/>
  <c r="BD84" i="31" s="1"/>
  <c r="AK84" i="31"/>
  <c r="AJ84" i="31"/>
  <c r="AI84" i="31"/>
  <c r="AH84" i="31"/>
  <c r="BD83" i="31"/>
  <c r="BC83" i="31"/>
  <c r="AR83" i="31"/>
  <c r="BB83" i="31" s="1"/>
  <c r="AN83" i="31"/>
  <c r="AM83" i="31"/>
  <c r="AL83" i="31"/>
  <c r="AK83" i="31"/>
  <c r="AJ83" i="31"/>
  <c r="AI83" i="31"/>
  <c r="AH83" i="31"/>
  <c r="AR82" i="31"/>
  <c r="BB82" i="31" s="1"/>
  <c r="AN82" i="31"/>
  <c r="AM82" i="31"/>
  <c r="AL82" i="31"/>
  <c r="AK82" i="31"/>
  <c r="AJ82" i="31"/>
  <c r="AI82" i="31"/>
  <c r="AH82" i="31"/>
  <c r="BC81" i="31"/>
  <c r="AR81" i="31"/>
  <c r="BB81" i="31" s="1"/>
  <c r="AN81" i="31"/>
  <c r="AM81" i="31"/>
  <c r="AL81" i="31"/>
  <c r="AK81" i="31"/>
  <c r="AJ81" i="31"/>
  <c r="AI81" i="31"/>
  <c r="AH81" i="31"/>
  <c r="BD80" i="31"/>
  <c r="AR80" i="31"/>
  <c r="BB80" i="31" s="1"/>
  <c r="AN80" i="31"/>
  <c r="AM80" i="31"/>
  <c r="AL80" i="31"/>
  <c r="AK80" i="31"/>
  <c r="AJ80" i="31"/>
  <c r="AI80" i="31"/>
  <c r="AH80" i="31"/>
  <c r="BB79" i="31"/>
  <c r="BD79" i="31"/>
  <c r="BC79" i="31"/>
  <c r="AR79" i="31"/>
  <c r="AN79" i="31"/>
  <c r="AM79" i="31"/>
  <c r="AL79" i="31"/>
  <c r="AK79" i="31"/>
  <c r="AJ79" i="31"/>
  <c r="AI79" i="31"/>
  <c r="AH79" i="31"/>
  <c r="AR78" i="31"/>
  <c r="BB78" i="31" s="1"/>
  <c r="AN78" i="31"/>
  <c r="AM78" i="31"/>
  <c r="AL78" i="31"/>
  <c r="AK78" i="31"/>
  <c r="AJ78" i="31"/>
  <c r="AI78" i="31"/>
  <c r="AH78" i="31"/>
  <c r="AR77" i="31"/>
  <c r="BB77" i="31" s="1"/>
  <c r="AN77" i="31"/>
  <c r="AM77" i="31"/>
  <c r="AL77" i="31"/>
  <c r="AK77" i="31"/>
  <c r="AJ77" i="31"/>
  <c r="AI77" i="31"/>
  <c r="AH77" i="31"/>
  <c r="BC77" i="31" s="1"/>
  <c r="AR76" i="31"/>
  <c r="BB76" i="31" s="1"/>
  <c r="AN76" i="31"/>
  <c r="AM76" i="31"/>
  <c r="AL76" i="31"/>
  <c r="AK76" i="31"/>
  <c r="AJ76" i="31"/>
  <c r="BD76" i="31" s="1"/>
  <c r="AI76" i="31"/>
  <c r="AH76" i="31"/>
  <c r="BB75" i="31"/>
  <c r="BD75" i="31"/>
  <c r="AR75" i="31"/>
  <c r="AN75" i="31"/>
  <c r="AM75" i="31"/>
  <c r="AL75" i="31"/>
  <c r="AK75" i="31"/>
  <c r="AJ75" i="31"/>
  <c r="AI75" i="31"/>
  <c r="AH75" i="31"/>
  <c r="BB74" i="31"/>
  <c r="AR74" i="31"/>
  <c r="AN74" i="31"/>
  <c r="AM74" i="31"/>
  <c r="AL74" i="31"/>
  <c r="AK74" i="31"/>
  <c r="AJ74" i="31"/>
  <c r="AI74" i="31"/>
  <c r="AH74" i="31"/>
  <c r="AR73" i="31"/>
  <c r="BB73" i="31" s="1"/>
  <c r="AN73" i="31"/>
  <c r="AM73" i="31"/>
  <c r="AL73" i="31"/>
  <c r="AK73" i="31"/>
  <c r="AJ73" i="31"/>
  <c r="AI73" i="31"/>
  <c r="AH73" i="31"/>
  <c r="AR72" i="31"/>
  <c r="BB72" i="31" s="1"/>
  <c r="AN72" i="31"/>
  <c r="AM72" i="31"/>
  <c r="AL72" i="31"/>
  <c r="AK72" i="31"/>
  <c r="AJ72" i="31"/>
  <c r="AI72" i="31"/>
  <c r="BD72" i="31" s="1"/>
  <c r="AH72" i="31"/>
  <c r="AR71" i="31"/>
  <c r="BB71" i="31" s="1"/>
  <c r="AN71" i="31"/>
  <c r="AM71" i="31"/>
  <c r="AL71" i="31"/>
  <c r="AK71" i="31"/>
  <c r="AJ71" i="31"/>
  <c r="AI71" i="31"/>
  <c r="BD71" i="31" s="1"/>
  <c r="AH71" i="31"/>
  <c r="BB70" i="31"/>
  <c r="AR70" i="31"/>
  <c r="AN70" i="31"/>
  <c r="AM70" i="31"/>
  <c r="AL70" i="31"/>
  <c r="AK70" i="31"/>
  <c r="AJ70" i="31"/>
  <c r="AI70" i="31"/>
  <c r="AH70" i="31"/>
  <c r="AR69" i="31"/>
  <c r="BB69" i="31" s="1"/>
  <c r="AN69" i="31"/>
  <c r="AM69" i="31"/>
  <c r="AL69" i="31"/>
  <c r="AK69" i="31"/>
  <c r="AJ69" i="31"/>
  <c r="AI69" i="31"/>
  <c r="AH69" i="31"/>
  <c r="AR68" i="31"/>
  <c r="BB68" i="31" s="1"/>
  <c r="AN68" i="31"/>
  <c r="AM68" i="31"/>
  <c r="AL68" i="31"/>
  <c r="BD68" i="31" s="1"/>
  <c r="AK68" i="31"/>
  <c r="AJ68" i="31"/>
  <c r="AI68" i="31"/>
  <c r="AH68" i="31"/>
  <c r="AR67" i="31"/>
  <c r="BB67" i="31" s="1"/>
  <c r="AN67" i="31"/>
  <c r="AM67" i="31"/>
  <c r="AL67" i="31"/>
  <c r="AK67" i="31"/>
  <c r="AJ67" i="31"/>
  <c r="AI67" i="31"/>
  <c r="BD67" i="31" s="1"/>
  <c r="AH67" i="31"/>
  <c r="BB66" i="31"/>
  <c r="AR66" i="31"/>
  <c r="AN66" i="31"/>
  <c r="AM66" i="31"/>
  <c r="AL66" i="31"/>
  <c r="AK66" i="31"/>
  <c r="AJ66" i="31"/>
  <c r="AI66" i="31"/>
  <c r="AH66" i="31"/>
  <c r="AR65" i="31"/>
  <c r="BB65" i="31" s="1"/>
  <c r="AN65" i="31"/>
  <c r="AM65" i="31"/>
  <c r="AL65" i="31"/>
  <c r="AK65" i="31"/>
  <c r="AJ65" i="31"/>
  <c r="AI65" i="31"/>
  <c r="AH65" i="31"/>
  <c r="AR64" i="31"/>
  <c r="BB64" i="31" s="1"/>
  <c r="AN64" i="31"/>
  <c r="AM64" i="31"/>
  <c r="AL64" i="31"/>
  <c r="AK64" i="31"/>
  <c r="AJ64" i="31"/>
  <c r="AI64" i="31"/>
  <c r="BD64" i="31" s="1"/>
  <c r="AH64" i="31"/>
  <c r="AR63" i="31"/>
  <c r="BB63" i="31" s="1"/>
  <c r="AN63" i="31"/>
  <c r="AM63" i="31"/>
  <c r="AL63" i="31"/>
  <c r="AK63" i="31"/>
  <c r="AJ63" i="31"/>
  <c r="AI63" i="31"/>
  <c r="BD63" i="31" s="1"/>
  <c r="AH63" i="31"/>
  <c r="BC63" i="31" s="1"/>
  <c r="BB62" i="31"/>
  <c r="AR62" i="31"/>
  <c r="AN62" i="31"/>
  <c r="AM62" i="31"/>
  <c r="AL62" i="31"/>
  <c r="AK62" i="31"/>
  <c r="AJ62" i="31"/>
  <c r="AI62" i="31"/>
  <c r="AH62" i="31"/>
  <c r="AR61" i="31"/>
  <c r="BB61" i="31" s="1"/>
  <c r="AN61" i="31"/>
  <c r="AM61" i="31"/>
  <c r="AL61" i="31"/>
  <c r="AK61" i="31"/>
  <c r="AJ61" i="31"/>
  <c r="AI61" i="31"/>
  <c r="AH61" i="31"/>
  <c r="AR60" i="31"/>
  <c r="BB60" i="31" s="1"/>
  <c r="AN60" i="31"/>
  <c r="AM60" i="31"/>
  <c r="AL60" i="31"/>
  <c r="AK60" i="31"/>
  <c r="AJ60" i="31"/>
  <c r="BD60" i="31" s="1"/>
  <c r="AI60" i="31"/>
  <c r="AH60" i="31"/>
  <c r="BB59" i="31"/>
  <c r="AR59" i="31"/>
  <c r="AN59" i="31"/>
  <c r="AM59" i="31"/>
  <c r="AL59" i="31"/>
  <c r="AK59" i="31"/>
  <c r="AJ59" i="31"/>
  <c r="AI59" i="31"/>
  <c r="BD59" i="31" s="1"/>
  <c r="AH59" i="31"/>
  <c r="BB58" i="31"/>
  <c r="AR58" i="31"/>
  <c r="AN58" i="31"/>
  <c r="AM58" i="31"/>
  <c r="AL58" i="31"/>
  <c r="AK58" i="31"/>
  <c r="AJ58" i="31"/>
  <c r="AI58" i="31"/>
  <c r="AH58" i="31"/>
  <c r="BC58" i="31" s="1"/>
  <c r="BB57" i="31"/>
  <c r="AR57" i="31"/>
  <c r="AN57" i="31"/>
  <c r="AM57" i="31"/>
  <c r="AL57" i="31"/>
  <c r="AK57" i="31"/>
  <c r="AJ57" i="31"/>
  <c r="AI57" i="31"/>
  <c r="AH57" i="31"/>
  <c r="AR56" i="31"/>
  <c r="BB56" i="31" s="1"/>
  <c r="AN56" i="31"/>
  <c r="AM56" i="31"/>
  <c r="AL56" i="31"/>
  <c r="AK56" i="31"/>
  <c r="AJ56" i="31"/>
  <c r="AI56" i="31"/>
  <c r="BD56" i="31" s="1"/>
  <c r="AH56" i="31"/>
  <c r="AR55" i="31"/>
  <c r="BB55" i="31" s="1"/>
  <c r="AN55" i="31"/>
  <c r="AM55" i="31"/>
  <c r="AL55" i="31"/>
  <c r="AK55" i="31"/>
  <c r="AJ55" i="31"/>
  <c r="AI55" i="31"/>
  <c r="BD55" i="31" s="1"/>
  <c r="AH55" i="31"/>
  <c r="BC54" i="31"/>
  <c r="BB54" i="31"/>
  <c r="AR54" i="31"/>
  <c r="AN54" i="31"/>
  <c r="AM54" i="31"/>
  <c r="AL54" i="31"/>
  <c r="AK54" i="31"/>
  <c r="AJ54" i="31"/>
  <c r="AI54" i="31"/>
  <c r="AH54" i="31"/>
  <c r="BD53" i="31"/>
  <c r="AR53" i="31"/>
  <c r="BB53" i="31" s="1"/>
  <c r="AN53" i="31"/>
  <c r="AM53" i="31"/>
  <c r="AL53" i="31"/>
  <c r="AK53" i="31"/>
  <c r="AJ53" i="31"/>
  <c r="AI53" i="31"/>
  <c r="AH53" i="31"/>
  <c r="BD52" i="31"/>
  <c r="AR52" i="31"/>
  <c r="BB52" i="31" s="1"/>
  <c r="AN52" i="31"/>
  <c r="AM52" i="31"/>
  <c r="AL52" i="31"/>
  <c r="AK52" i="31"/>
  <c r="AJ52" i="31"/>
  <c r="AI52" i="31"/>
  <c r="AH52" i="31"/>
  <c r="AR51" i="31"/>
  <c r="BB51" i="31" s="1"/>
  <c r="AN51" i="31"/>
  <c r="AM51" i="31"/>
  <c r="AL51" i="31"/>
  <c r="AK51" i="31"/>
  <c r="AJ51" i="31"/>
  <c r="AI51" i="31"/>
  <c r="BD51" i="31" s="1"/>
  <c r="AH51" i="31"/>
  <c r="AR50" i="31"/>
  <c r="BB50" i="31" s="1"/>
  <c r="AN50" i="31"/>
  <c r="AM50" i="31"/>
  <c r="AL50" i="31"/>
  <c r="AK50" i="31"/>
  <c r="AJ50" i="31"/>
  <c r="AI50" i="31"/>
  <c r="AH50" i="31"/>
  <c r="AR49" i="31"/>
  <c r="BB49" i="31" s="1"/>
  <c r="AN49" i="31"/>
  <c r="AM49" i="31"/>
  <c r="AL49" i="31"/>
  <c r="AK49" i="31"/>
  <c r="AJ49" i="31"/>
  <c r="AI49" i="31"/>
  <c r="AH49" i="31"/>
  <c r="BC49" i="31" s="1"/>
  <c r="BD48" i="31"/>
  <c r="AR48" i="31"/>
  <c r="BB48" i="31" s="1"/>
  <c r="AN48" i="31"/>
  <c r="AM48" i="31"/>
  <c r="AL48" i="31"/>
  <c r="AK48" i="31"/>
  <c r="AJ48" i="31"/>
  <c r="AI48" i="31"/>
  <c r="AH48" i="31"/>
  <c r="BD47" i="31"/>
  <c r="AR47" i="31"/>
  <c r="BB47" i="31" s="1"/>
  <c r="AN47" i="31"/>
  <c r="AM47" i="31"/>
  <c r="AL47" i="31"/>
  <c r="AK47" i="31"/>
  <c r="AJ47" i="31"/>
  <c r="AI47" i="31"/>
  <c r="AH47" i="31"/>
  <c r="AR46" i="31"/>
  <c r="BB46" i="31" s="1"/>
  <c r="AN46" i="31"/>
  <c r="AM46" i="31"/>
  <c r="AL46" i="31"/>
  <c r="AK46" i="31"/>
  <c r="AJ46" i="31"/>
  <c r="AI46" i="31"/>
  <c r="AH46" i="31"/>
  <c r="AR45" i="31"/>
  <c r="BB45" i="31" s="1"/>
  <c r="AN45" i="31"/>
  <c r="AM45" i="31"/>
  <c r="AL45" i="31"/>
  <c r="AK45" i="31"/>
  <c r="AJ45" i="31"/>
  <c r="AI45" i="31"/>
  <c r="AH45" i="31"/>
  <c r="BC45" i="31" s="1"/>
  <c r="BD44" i="31"/>
  <c r="AR44" i="31"/>
  <c r="BB44" i="31" s="1"/>
  <c r="AN44" i="31"/>
  <c r="AM44" i="31"/>
  <c r="AL44" i="31"/>
  <c r="AK44" i="31"/>
  <c r="AJ44" i="31"/>
  <c r="AI44" i="31"/>
  <c r="AH44" i="31"/>
  <c r="BB43" i="31"/>
  <c r="BD43" i="31"/>
  <c r="AR43" i="31"/>
  <c r="AN43" i="31"/>
  <c r="AM43" i="31"/>
  <c r="AL43" i="31"/>
  <c r="AK43" i="31"/>
  <c r="AJ43" i="31"/>
  <c r="AI43" i="31"/>
  <c r="AH43" i="31"/>
  <c r="BC42" i="31"/>
  <c r="BB42" i="31"/>
  <c r="AR42" i="31"/>
  <c r="AN42" i="31"/>
  <c r="AM42" i="31"/>
  <c r="AL42" i="31"/>
  <c r="AK42" i="31"/>
  <c r="AJ42" i="31"/>
  <c r="AI42" i="31"/>
  <c r="AH42" i="31"/>
  <c r="BC41" i="31"/>
  <c r="AR41" i="31"/>
  <c r="BB41" i="31" s="1"/>
  <c r="AN41" i="31"/>
  <c r="AM41" i="31"/>
  <c r="AL41" i="31"/>
  <c r="AK41" i="31"/>
  <c r="AJ41" i="31"/>
  <c r="AI41" i="31"/>
  <c r="AH41" i="31"/>
  <c r="BD40" i="31"/>
  <c r="BC40" i="31"/>
  <c r="AR40" i="31"/>
  <c r="BB40" i="31" s="1"/>
  <c r="AN40" i="31"/>
  <c r="AM40" i="31"/>
  <c r="AL40" i="31"/>
  <c r="AK40" i="31"/>
  <c r="AJ40" i="31"/>
  <c r="AI40" i="31"/>
  <c r="AH40" i="31"/>
  <c r="BD39" i="31"/>
  <c r="AR39" i="31"/>
  <c r="BB39" i="31" s="1"/>
  <c r="AN39" i="31"/>
  <c r="AM39" i="31"/>
  <c r="AL39" i="31"/>
  <c r="AK39" i="31"/>
  <c r="AJ39" i="31"/>
  <c r="AI39" i="31"/>
  <c r="AH39" i="31"/>
  <c r="AR38" i="31"/>
  <c r="BB38" i="31" s="1"/>
  <c r="AN38" i="31"/>
  <c r="AM38" i="31"/>
  <c r="AL38" i="31"/>
  <c r="AK38" i="31"/>
  <c r="AJ38" i="31"/>
  <c r="AI38" i="31"/>
  <c r="AH38" i="31"/>
  <c r="AR37" i="31"/>
  <c r="BB37" i="31" s="1"/>
  <c r="AN37" i="31"/>
  <c r="AM37" i="31"/>
  <c r="AL37" i="31"/>
  <c r="AK37" i="31"/>
  <c r="AJ37" i="31"/>
  <c r="AI37" i="31"/>
  <c r="AH37" i="31"/>
  <c r="AR36" i="31"/>
  <c r="BB36" i="31" s="1"/>
  <c r="AN36" i="31"/>
  <c r="BD36" i="31" s="1"/>
  <c r="AM36" i="31"/>
  <c r="AL36" i="31"/>
  <c r="AK36" i="31"/>
  <c r="AJ36" i="31"/>
  <c r="AI36" i="31"/>
  <c r="AH36" i="31"/>
  <c r="BD35" i="31"/>
  <c r="BC35" i="31"/>
  <c r="AR35" i="31"/>
  <c r="BB35" i="31" s="1"/>
  <c r="AN35" i="31"/>
  <c r="AM35" i="31"/>
  <c r="AL35" i="31"/>
  <c r="AK35" i="31"/>
  <c r="AJ35" i="31"/>
  <c r="AI35" i="31"/>
  <c r="AH35" i="31"/>
  <c r="AR34" i="31"/>
  <c r="BB34" i="31" s="1"/>
  <c r="AN34" i="31"/>
  <c r="AM34" i="31"/>
  <c r="AL34" i="31"/>
  <c r="AK34" i="31"/>
  <c r="AJ34" i="31"/>
  <c r="AI34" i="31"/>
  <c r="AH34" i="31"/>
  <c r="BC34" i="31" s="1"/>
  <c r="AR33" i="31"/>
  <c r="BB33" i="31" s="1"/>
  <c r="AN33" i="31"/>
  <c r="AM33" i="31"/>
  <c r="AL33" i="31"/>
  <c r="AK33" i="31"/>
  <c r="AJ33" i="31"/>
  <c r="AI33" i="31"/>
  <c r="AH33" i="31"/>
  <c r="AR32" i="31"/>
  <c r="BB32" i="31" s="1"/>
  <c r="AN32" i="31"/>
  <c r="AM32" i="31"/>
  <c r="BD32" i="31" s="1"/>
  <c r="AL32" i="31"/>
  <c r="AK32" i="31"/>
  <c r="AJ32" i="31"/>
  <c r="AI32" i="31"/>
  <c r="AH32" i="31"/>
  <c r="BB31" i="31"/>
  <c r="BD31" i="31"/>
  <c r="AR31" i="31"/>
  <c r="AN31" i="31"/>
  <c r="AM31" i="31"/>
  <c r="AL31" i="31"/>
  <c r="AK31" i="31"/>
  <c r="AJ31" i="31"/>
  <c r="AI31" i="31"/>
  <c r="AH31" i="31"/>
  <c r="BB30" i="31"/>
  <c r="AR30" i="31"/>
  <c r="AN30" i="31"/>
  <c r="AM30" i="31"/>
  <c r="AL30" i="31"/>
  <c r="AK30" i="31"/>
  <c r="AJ30" i="31"/>
  <c r="AI30" i="31"/>
  <c r="AH30" i="31"/>
  <c r="AR29" i="31"/>
  <c r="BB29" i="31" s="1"/>
  <c r="AN29" i="31"/>
  <c r="AM29" i="31"/>
  <c r="AL29" i="31"/>
  <c r="AK29" i="31"/>
  <c r="AJ29" i="31"/>
  <c r="AI29" i="31"/>
  <c r="AH29" i="31"/>
  <c r="AR28" i="31"/>
  <c r="BB28" i="31" s="1"/>
  <c r="AN28" i="31"/>
  <c r="AM28" i="31"/>
  <c r="AL28" i="31"/>
  <c r="BD28" i="31" s="1"/>
  <c r="AK28" i="31"/>
  <c r="AJ28" i="31"/>
  <c r="AI28" i="31"/>
  <c r="AH28" i="31"/>
  <c r="BD27" i="31"/>
  <c r="AR27" i="31"/>
  <c r="BB27" i="31" s="1"/>
  <c r="AN27" i="31"/>
  <c r="AM27" i="31"/>
  <c r="AL27" i="31"/>
  <c r="AK27" i="31"/>
  <c r="AJ27" i="31"/>
  <c r="AI27" i="31"/>
  <c r="AH27" i="31"/>
  <c r="AR26" i="31"/>
  <c r="BB26" i="31" s="1"/>
  <c r="AN26" i="31"/>
  <c r="AM26" i="31"/>
  <c r="AL26" i="31"/>
  <c r="AK26" i="31"/>
  <c r="AJ26" i="31"/>
  <c r="AI26" i="31"/>
  <c r="AH26" i="31"/>
  <c r="AR25" i="31"/>
  <c r="BB25" i="31" s="1"/>
  <c r="AN25" i="31"/>
  <c r="AM25" i="31"/>
  <c r="AL25" i="31"/>
  <c r="AK25" i="31"/>
  <c r="AJ25" i="31"/>
  <c r="AI25" i="31"/>
  <c r="AH25" i="31"/>
  <c r="BC24" i="31"/>
  <c r="AR24" i="31"/>
  <c r="BB24" i="31" s="1"/>
  <c r="AN24" i="31"/>
  <c r="AM24" i="31"/>
  <c r="AL24" i="31"/>
  <c r="BD24" i="31" s="1"/>
  <c r="AK24" i="31"/>
  <c r="AJ24" i="31"/>
  <c r="AI24" i="31"/>
  <c r="AH24" i="31"/>
  <c r="BB23" i="31"/>
  <c r="BD23" i="31"/>
  <c r="AR23" i="31"/>
  <c r="AN23" i="31"/>
  <c r="AM23" i="31"/>
  <c r="AL23" i="31"/>
  <c r="AK23" i="31"/>
  <c r="AJ23" i="31"/>
  <c r="AI23" i="31"/>
  <c r="AH23" i="31"/>
  <c r="BB22" i="31"/>
  <c r="AR22" i="31"/>
  <c r="AN22" i="31"/>
  <c r="AM22" i="31"/>
  <c r="AL22" i="31"/>
  <c r="AK22" i="31"/>
  <c r="AJ22" i="31"/>
  <c r="AI22" i="31"/>
  <c r="AH22" i="31"/>
  <c r="AR21" i="31"/>
  <c r="BB21" i="31" s="1"/>
  <c r="AN21" i="31"/>
  <c r="AM21" i="31"/>
  <c r="AL21" i="31"/>
  <c r="AK21" i="31"/>
  <c r="AJ21" i="31"/>
  <c r="AI21" i="31"/>
  <c r="AH21" i="31"/>
  <c r="AR20" i="31"/>
  <c r="BB20" i="31" s="1"/>
  <c r="AN20" i="31"/>
  <c r="AM20" i="31"/>
  <c r="AL20" i="31"/>
  <c r="AK20" i="31"/>
  <c r="AJ20" i="31"/>
  <c r="BD20" i="31" s="1"/>
  <c r="AI20" i="31"/>
  <c r="AH20" i="31"/>
  <c r="AR19" i="31"/>
  <c r="BB19" i="31" s="1"/>
  <c r="AN19" i="31"/>
  <c r="BD19" i="31" s="1"/>
  <c r="AM19" i="31"/>
  <c r="AL19" i="31"/>
  <c r="AK19" i="31"/>
  <c r="AJ19" i="31"/>
  <c r="AI19" i="31"/>
  <c r="AH19" i="31"/>
  <c r="BD18" i="31"/>
  <c r="AR18" i="31"/>
  <c r="BB18" i="31" s="1"/>
  <c r="AN18" i="31"/>
  <c r="AM18" i="31"/>
  <c r="AL18" i="31"/>
  <c r="AK18" i="31"/>
  <c r="AJ18" i="31"/>
  <c r="AI18" i="31"/>
  <c r="AH18" i="31"/>
  <c r="BB17" i="31"/>
  <c r="AR17" i="31"/>
  <c r="AN17" i="31"/>
  <c r="AM17" i="31"/>
  <c r="AL17" i="31"/>
  <c r="AK17" i="31"/>
  <c r="AJ17" i="31"/>
  <c r="AI17" i="31"/>
  <c r="BD17" i="31" s="1"/>
  <c r="AH17" i="31"/>
  <c r="BC17" i="31" s="1"/>
  <c r="AR16" i="31"/>
  <c r="BB16" i="31" s="1"/>
  <c r="AN16" i="31"/>
  <c r="AM16" i="31"/>
  <c r="AL16" i="31"/>
  <c r="AK16" i="31"/>
  <c r="AJ16" i="31"/>
  <c r="BD16" i="31" s="1"/>
  <c r="AI16" i="31"/>
  <c r="AH16" i="31"/>
  <c r="BC15" i="31"/>
  <c r="AR15" i="31"/>
  <c r="BB15" i="31" s="1"/>
  <c r="AN15" i="31"/>
  <c r="BD15" i="31" s="1"/>
  <c r="AM15" i="31"/>
  <c r="AL15" i="31"/>
  <c r="AK15" i="31"/>
  <c r="AJ15" i="31"/>
  <c r="AI15" i="31"/>
  <c r="AH15" i="31"/>
  <c r="BB14" i="31"/>
  <c r="BD14" i="31"/>
  <c r="AR14" i="31"/>
  <c r="AN14" i="31"/>
  <c r="AM14" i="31"/>
  <c r="AL14" i="31"/>
  <c r="AK14" i="31"/>
  <c r="AJ14" i="31"/>
  <c r="AI14" i="31"/>
  <c r="AH14" i="31"/>
  <c r="AR13" i="31"/>
  <c r="BB13" i="31" s="1"/>
  <c r="AN13" i="31"/>
  <c r="AM13" i="31"/>
  <c r="AL13" i="31"/>
  <c r="AK13" i="31"/>
  <c r="AJ13" i="31"/>
  <c r="AI13" i="31"/>
  <c r="AH13" i="31"/>
  <c r="AR12" i="31"/>
  <c r="BB12" i="31" s="1"/>
  <c r="AN12" i="31"/>
  <c r="AM12" i="31"/>
  <c r="AL12" i="31"/>
  <c r="AK12" i="31"/>
  <c r="AJ12" i="31"/>
  <c r="BD12" i="31" s="1"/>
  <c r="AI12" i="31"/>
  <c r="AH12" i="31"/>
  <c r="AR11" i="31"/>
  <c r="BB11" i="31" s="1"/>
  <c r="AN11" i="31"/>
  <c r="BD11" i="31" s="1"/>
  <c r="AM11" i="31"/>
  <c r="AL11" i="31"/>
  <c r="AK11" i="31"/>
  <c r="AJ11" i="31"/>
  <c r="AI11" i="31"/>
  <c r="AH11" i="31"/>
  <c r="BD10" i="31"/>
  <c r="AR10" i="31"/>
  <c r="BB10" i="31" s="1"/>
  <c r="AN10" i="31"/>
  <c r="AM10" i="31"/>
  <c r="AL10" i="31"/>
  <c r="AK10" i="31"/>
  <c r="AJ10" i="31"/>
  <c r="AI10" i="31"/>
  <c r="AH10" i="31"/>
  <c r="AR9" i="31"/>
  <c r="BB9" i="31" s="1"/>
  <c r="AN9" i="31"/>
  <c r="AM9" i="31"/>
  <c r="AL9" i="31"/>
  <c r="AK9" i="31"/>
  <c r="AJ9" i="31"/>
  <c r="AI9" i="31"/>
  <c r="BD9" i="31" s="1"/>
  <c r="AH9" i="31"/>
  <c r="BC9" i="31" s="1"/>
  <c r="AR8" i="31"/>
  <c r="BB8" i="31" s="1"/>
  <c r="AN8" i="31"/>
  <c r="AM8" i="31"/>
  <c r="AL8" i="31"/>
  <c r="AK8" i="31"/>
  <c r="AJ8" i="31"/>
  <c r="BD8" i="31" s="1"/>
  <c r="AI8" i="31"/>
  <c r="AH8" i="31"/>
  <c r="AR7" i="31"/>
  <c r="BB7" i="31" s="1"/>
  <c r="AN7" i="31"/>
  <c r="AM7" i="31"/>
  <c r="BD7" i="31" s="1"/>
  <c r="AL7" i="31"/>
  <c r="AK7" i="31"/>
  <c r="AJ7" i="31"/>
  <c r="AI7" i="31"/>
  <c r="AH7" i="31"/>
  <c r="BC6" i="31"/>
  <c r="BB6" i="31"/>
  <c r="BD6" i="31"/>
  <c r="AR6" i="31"/>
  <c r="AN6" i="31"/>
  <c r="AM6" i="31"/>
  <c r="AL6" i="31"/>
  <c r="AK6" i="31"/>
  <c r="AJ6" i="31"/>
  <c r="AI6" i="31"/>
  <c r="AH6" i="31"/>
  <c r="BC5" i="31"/>
  <c r="BB5" i="31"/>
  <c r="AR5" i="31"/>
  <c r="AN5" i="31"/>
  <c r="AM5" i="31"/>
  <c r="AL5" i="31"/>
  <c r="AK5" i="31"/>
  <c r="AJ5" i="31"/>
  <c r="AI5" i="31"/>
  <c r="BD5" i="31" s="1"/>
  <c r="AH5" i="31"/>
  <c r="BC4" i="31"/>
  <c r="AR4" i="31"/>
  <c r="BB4" i="31" s="1"/>
  <c r="AN4" i="31"/>
  <c r="AM4" i="31"/>
  <c r="AL4" i="31"/>
  <c r="AK4" i="31"/>
  <c r="AJ4" i="31"/>
  <c r="AI4" i="31"/>
  <c r="BD4" i="31" s="1"/>
  <c r="AH4" i="31"/>
  <c r="BC3" i="31"/>
  <c r="AR3" i="31"/>
  <c r="BB3" i="31" s="1"/>
  <c r="AN3" i="31"/>
  <c r="AM3" i="31"/>
  <c r="AL3" i="31"/>
  <c r="AK3" i="31"/>
  <c r="AJ3" i="31"/>
  <c r="AI3" i="31"/>
  <c r="BD3" i="31" s="1"/>
  <c r="AH3" i="31"/>
  <c r="BC2" i="31"/>
  <c r="AR2" i="31"/>
  <c r="BB2" i="31" s="1"/>
  <c r="AN2" i="31"/>
  <c r="AM2" i="31"/>
  <c r="AL2" i="31"/>
  <c r="BD2" i="31" s="1"/>
  <c r="AK2" i="31"/>
  <c r="AJ2" i="31"/>
  <c r="AI2" i="31"/>
  <c r="AH2" i="31"/>
  <c r="AR1" i="31"/>
  <c r="AN1" i="31"/>
  <c r="AM1" i="31"/>
  <c r="AL1" i="31"/>
  <c r="AK1" i="31"/>
  <c r="AJ1" i="31"/>
  <c r="AI1" i="31"/>
  <c r="AW132" i="30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I132" i="30"/>
  <c r="AV132" i="30" s="1"/>
  <c r="AH132" i="30"/>
  <c r="AT132" i="30" s="1"/>
  <c r="BD132" i="30" s="1"/>
  <c r="BC131" i="30"/>
  <c r="AY131" i="30"/>
  <c r="AX131" i="30"/>
  <c r="AW131" i="30"/>
  <c r="AS131" i="30"/>
  <c r="AR131" i="30"/>
  <c r="AN131" i="30"/>
  <c r="BA131" i="30" s="1"/>
  <c r="AM131" i="30"/>
  <c r="AZ131" i="30" s="1"/>
  <c r="AL131" i="30"/>
  <c r="AK131" i="30"/>
  <c r="AJ131" i="30"/>
  <c r="AI131" i="30"/>
  <c r="AV131" i="30" s="1"/>
  <c r="AH131" i="30"/>
  <c r="AT131" i="30" s="1"/>
  <c r="BD131" i="30" s="1"/>
  <c r="BC130" i="30"/>
  <c r="AX130" i="30"/>
  <c r="AW130" i="30"/>
  <c r="AS130" i="30"/>
  <c r="AR130" i="30"/>
  <c r="AN130" i="30"/>
  <c r="BA130" i="30" s="1"/>
  <c r="AM130" i="30"/>
  <c r="AZ130" i="30" s="1"/>
  <c r="AL130" i="30"/>
  <c r="AY130" i="30" s="1"/>
  <c r="AK130" i="30"/>
  <c r="AJ130" i="30"/>
  <c r="AI130" i="30"/>
  <c r="AV130" i="30" s="1"/>
  <c r="AH130" i="30"/>
  <c r="AW129" i="30"/>
  <c r="AT129" i="30"/>
  <c r="BD129" i="30" s="1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I129" i="30"/>
  <c r="AV129" i="30" s="1"/>
  <c r="AH129" i="30"/>
  <c r="AV128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X128" i="30" s="1"/>
  <c r="AJ128" i="30"/>
  <c r="AW128" i="30" s="1"/>
  <c r="AI128" i="30"/>
  <c r="AH128" i="30"/>
  <c r="AT128" i="30" s="1"/>
  <c r="BD128" i="30" s="1"/>
  <c r="BC127" i="30"/>
  <c r="AW127" i="30"/>
  <c r="AT127" i="30"/>
  <c r="BD127" i="30" s="1"/>
  <c r="AS127" i="30"/>
  <c r="AR127" i="30"/>
  <c r="AN127" i="30"/>
  <c r="BA127" i="30" s="1"/>
  <c r="AM127" i="30"/>
  <c r="AZ127" i="30" s="1"/>
  <c r="AL127" i="30"/>
  <c r="AY127" i="30" s="1"/>
  <c r="AK127" i="30"/>
  <c r="AX127" i="30" s="1"/>
  <c r="AJ127" i="30"/>
  <c r="AI127" i="30"/>
  <c r="AV127" i="30" s="1"/>
  <c r="AH127" i="30"/>
  <c r="AX126" i="30"/>
  <c r="AW126" i="30"/>
  <c r="AS126" i="30"/>
  <c r="AR126" i="30"/>
  <c r="BC126" i="30" s="1"/>
  <c r="AN126" i="30"/>
  <c r="BA126" i="30" s="1"/>
  <c r="AM126" i="30"/>
  <c r="AZ126" i="30" s="1"/>
  <c r="AL126" i="30"/>
  <c r="AY126" i="30" s="1"/>
  <c r="AK126" i="30"/>
  <c r="AJ126" i="30"/>
  <c r="AI126" i="30"/>
  <c r="AV126" i="30" s="1"/>
  <c r="AH126" i="30"/>
  <c r="AS125" i="30"/>
  <c r="AR125" i="30"/>
  <c r="BC125" i="30" s="1"/>
  <c r="AN125" i="30"/>
  <c r="BA125" i="30" s="1"/>
  <c r="AM125" i="30"/>
  <c r="AZ125" i="30" s="1"/>
  <c r="AL125" i="30"/>
  <c r="AY125" i="30" s="1"/>
  <c r="AK125" i="30"/>
  <c r="AX125" i="30" s="1"/>
  <c r="AJ125" i="30"/>
  <c r="AW125" i="30" s="1"/>
  <c r="AI125" i="30"/>
  <c r="AV125" i="30" s="1"/>
  <c r="AH125" i="30"/>
  <c r="BA124" i="30"/>
  <c r="AS124" i="30"/>
  <c r="AR124" i="30"/>
  <c r="BC124" i="30" s="1"/>
  <c r="AN124" i="30"/>
  <c r="AM124" i="30"/>
  <c r="AZ124" i="30" s="1"/>
  <c r="AL124" i="30"/>
  <c r="AY124" i="30" s="1"/>
  <c r="AK124" i="30"/>
  <c r="AX124" i="30" s="1"/>
  <c r="AJ124" i="30"/>
  <c r="AW124" i="30" s="1"/>
  <c r="AI124" i="30"/>
  <c r="AV124" i="30" s="1"/>
  <c r="AH124" i="30"/>
  <c r="AT124" i="30" s="1"/>
  <c r="BD124" i="30" s="1"/>
  <c r="BC123" i="30"/>
  <c r="BA123" i="30"/>
  <c r="AX123" i="30"/>
  <c r="AS123" i="30"/>
  <c r="AR123" i="30"/>
  <c r="AN123" i="30"/>
  <c r="AM123" i="30"/>
  <c r="AZ123" i="30" s="1"/>
  <c r="AL123" i="30"/>
  <c r="AY123" i="30" s="1"/>
  <c r="AK123" i="30"/>
  <c r="AJ123" i="30"/>
  <c r="AW123" i="30" s="1"/>
  <c r="AI123" i="30"/>
  <c r="AV123" i="30" s="1"/>
  <c r="AH123" i="30"/>
  <c r="AT123" i="30" s="1"/>
  <c r="BD123" i="30" s="1"/>
  <c r="AT122" i="30"/>
  <c r="BD122" i="30" s="1"/>
  <c r="AS122" i="30"/>
  <c r="AR122" i="30"/>
  <c r="BC122" i="30" s="1"/>
  <c r="AN122" i="30"/>
  <c r="BA122" i="30" s="1"/>
  <c r="AM122" i="30"/>
  <c r="AZ122" i="30" s="1"/>
  <c r="AL122" i="30"/>
  <c r="AY122" i="30" s="1"/>
  <c r="AK122" i="30"/>
  <c r="AX122" i="30" s="1"/>
  <c r="AJ122" i="30"/>
  <c r="AW122" i="30" s="1"/>
  <c r="AI122" i="30"/>
  <c r="AV122" i="30" s="1"/>
  <c r="AH122" i="30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T121" i="30" s="1"/>
  <c r="BD121" i="30" s="1"/>
  <c r="AX120" i="30"/>
  <c r="AS120" i="30"/>
  <c r="AR120" i="30"/>
  <c r="BC120" i="30" s="1"/>
  <c r="AN120" i="30"/>
  <c r="BA120" i="30" s="1"/>
  <c r="AM120" i="30"/>
  <c r="AZ120" i="30" s="1"/>
  <c r="AL120" i="30"/>
  <c r="AY120" i="30" s="1"/>
  <c r="AK120" i="30"/>
  <c r="AJ120" i="30"/>
  <c r="AW120" i="30" s="1"/>
  <c r="AI120" i="30"/>
  <c r="AV120" i="30" s="1"/>
  <c r="AU120" i="30" s="1"/>
  <c r="BE120" i="30" s="1"/>
  <c r="AH120" i="30"/>
  <c r="AT120" i="30" s="1"/>
  <c r="BD120" i="30" s="1"/>
  <c r="AY119" i="30"/>
  <c r="AS119" i="30"/>
  <c r="AR119" i="30"/>
  <c r="BC119" i="30" s="1"/>
  <c r="AN119" i="30"/>
  <c r="BA119" i="30" s="1"/>
  <c r="AM119" i="30"/>
  <c r="AZ119" i="30" s="1"/>
  <c r="AL119" i="30"/>
  <c r="AK119" i="30"/>
  <c r="AX119" i="30" s="1"/>
  <c r="AJ119" i="30"/>
  <c r="AW119" i="30" s="1"/>
  <c r="AI119" i="30"/>
  <c r="AV119" i="30" s="1"/>
  <c r="AH119" i="30"/>
  <c r="BA118" i="30"/>
  <c r="AS118" i="30"/>
  <c r="AR118" i="30"/>
  <c r="BC118" i="30" s="1"/>
  <c r="AN118" i="30"/>
  <c r="AM118" i="30"/>
  <c r="AZ118" i="30" s="1"/>
  <c r="AL118" i="30"/>
  <c r="AY118" i="30" s="1"/>
  <c r="AK118" i="30"/>
  <c r="AX118" i="30" s="1"/>
  <c r="AJ118" i="30"/>
  <c r="AW118" i="30" s="1"/>
  <c r="AI118" i="30"/>
  <c r="AV118" i="30" s="1"/>
  <c r="AH118" i="30"/>
  <c r="AT118" i="30" s="1"/>
  <c r="BD118" i="30" s="1"/>
  <c r="BC117" i="30"/>
  <c r="BA117" i="30"/>
  <c r="AS117" i="30"/>
  <c r="AR117" i="30"/>
  <c r="AN117" i="30"/>
  <c r="AM117" i="30"/>
  <c r="AZ117" i="30" s="1"/>
  <c r="AL117" i="30"/>
  <c r="AY117" i="30" s="1"/>
  <c r="AK117" i="30"/>
  <c r="AX117" i="30" s="1"/>
  <c r="AJ117" i="30"/>
  <c r="AW117" i="30" s="1"/>
  <c r="AI117" i="30"/>
  <c r="AV117" i="30" s="1"/>
  <c r="AH117" i="30"/>
  <c r="BC116" i="30"/>
  <c r="AY116" i="30"/>
  <c r="AX116" i="30"/>
  <c r="AS116" i="30"/>
  <c r="AR116" i="30"/>
  <c r="AN116" i="30"/>
  <c r="BA116" i="30" s="1"/>
  <c r="AM116" i="30"/>
  <c r="AZ116" i="30" s="1"/>
  <c r="AL116" i="30"/>
  <c r="AK116" i="30"/>
  <c r="AJ116" i="30"/>
  <c r="AW116" i="30" s="1"/>
  <c r="AI116" i="30"/>
  <c r="AV116" i="30" s="1"/>
  <c r="AH116" i="30"/>
  <c r="AT116" i="30" s="1"/>
  <c r="BD116" i="30" s="1"/>
  <c r="BA115" i="30"/>
  <c r="AT115" i="30"/>
  <c r="BD115" i="30" s="1"/>
  <c r="AS115" i="30"/>
  <c r="AR115" i="30"/>
  <c r="BC115" i="30" s="1"/>
  <c r="AN115" i="30"/>
  <c r="AM115" i="30"/>
  <c r="AZ115" i="30" s="1"/>
  <c r="AL115" i="30"/>
  <c r="AY115" i="30" s="1"/>
  <c r="AK115" i="30"/>
  <c r="AX115" i="30" s="1"/>
  <c r="AJ115" i="30"/>
  <c r="AW115" i="30" s="1"/>
  <c r="AI115" i="30"/>
  <c r="AV115" i="30" s="1"/>
  <c r="AH115" i="30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S113" i="30"/>
  <c r="AR113" i="30"/>
  <c r="BC113" i="30" s="1"/>
  <c r="AN113" i="30"/>
  <c r="BA113" i="30" s="1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T113" i="30" s="1"/>
  <c r="BD113" i="30" s="1"/>
  <c r="AX112" i="30"/>
  <c r="AT112" i="30"/>
  <c r="BD112" i="30" s="1"/>
  <c r="AS112" i="30"/>
  <c r="AR112" i="30"/>
  <c r="BC112" i="30" s="1"/>
  <c r="AN112" i="30"/>
  <c r="BA112" i="30" s="1"/>
  <c r="AM112" i="30"/>
  <c r="AZ112" i="30" s="1"/>
  <c r="AL112" i="30"/>
  <c r="AY112" i="30" s="1"/>
  <c r="AK112" i="30"/>
  <c r="AJ112" i="30"/>
  <c r="AW112" i="30" s="1"/>
  <c r="AI112" i="30"/>
  <c r="AV112" i="30" s="1"/>
  <c r="AH112" i="30"/>
  <c r="AX111" i="30"/>
  <c r="AW111" i="30"/>
  <c r="AV111" i="30"/>
  <c r="AS111" i="30"/>
  <c r="AR111" i="30"/>
  <c r="BC111" i="30" s="1"/>
  <c r="AN111" i="30"/>
  <c r="BA111" i="30" s="1"/>
  <c r="AM111" i="30"/>
  <c r="AZ111" i="30" s="1"/>
  <c r="AL111" i="30"/>
  <c r="AY111" i="30" s="1"/>
  <c r="AK111" i="30"/>
  <c r="AJ111" i="30"/>
  <c r="AI111" i="30"/>
  <c r="AH111" i="30"/>
  <c r="AX110" i="30"/>
  <c r="AW110" i="30"/>
  <c r="AT110" i="30"/>
  <c r="BD110" i="30" s="1"/>
  <c r="AS110" i="30"/>
  <c r="AR110" i="30"/>
  <c r="BC110" i="30" s="1"/>
  <c r="AN110" i="30"/>
  <c r="BA110" i="30" s="1"/>
  <c r="AM110" i="30"/>
  <c r="AZ110" i="30" s="1"/>
  <c r="AL110" i="30"/>
  <c r="AY110" i="30" s="1"/>
  <c r="AK110" i="30"/>
  <c r="AJ110" i="30"/>
  <c r="AI110" i="30"/>
  <c r="AV110" i="30" s="1"/>
  <c r="AH110" i="30"/>
  <c r="AW109" i="30"/>
  <c r="AT109" i="30"/>
  <c r="BD109" i="30" s="1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I109" i="30"/>
  <c r="AV109" i="30" s="1"/>
  <c r="AH109" i="30"/>
  <c r="BC108" i="30"/>
  <c r="AW108" i="30"/>
  <c r="AT108" i="30"/>
  <c r="BD108" i="30" s="1"/>
  <c r="AS108" i="30"/>
  <c r="AR108" i="30"/>
  <c r="AN108" i="30"/>
  <c r="BA108" i="30" s="1"/>
  <c r="AM108" i="30"/>
  <c r="AZ108" i="30" s="1"/>
  <c r="AL108" i="30"/>
  <c r="AY108" i="30" s="1"/>
  <c r="AK108" i="30"/>
  <c r="AX108" i="30" s="1"/>
  <c r="AJ108" i="30"/>
  <c r="AI108" i="30"/>
  <c r="AV108" i="30" s="1"/>
  <c r="AU108" i="30" s="1"/>
  <c r="BE108" i="30" s="1"/>
  <c r="AH108" i="30"/>
  <c r="BC107" i="30"/>
  <c r="AW107" i="30"/>
  <c r="AV107" i="30"/>
  <c r="AS107" i="30"/>
  <c r="AR107" i="30"/>
  <c r="AN107" i="30"/>
  <c r="BA107" i="30" s="1"/>
  <c r="AM107" i="30"/>
  <c r="AZ107" i="30" s="1"/>
  <c r="AL107" i="30"/>
  <c r="AY107" i="30" s="1"/>
  <c r="AK107" i="30"/>
  <c r="AX107" i="30" s="1"/>
  <c r="AJ107" i="30"/>
  <c r="AI107" i="30"/>
  <c r="AH107" i="30"/>
  <c r="AS106" i="30"/>
  <c r="AR106" i="30"/>
  <c r="BC106" i="30" s="1"/>
  <c r="AN106" i="30"/>
  <c r="BA106" i="30" s="1"/>
  <c r="AM106" i="30"/>
  <c r="AZ106" i="30" s="1"/>
  <c r="AL106" i="30"/>
  <c r="AY106" i="30" s="1"/>
  <c r="AK106" i="30"/>
  <c r="AX106" i="30" s="1"/>
  <c r="AJ106" i="30"/>
  <c r="AW106" i="30" s="1"/>
  <c r="AI106" i="30"/>
  <c r="AV106" i="30" s="1"/>
  <c r="AH106" i="30"/>
  <c r="BC105" i="30"/>
  <c r="AS105" i="30"/>
  <c r="AR105" i="30"/>
  <c r="AN105" i="30"/>
  <c r="BA105" i="30" s="1"/>
  <c r="AM105" i="30"/>
  <c r="AZ105" i="30" s="1"/>
  <c r="AL105" i="30"/>
  <c r="AY105" i="30" s="1"/>
  <c r="AK105" i="30"/>
  <c r="AX105" i="30" s="1"/>
  <c r="AJ105" i="30"/>
  <c r="AW105" i="30" s="1"/>
  <c r="AI105" i="30"/>
  <c r="AV105" i="30" s="1"/>
  <c r="AH105" i="30"/>
  <c r="AT105" i="30" s="1"/>
  <c r="BD105" i="30" s="1"/>
  <c r="AW104" i="30"/>
  <c r="AS104" i="30"/>
  <c r="AR104" i="30"/>
  <c r="BC104" i="30" s="1"/>
  <c r="AN104" i="30"/>
  <c r="BA104" i="30" s="1"/>
  <c r="AM104" i="30"/>
  <c r="AZ104" i="30" s="1"/>
  <c r="AL104" i="30"/>
  <c r="AY104" i="30" s="1"/>
  <c r="AK104" i="30"/>
  <c r="AX104" i="30" s="1"/>
  <c r="AJ104" i="30"/>
  <c r="AI104" i="30"/>
  <c r="AV104" i="30" s="1"/>
  <c r="AH104" i="30"/>
  <c r="AX103" i="30"/>
  <c r="AV103" i="30"/>
  <c r="AT103" i="30"/>
  <c r="BD103" i="30" s="1"/>
  <c r="AS103" i="30"/>
  <c r="AR103" i="30"/>
  <c r="BC103" i="30" s="1"/>
  <c r="AN103" i="30"/>
  <c r="BA103" i="30" s="1"/>
  <c r="AM103" i="30"/>
  <c r="AZ103" i="30" s="1"/>
  <c r="AL103" i="30"/>
  <c r="AY103" i="30" s="1"/>
  <c r="AK103" i="30"/>
  <c r="AJ103" i="30"/>
  <c r="AW103" i="30" s="1"/>
  <c r="AI103" i="30"/>
  <c r="AH103" i="30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T102" i="30" s="1"/>
  <c r="BD102" i="30" s="1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H101" i="30"/>
  <c r="AT101" i="30" s="1"/>
  <c r="BD101" i="30" s="1"/>
  <c r="AY100" i="30"/>
  <c r="AX100" i="30"/>
  <c r="AS100" i="30"/>
  <c r="AR100" i="30"/>
  <c r="BC100" i="30" s="1"/>
  <c r="AN100" i="30"/>
  <c r="BA100" i="30" s="1"/>
  <c r="AM100" i="30"/>
  <c r="AZ100" i="30" s="1"/>
  <c r="AL100" i="30"/>
  <c r="AK100" i="30"/>
  <c r="AJ100" i="30"/>
  <c r="AW100" i="30" s="1"/>
  <c r="AI100" i="30"/>
  <c r="AV100" i="30" s="1"/>
  <c r="AH100" i="30"/>
  <c r="AT100" i="30" s="1"/>
  <c r="BD100" i="30" s="1"/>
  <c r="BA99" i="30"/>
  <c r="AY99" i="30"/>
  <c r="AX99" i="30"/>
  <c r="AS99" i="30"/>
  <c r="AR99" i="30"/>
  <c r="BC99" i="30" s="1"/>
  <c r="AN99" i="30"/>
  <c r="AM99" i="30"/>
  <c r="AZ99" i="30" s="1"/>
  <c r="AL99" i="30"/>
  <c r="AK99" i="30"/>
  <c r="AJ99" i="30"/>
  <c r="AW99" i="30" s="1"/>
  <c r="AI99" i="30"/>
  <c r="AV99" i="30" s="1"/>
  <c r="AH99" i="30"/>
  <c r="AT99" i="30" s="1"/>
  <c r="BD99" i="30" s="1"/>
  <c r="BA98" i="30"/>
  <c r="AY98" i="30"/>
  <c r="AS98" i="30"/>
  <c r="AR98" i="30"/>
  <c r="BC98" i="30" s="1"/>
  <c r="AN98" i="30"/>
  <c r="AM98" i="30"/>
  <c r="AZ98" i="30" s="1"/>
  <c r="AL98" i="30"/>
  <c r="AK98" i="30"/>
  <c r="AX98" i="30" s="1"/>
  <c r="AJ98" i="30"/>
  <c r="AW98" i="30" s="1"/>
  <c r="AI98" i="30"/>
  <c r="AV98" i="30" s="1"/>
  <c r="AH98" i="30"/>
  <c r="AS97" i="30"/>
  <c r="AR97" i="30"/>
  <c r="BC97" i="30" s="1"/>
  <c r="AN97" i="30"/>
  <c r="BA97" i="30" s="1"/>
  <c r="AM97" i="30"/>
  <c r="AZ97" i="30" s="1"/>
  <c r="AL97" i="30"/>
  <c r="AY97" i="30" s="1"/>
  <c r="AK97" i="30"/>
  <c r="AX97" i="30" s="1"/>
  <c r="AJ97" i="30"/>
  <c r="AW97" i="30" s="1"/>
  <c r="AI97" i="30"/>
  <c r="AV97" i="30" s="1"/>
  <c r="AH97" i="30"/>
  <c r="BA96" i="30"/>
  <c r="AS96" i="30"/>
  <c r="AR96" i="30"/>
  <c r="BC96" i="30" s="1"/>
  <c r="AN96" i="30"/>
  <c r="AM96" i="30"/>
  <c r="AZ96" i="30" s="1"/>
  <c r="AL96" i="30"/>
  <c r="AY96" i="30" s="1"/>
  <c r="AK96" i="30"/>
  <c r="AX96" i="30" s="1"/>
  <c r="AJ96" i="30"/>
  <c r="AW96" i="30" s="1"/>
  <c r="AI96" i="30"/>
  <c r="AV96" i="30" s="1"/>
  <c r="AH96" i="30"/>
  <c r="AT96" i="30" s="1"/>
  <c r="BD96" i="30" s="1"/>
  <c r="BA95" i="30"/>
  <c r="AX95" i="30"/>
  <c r="AS95" i="30"/>
  <c r="AR95" i="30"/>
  <c r="BC95" i="30" s="1"/>
  <c r="AN95" i="30"/>
  <c r="AM95" i="30"/>
  <c r="AZ95" i="30" s="1"/>
  <c r="AL95" i="30"/>
  <c r="AY95" i="30" s="1"/>
  <c r="AK95" i="30"/>
  <c r="AJ95" i="30"/>
  <c r="AW95" i="30" s="1"/>
  <c r="AI95" i="30"/>
  <c r="AV95" i="30" s="1"/>
  <c r="AH95" i="30"/>
  <c r="AT95" i="30" s="1"/>
  <c r="BD95" i="30" s="1"/>
  <c r="BA94" i="30"/>
  <c r="AW94" i="30"/>
  <c r="AT94" i="30"/>
  <c r="BD94" i="30" s="1"/>
  <c r="AS94" i="30"/>
  <c r="AR94" i="30"/>
  <c r="BC94" i="30" s="1"/>
  <c r="AN94" i="30"/>
  <c r="AM94" i="30"/>
  <c r="AZ94" i="30" s="1"/>
  <c r="AL94" i="30"/>
  <c r="AY94" i="30" s="1"/>
  <c r="AK94" i="30"/>
  <c r="AX94" i="30" s="1"/>
  <c r="AJ94" i="30"/>
  <c r="AI94" i="30"/>
  <c r="AV94" i="30" s="1"/>
  <c r="AH94" i="30"/>
  <c r="AW93" i="30"/>
  <c r="AT93" i="30"/>
  <c r="BD93" i="30" s="1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I93" i="30"/>
  <c r="AV93" i="30" s="1"/>
  <c r="AH93" i="30"/>
  <c r="AT92" i="30"/>
  <c r="BD92" i="30" s="1"/>
  <c r="AS92" i="30"/>
  <c r="AR92" i="30"/>
  <c r="BC92" i="30" s="1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BA91" i="30"/>
  <c r="AV91" i="30"/>
  <c r="AT91" i="30"/>
  <c r="BD91" i="30" s="1"/>
  <c r="AS91" i="30"/>
  <c r="AR91" i="30"/>
  <c r="BC91" i="30" s="1"/>
  <c r="AN91" i="30"/>
  <c r="AM91" i="30"/>
  <c r="AZ91" i="30" s="1"/>
  <c r="AL91" i="30"/>
  <c r="AY91" i="30" s="1"/>
  <c r="AK91" i="30"/>
  <c r="AX91" i="30" s="1"/>
  <c r="AJ91" i="30"/>
  <c r="AW91" i="30" s="1"/>
  <c r="AI91" i="30"/>
  <c r="AH91" i="30"/>
  <c r="BA90" i="30"/>
  <c r="AT90" i="30"/>
  <c r="BD90" i="30" s="1"/>
  <c r="AS90" i="30"/>
  <c r="AR90" i="30"/>
  <c r="BC90" i="30" s="1"/>
  <c r="AN90" i="30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V89" i="30" s="1"/>
  <c r="AH89" i="30"/>
  <c r="AX88" i="30"/>
  <c r="AS88" i="30"/>
  <c r="AR88" i="30"/>
  <c r="BC88" i="30" s="1"/>
  <c r="AN88" i="30"/>
  <c r="BA88" i="30" s="1"/>
  <c r="AM88" i="30"/>
  <c r="AZ88" i="30" s="1"/>
  <c r="AL88" i="30"/>
  <c r="AY88" i="30" s="1"/>
  <c r="AK88" i="30"/>
  <c r="AJ88" i="30"/>
  <c r="AW88" i="30" s="1"/>
  <c r="AI88" i="30"/>
  <c r="AV88" i="30" s="1"/>
  <c r="AH88" i="30"/>
  <c r="AT88" i="30" s="1"/>
  <c r="BD88" i="30" s="1"/>
  <c r="BC87" i="30"/>
  <c r="AS87" i="30"/>
  <c r="AR87" i="30"/>
  <c r="AN87" i="30"/>
  <c r="BA87" i="30" s="1"/>
  <c r="AM87" i="30"/>
  <c r="AZ87" i="30" s="1"/>
  <c r="AL87" i="30"/>
  <c r="AY87" i="30" s="1"/>
  <c r="AK87" i="30"/>
  <c r="AX87" i="30" s="1"/>
  <c r="AJ87" i="30"/>
  <c r="AW87" i="30" s="1"/>
  <c r="AI87" i="30"/>
  <c r="AV87" i="30" s="1"/>
  <c r="AU87" i="30" s="1"/>
  <c r="BE87" i="30" s="1"/>
  <c r="AH87" i="30"/>
  <c r="AT87" i="30" s="1"/>
  <c r="BD87" i="30" s="1"/>
  <c r="BC86" i="30"/>
  <c r="AS86" i="30"/>
  <c r="AR86" i="30"/>
  <c r="AN86" i="30"/>
  <c r="BA86" i="30" s="1"/>
  <c r="AM86" i="30"/>
  <c r="AZ86" i="30" s="1"/>
  <c r="AL86" i="30"/>
  <c r="AY86" i="30" s="1"/>
  <c r="AK86" i="30"/>
  <c r="AX86" i="30" s="1"/>
  <c r="AJ86" i="30"/>
  <c r="AW86" i="30" s="1"/>
  <c r="AI86" i="30"/>
  <c r="AV86" i="30" s="1"/>
  <c r="AH86" i="30"/>
  <c r="AT86" i="30" s="1"/>
  <c r="BD86" i="30" s="1"/>
  <c r="AT85" i="30"/>
  <c r="BD85" i="30" s="1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W85" i="30" s="1"/>
  <c r="AI85" i="30"/>
  <c r="AV85" i="30" s="1"/>
  <c r="AH85" i="30"/>
  <c r="AW84" i="30"/>
  <c r="AT84" i="30"/>
  <c r="BD84" i="30" s="1"/>
  <c r="AS84" i="30"/>
  <c r="AR84" i="30"/>
  <c r="BC84" i="30" s="1"/>
  <c r="AN84" i="30"/>
  <c r="BA84" i="30" s="1"/>
  <c r="AM84" i="30"/>
  <c r="AZ84" i="30" s="1"/>
  <c r="AL84" i="30"/>
  <c r="AY84" i="30" s="1"/>
  <c r="AK84" i="30"/>
  <c r="AX84" i="30" s="1"/>
  <c r="AJ84" i="30"/>
  <c r="AI84" i="30"/>
  <c r="AV84" i="30" s="1"/>
  <c r="AH84" i="30"/>
  <c r="AS83" i="30"/>
  <c r="AR83" i="30"/>
  <c r="BC83" i="30" s="1"/>
  <c r="AN83" i="30"/>
  <c r="BA83" i="30" s="1"/>
  <c r="AM83" i="30"/>
  <c r="AZ83" i="30" s="1"/>
  <c r="AL83" i="30"/>
  <c r="AY83" i="30" s="1"/>
  <c r="AK83" i="30"/>
  <c r="AX83" i="30" s="1"/>
  <c r="AJ83" i="30"/>
  <c r="AW83" i="30" s="1"/>
  <c r="AI83" i="30"/>
  <c r="AV83" i="30" s="1"/>
  <c r="AH83" i="30"/>
  <c r="AT83" i="30" s="1"/>
  <c r="BD83" i="30" s="1"/>
  <c r="AT82" i="30"/>
  <c r="BD82" i="30" s="1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BC81" i="30"/>
  <c r="AS81" i="30"/>
  <c r="AR81" i="30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T81" i="30" s="1"/>
  <c r="BD81" i="30" s="1"/>
  <c r="BC80" i="30"/>
  <c r="BA80" i="30"/>
  <c r="AY80" i="30"/>
  <c r="AS80" i="30"/>
  <c r="AR80" i="30"/>
  <c r="AN80" i="30"/>
  <c r="AM80" i="30"/>
  <c r="AZ80" i="30" s="1"/>
  <c r="AL80" i="30"/>
  <c r="AK80" i="30"/>
  <c r="AX80" i="30" s="1"/>
  <c r="AJ80" i="30"/>
  <c r="AW80" i="30" s="1"/>
  <c r="AI80" i="30"/>
  <c r="AV80" i="30" s="1"/>
  <c r="AH80" i="30"/>
  <c r="BC79" i="30"/>
  <c r="BA79" i="30"/>
  <c r="AZ79" i="30"/>
  <c r="AX79" i="30"/>
  <c r="AS79" i="30"/>
  <c r="AR79" i="30"/>
  <c r="AN79" i="30"/>
  <c r="AM79" i="30"/>
  <c r="AL79" i="30"/>
  <c r="AY79" i="30" s="1"/>
  <c r="AK79" i="30"/>
  <c r="AJ79" i="30"/>
  <c r="AW79" i="30" s="1"/>
  <c r="AI79" i="30"/>
  <c r="AV79" i="30" s="1"/>
  <c r="AH79" i="30"/>
  <c r="AT79" i="30" s="1"/>
  <c r="BD79" i="30" s="1"/>
  <c r="BC78" i="30"/>
  <c r="AS78" i="30"/>
  <c r="AR78" i="30"/>
  <c r="AN78" i="30"/>
  <c r="BA78" i="30" s="1"/>
  <c r="AM78" i="30"/>
  <c r="AZ78" i="30" s="1"/>
  <c r="AL78" i="30"/>
  <c r="AY78" i="30" s="1"/>
  <c r="AK78" i="30"/>
  <c r="AX78" i="30" s="1"/>
  <c r="AJ78" i="30"/>
  <c r="AW78" i="30" s="1"/>
  <c r="AI78" i="30"/>
  <c r="AV78" i="30" s="1"/>
  <c r="AH78" i="30"/>
  <c r="AS77" i="30"/>
  <c r="AR77" i="30"/>
  <c r="BC77" i="30" s="1"/>
  <c r="AN77" i="30"/>
  <c r="BA77" i="30" s="1"/>
  <c r="AM77" i="30"/>
  <c r="AZ77" i="30" s="1"/>
  <c r="AL77" i="30"/>
  <c r="AY77" i="30" s="1"/>
  <c r="AK77" i="30"/>
  <c r="AX77" i="30" s="1"/>
  <c r="AJ77" i="30"/>
  <c r="AW77" i="30" s="1"/>
  <c r="AI77" i="30"/>
  <c r="AV77" i="30" s="1"/>
  <c r="AH77" i="30"/>
  <c r="AX76" i="30"/>
  <c r="AW76" i="30"/>
  <c r="AS76" i="30"/>
  <c r="AR76" i="30"/>
  <c r="BC76" i="30" s="1"/>
  <c r="AN76" i="30"/>
  <c r="BA76" i="30" s="1"/>
  <c r="AM76" i="30"/>
  <c r="AZ76" i="30" s="1"/>
  <c r="AL76" i="30"/>
  <c r="AY76" i="30" s="1"/>
  <c r="AK76" i="30"/>
  <c r="AJ76" i="30"/>
  <c r="AI76" i="30"/>
  <c r="AV76" i="30" s="1"/>
  <c r="AH76" i="30"/>
  <c r="AT76" i="30" s="1"/>
  <c r="BD76" i="30" s="1"/>
  <c r="BA75" i="30"/>
  <c r="AZ75" i="30"/>
  <c r="AX75" i="30"/>
  <c r="AU75" i="30" s="1"/>
  <c r="BE75" i="30" s="1"/>
  <c r="AW75" i="30"/>
  <c r="AV75" i="30"/>
  <c r="AT75" i="30"/>
  <c r="BD75" i="30" s="1"/>
  <c r="AS75" i="30"/>
  <c r="AR75" i="30"/>
  <c r="BC75" i="30" s="1"/>
  <c r="AN75" i="30"/>
  <c r="AM75" i="30"/>
  <c r="AL75" i="30"/>
  <c r="AY75" i="30" s="1"/>
  <c r="AK75" i="30"/>
  <c r="AJ75" i="30"/>
  <c r="AI75" i="30"/>
  <c r="AH75" i="30"/>
  <c r="BC74" i="30"/>
  <c r="AZ74" i="30"/>
  <c r="AY74" i="30"/>
  <c r="AW74" i="30"/>
  <c r="AT74" i="30"/>
  <c r="BD74" i="30" s="1"/>
  <c r="AS74" i="30"/>
  <c r="AR74" i="30"/>
  <c r="AN74" i="30"/>
  <c r="BA74" i="30" s="1"/>
  <c r="AM74" i="30"/>
  <c r="AL74" i="30"/>
  <c r="AK74" i="30"/>
  <c r="AX74" i="30" s="1"/>
  <c r="AJ74" i="30"/>
  <c r="AI74" i="30"/>
  <c r="AV74" i="30" s="1"/>
  <c r="AH74" i="30"/>
  <c r="AX73" i="30"/>
  <c r="AW73" i="30"/>
  <c r="AS73" i="30"/>
  <c r="AR73" i="30"/>
  <c r="BC73" i="30" s="1"/>
  <c r="AN73" i="30"/>
  <c r="BA73" i="30" s="1"/>
  <c r="AU73" i="30" s="1"/>
  <c r="BE73" i="30" s="1"/>
  <c r="AM73" i="30"/>
  <c r="AZ73" i="30" s="1"/>
  <c r="AL73" i="30"/>
  <c r="AY73" i="30" s="1"/>
  <c r="AK73" i="30"/>
  <c r="AJ73" i="30"/>
  <c r="AI73" i="30"/>
  <c r="AV73" i="30" s="1"/>
  <c r="AH73" i="30"/>
  <c r="AY72" i="30"/>
  <c r="AW72" i="30"/>
  <c r="AV72" i="30"/>
  <c r="AS72" i="30"/>
  <c r="AR72" i="30"/>
  <c r="BC72" i="30" s="1"/>
  <c r="AN72" i="30"/>
  <c r="BA72" i="30" s="1"/>
  <c r="AM72" i="30"/>
  <c r="AZ72" i="30" s="1"/>
  <c r="AL72" i="30"/>
  <c r="AK72" i="30"/>
  <c r="AX72" i="30" s="1"/>
  <c r="AJ72" i="30"/>
  <c r="AI72" i="30"/>
  <c r="AH72" i="30"/>
  <c r="BA71" i="30"/>
  <c r="AY71" i="30"/>
  <c r="AX71" i="30"/>
  <c r="AW71" i="30"/>
  <c r="AV71" i="30"/>
  <c r="AS71" i="30"/>
  <c r="AR71" i="30"/>
  <c r="BC71" i="30" s="1"/>
  <c r="AN71" i="30"/>
  <c r="AM71" i="30"/>
  <c r="AZ71" i="30" s="1"/>
  <c r="AL71" i="30"/>
  <c r="AK71" i="30"/>
  <c r="AJ71" i="30"/>
  <c r="AI71" i="30"/>
  <c r="AH71" i="30"/>
  <c r="AY70" i="30"/>
  <c r="AS70" i="30"/>
  <c r="AR70" i="30"/>
  <c r="BC70" i="30" s="1"/>
  <c r="AN70" i="30"/>
  <c r="BA70" i="30" s="1"/>
  <c r="AM70" i="30"/>
  <c r="AZ70" i="30" s="1"/>
  <c r="AL70" i="30"/>
  <c r="AK70" i="30"/>
  <c r="AX70" i="30" s="1"/>
  <c r="AJ70" i="30"/>
  <c r="AW70" i="30" s="1"/>
  <c r="AI70" i="30"/>
  <c r="AV70" i="30" s="1"/>
  <c r="AH70" i="30"/>
  <c r="AT69" i="30"/>
  <c r="BD69" i="30" s="1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W69" i="30" s="1"/>
  <c r="AI69" i="30"/>
  <c r="AV69" i="30" s="1"/>
  <c r="AH69" i="30"/>
  <c r="BC68" i="30"/>
  <c r="AS68" i="30"/>
  <c r="AR68" i="30"/>
  <c r="AN68" i="30"/>
  <c r="BA68" i="30" s="1"/>
  <c r="AM68" i="30"/>
  <c r="AZ68" i="30" s="1"/>
  <c r="AL68" i="30"/>
  <c r="AY68" i="30" s="1"/>
  <c r="AK68" i="30"/>
  <c r="AX68" i="30" s="1"/>
  <c r="AJ68" i="30"/>
  <c r="AW68" i="30" s="1"/>
  <c r="AI68" i="30"/>
  <c r="AV68" i="30" s="1"/>
  <c r="AH68" i="30"/>
  <c r="AT68" i="30" s="1"/>
  <c r="BD68" i="30" s="1"/>
  <c r="BC67" i="30"/>
  <c r="BA67" i="30"/>
  <c r="AS67" i="30"/>
  <c r="AR67" i="30"/>
  <c r="AN67" i="30"/>
  <c r="AM67" i="30"/>
  <c r="AZ67" i="30" s="1"/>
  <c r="AL67" i="30"/>
  <c r="AY67" i="30" s="1"/>
  <c r="AK67" i="30"/>
  <c r="AX67" i="30" s="1"/>
  <c r="AJ67" i="30"/>
  <c r="AW67" i="30" s="1"/>
  <c r="AI67" i="30"/>
  <c r="AV67" i="30" s="1"/>
  <c r="AH67" i="30"/>
  <c r="AT67" i="30" s="1"/>
  <c r="BD67" i="30" s="1"/>
  <c r="BC66" i="30"/>
  <c r="AT66" i="30"/>
  <c r="BD66" i="30" s="1"/>
  <c r="AS66" i="30"/>
  <c r="AR66" i="30"/>
  <c r="AN66" i="30"/>
  <c r="BA66" i="30" s="1"/>
  <c r="AM66" i="30"/>
  <c r="AZ66" i="30" s="1"/>
  <c r="AL66" i="30"/>
  <c r="AY66" i="30" s="1"/>
  <c r="AK66" i="30"/>
  <c r="AX66" i="30" s="1"/>
  <c r="AJ66" i="30"/>
  <c r="AW66" i="30" s="1"/>
  <c r="AI66" i="30"/>
  <c r="AV66" i="30" s="1"/>
  <c r="AH66" i="30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T65" i="30" s="1"/>
  <c r="BD65" i="30" s="1"/>
  <c r="AW64" i="30"/>
  <c r="AS64" i="30"/>
  <c r="AR64" i="30"/>
  <c r="BC64" i="30" s="1"/>
  <c r="AN64" i="30"/>
  <c r="BA64" i="30" s="1"/>
  <c r="AM64" i="30"/>
  <c r="AZ64" i="30" s="1"/>
  <c r="AL64" i="30"/>
  <c r="AY64" i="30" s="1"/>
  <c r="AK64" i="30"/>
  <c r="AX64" i="30" s="1"/>
  <c r="AJ64" i="30"/>
  <c r="AI64" i="30"/>
  <c r="AV64" i="30" s="1"/>
  <c r="AH64" i="30"/>
  <c r="AT64" i="30" s="1"/>
  <c r="BD64" i="30" s="1"/>
  <c r="BC63" i="30"/>
  <c r="AZ63" i="30"/>
  <c r="AV63" i="30"/>
  <c r="AS63" i="30"/>
  <c r="AR63" i="30"/>
  <c r="AN63" i="30"/>
  <c r="BA63" i="30" s="1"/>
  <c r="AM63" i="30"/>
  <c r="AL63" i="30"/>
  <c r="AY63" i="30" s="1"/>
  <c r="AK63" i="30"/>
  <c r="AX63" i="30" s="1"/>
  <c r="AJ63" i="30"/>
  <c r="AW63" i="30" s="1"/>
  <c r="AI63" i="30"/>
  <c r="AH63" i="30"/>
  <c r="AT63" i="30" s="1"/>
  <c r="BD63" i="30" s="1"/>
  <c r="BC62" i="30"/>
  <c r="AZ62" i="30"/>
  <c r="AY62" i="30"/>
  <c r="AS62" i="30"/>
  <c r="AR62" i="30"/>
  <c r="AN62" i="30"/>
  <c r="BA62" i="30" s="1"/>
  <c r="AM62" i="30"/>
  <c r="AL62" i="30"/>
  <c r="AK62" i="30"/>
  <c r="AX62" i="30" s="1"/>
  <c r="AJ62" i="30"/>
  <c r="AW62" i="30" s="1"/>
  <c r="AI62" i="30"/>
  <c r="AV62" i="30" s="1"/>
  <c r="AH62" i="30"/>
  <c r="AT62" i="30" s="1"/>
  <c r="BD62" i="30" s="1"/>
  <c r="BA61" i="30"/>
  <c r="AS61" i="30"/>
  <c r="AR61" i="30"/>
  <c r="BC61" i="30" s="1"/>
  <c r="AN61" i="30"/>
  <c r="AM61" i="30"/>
  <c r="AZ61" i="30" s="1"/>
  <c r="AL61" i="30"/>
  <c r="AY61" i="30" s="1"/>
  <c r="AK61" i="30"/>
  <c r="AX61" i="30" s="1"/>
  <c r="AJ61" i="30"/>
  <c r="AW61" i="30" s="1"/>
  <c r="AI61" i="30"/>
  <c r="AV61" i="30" s="1"/>
  <c r="AH61" i="30"/>
  <c r="AT61" i="30" s="1"/>
  <c r="BD61" i="30" s="1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AT60" i="30" s="1"/>
  <c r="BD60" i="30" s="1"/>
  <c r="BA59" i="30"/>
  <c r="AS59" i="30"/>
  <c r="AR59" i="30"/>
  <c r="BC59" i="30" s="1"/>
  <c r="AN59" i="30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T59" i="30" s="1"/>
  <c r="BD59" i="30" s="1"/>
  <c r="BC58" i="30"/>
  <c r="AZ58" i="30"/>
  <c r="AS58" i="30"/>
  <c r="AR58" i="30"/>
  <c r="AN58" i="30"/>
  <c r="BA58" i="30" s="1"/>
  <c r="AM58" i="30"/>
  <c r="AL58" i="30"/>
  <c r="AY58" i="30" s="1"/>
  <c r="AK58" i="30"/>
  <c r="AX58" i="30" s="1"/>
  <c r="AJ58" i="30"/>
  <c r="AW58" i="30" s="1"/>
  <c r="AI58" i="30"/>
  <c r="AV58" i="30" s="1"/>
  <c r="AH58" i="30"/>
  <c r="AT58" i="30" s="1"/>
  <c r="BD58" i="30" s="1"/>
  <c r="AT57" i="30"/>
  <c r="BD57" i="30" s="1"/>
  <c r="AS57" i="30"/>
  <c r="AR57" i="30"/>
  <c r="BC57" i="30" s="1"/>
  <c r="AN57" i="30"/>
  <c r="BA57" i="30" s="1"/>
  <c r="AM57" i="30"/>
  <c r="AZ57" i="30" s="1"/>
  <c r="AU57" i="30" s="1"/>
  <c r="BE57" i="30" s="1"/>
  <c r="AL57" i="30"/>
  <c r="AY57" i="30" s="1"/>
  <c r="AK57" i="30"/>
  <c r="AX57" i="30" s="1"/>
  <c r="AJ57" i="30"/>
  <c r="AW57" i="30" s="1"/>
  <c r="AI57" i="30"/>
  <c r="AV57" i="30" s="1"/>
  <c r="AH57" i="30"/>
  <c r="AV56" i="30"/>
  <c r="AS56" i="30"/>
  <c r="AR56" i="30"/>
  <c r="BC56" i="30" s="1"/>
  <c r="AN56" i="30"/>
  <c r="BA56" i="30" s="1"/>
  <c r="AM56" i="30"/>
  <c r="AZ56" i="30" s="1"/>
  <c r="AL56" i="30"/>
  <c r="AY56" i="30" s="1"/>
  <c r="AK56" i="30"/>
  <c r="AX56" i="30" s="1"/>
  <c r="AJ56" i="30"/>
  <c r="AW56" i="30" s="1"/>
  <c r="AI56" i="30"/>
  <c r="AH56" i="30"/>
  <c r="AT56" i="30" s="1"/>
  <c r="BD56" i="30" s="1"/>
  <c r="BC55" i="30"/>
  <c r="AW55" i="30"/>
  <c r="AT55" i="30"/>
  <c r="BD55" i="30" s="1"/>
  <c r="AS55" i="30"/>
  <c r="AR55" i="30"/>
  <c r="AN55" i="30"/>
  <c r="BA55" i="30" s="1"/>
  <c r="AM55" i="30"/>
  <c r="AZ55" i="30" s="1"/>
  <c r="AL55" i="30"/>
  <c r="AY55" i="30" s="1"/>
  <c r="AK55" i="30"/>
  <c r="AX55" i="30" s="1"/>
  <c r="AJ55" i="30"/>
  <c r="AI55" i="30"/>
  <c r="AV55" i="30" s="1"/>
  <c r="AH55" i="30"/>
  <c r="BC54" i="30"/>
  <c r="AW54" i="30"/>
  <c r="AT54" i="30"/>
  <c r="BD54" i="30" s="1"/>
  <c r="AS54" i="30"/>
  <c r="AR54" i="30"/>
  <c r="AN54" i="30"/>
  <c r="BA54" i="30" s="1"/>
  <c r="AM54" i="30"/>
  <c r="AZ54" i="30" s="1"/>
  <c r="AL54" i="30"/>
  <c r="AY54" i="30" s="1"/>
  <c r="AK54" i="30"/>
  <c r="AX54" i="30" s="1"/>
  <c r="AJ54" i="30"/>
  <c r="AI54" i="30"/>
  <c r="AV54" i="30" s="1"/>
  <c r="AH54" i="30"/>
  <c r="AW53" i="30"/>
  <c r="AT53" i="30"/>
  <c r="BD53" i="30" s="1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I53" i="30"/>
  <c r="AV53" i="30" s="1"/>
  <c r="AU53" i="30" s="1"/>
  <c r="BE53" i="30" s="1"/>
  <c r="AH53" i="30"/>
  <c r="BA52" i="30"/>
  <c r="AW52" i="30"/>
  <c r="AS52" i="30"/>
  <c r="AR52" i="30"/>
  <c r="BC52" i="30" s="1"/>
  <c r="AN52" i="30"/>
  <c r="AM52" i="30"/>
  <c r="AZ52" i="30" s="1"/>
  <c r="AL52" i="30"/>
  <c r="AY52" i="30" s="1"/>
  <c r="AK52" i="30"/>
  <c r="AX52" i="30" s="1"/>
  <c r="AJ52" i="30"/>
  <c r="AI52" i="30"/>
  <c r="AV52" i="30" s="1"/>
  <c r="AH52" i="30"/>
  <c r="AT52" i="30" s="1"/>
  <c r="BD52" i="30" s="1"/>
  <c r="AS51" i="30"/>
  <c r="AR51" i="30"/>
  <c r="BC51" i="30" s="1"/>
  <c r="AN51" i="30"/>
  <c r="BA51" i="30" s="1"/>
  <c r="AM51" i="30"/>
  <c r="AZ51" i="30" s="1"/>
  <c r="AL51" i="30"/>
  <c r="AY51" i="30" s="1"/>
  <c r="AK51" i="30"/>
  <c r="AX51" i="30" s="1"/>
  <c r="AJ51" i="30"/>
  <c r="AW51" i="30" s="1"/>
  <c r="AI51" i="30"/>
  <c r="AV51" i="30" s="1"/>
  <c r="AH51" i="30"/>
  <c r="AT51" i="30" s="1"/>
  <c r="BD51" i="30" s="1"/>
  <c r="BC50" i="30"/>
  <c r="AS50" i="30"/>
  <c r="AR50" i="30"/>
  <c r="AN50" i="30"/>
  <c r="BA50" i="30" s="1"/>
  <c r="AM50" i="30"/>
  <c r="AZ50" i="30" s="1"/>
  <c r="AL50" i="30"/>
  <c r="AY50" i="30" s="1"/>
  <c r="AK50" i="30"/>
  <c r="AX50" i="30" s="1"/>
  <c r="AJ50" i="30"/>
  <c r="AW50" i="30" s="1"/>
  <c r="AI50" i="30"/>
  <c r="AV50" i="30" s="1"/>
  <c r="AH50" i="30"/>
  <c r="AT50" i="30" s="1"/>
  <c r="BD50" i="30" s="1"/>
  <c r="AS49" i="30"/>
  <c r="AR49" i="30"/>
  <c r="BC49" i="30" s="1"/>
  <c r="AN49" i="30"/>
  <c r="BA49" i="30" s="1"/>
  <c r="AM49" i="30"/>
  <c r="AZ49" i="30" s="1"/>
  <c r="AL49" i="30"/>
  <c r="AY49" i="30" s="1"/>
  <c r="AK49" i="30"/>
  <c r="AX49" i="30" s="1"/>
  <c r="AJ49" i="30"/>
  <c r="AW49" i="30" s="1"/>
  <c r="AI49" i="30"/>
  <c r="AV49" i="30" s="1"/>
  <c r="AH49" i="30"/>
  <c r="AT48" i="30"/>
  <c r="BD48" i="30" s="1"/>
  <c r="AS48" i="30"/>
  <c r="AR48" i="30"/>
  <c r="BC48" i="30" s="1"/>
  <c r="AN48" i="30"/>
  <c r="BA48" i="30" s="1"/>
  <c r="AM48" i="30"/>
  <c r="AZ48" i="30" s="1"/>
  <c r="AL48" i="30"/>
  <c r="AY48" i="30" s="1"/>
  <c r="AK48" i="30"/>
  <c r="AX48" i="30" s="1"/>
  <c r="AJ48" i="30"/>
  <c r="AW48" i="30" s="1"/>
  <c r="AI48" i="30"/>
  <c r="AV48" i="30" s="1"/>
  <c r="AH48" i="30"/>
  <c r="AS47" i="30"/>
  <c r="AR47" i="30"/>
  <c r="BC47" i="30" s="1"/>
  <c r="AN47" i="30"/>
  <c r="BA47" i="30" s="1"/>
  <c r="AM47" i="30"/>
  <c r="AZ47" i="30" s="1"/>
  <c r="AL47" i="30"/>
  <c r="AY47" i="30" s="1"/>
  <c r="AK47" i="30"/>
  <c r="AX47" i="30" s="1"/>
  <c r="AJ47" i="30"/>
  <c r="AW47" i="30" s="1"/>
  <c r="AI47" i="30"/>
  <c r="AV47" i="30" s="1"/>
  <c r="AH47" i="30"/>
  <c r="AT47" i="30" s="1"/>
  <c r="BD47" i="30" s="1"/>
  <c r="BC46" i="30"/>
  <c r="AS46" i="30"/>
  <c r="AR46" i="30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T46" i="30" s="1"/>
  <c r="BD46" i="30" s="1"/>
  <c r="BC45" i="30"/>
  <c r="AS45" i="30"/>
  <c r="AR45" i="30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AT45" i="30" s="1"/>
  <c r="BD45" i="30" s="1"/>
  <c r="BC44" i="30"/>
  <c r="BA44" i="30"/>
  <c r="AY44" i="30"/>
  <c r="AS44" i="30"/>
  <c r="AR44" i="30"/>
  <c r="AN44" i="30"/>
  <c r="AM44" i="30"/>
  <c r="AZ44" i="30" s="1"/>
  <c r="AL44" i="30"/>
  <c r="AK44" i="30"/>
  <c r="AX44" i="30" s="1"/>
  <c r="AJ44" i="30"/>
  <c r="AW44" i="30" s="1"/>
  <c r="AI44" i="30"/>
  <c r="AV44" i="30" s="1"/>
  <c r="AH44" i="30"/>
  <c r="BC43" i="30"/>
  <c r="BA43" i="30"/>
  <c r="AZ43" i="30"/>
  <c r="AY43" i="30"/>
  <c r="AS43" i="30"/>
  <c r="AR43" i="30"/>
  <c r="AN43" i="30"/>
  <c r="AM43" i="30"/>
  <c r="AL43" i="30"/>
  <c r="AK43" i="30"/>
  <c r="AX43" i="30" s="1"/>
  <c r="AJ43" i="30"/>
  <c r="AW43" i="30" s="1"/>
  <c r="AI43" i="30"/>
  <c r="AV43" i="30" s="1"/>
  <c r="AH43" i="30"/>
  <c r="AT43" i="30" s="1"/>
  <c r="BD43" i="30" s="1"/>
  <c r="BC42" i="30"/>
  <c r="AS42" i="30"/>
  <c r="AR42" i="30"/>
  <c r="AN42" i="30"/>
  <c r="BA42" i="30" s="1"/>
  <c r="AM42" i="30"/>
  <c r="AZ42" i="30" s="1"/>
  <c r="AL42" i="30"/>
  <c r="AY42" i="30" s="1"/>
  <c r="AK42" i="30"/>
  <c r="AX42" i="30" s="1"/>
  <c r="AJ42" i="30"/>
  <c r="AW42" i="30" s="1"/>
  <c r="AI42" i="30"/>
  <c r="AV42" i="30" s="1"/>
  <c r="AH42" i="30"/>
  <c r="AS41" i="30"/>
  <c r="AR41" i="30"/>
  <c r="BC41" i="30" s="1"/>
  <c r="AN41" i="30"/>
  <c r="BA41" i="30" s="1"/>
  <c r="AM41" i="30"/>
  <c r="AZ41" i="30" s="1"/>
  <c r="AL41" i="30"/>
  <c r="AY41" i="30" s="1"/>
  <c r="AK41" i="30"/>
  <c r="AX41" i="30" s="1"/>
  <c r="AJ41" i="30"/>
  <c r="AW41" i="30" s="1"/>
  <c r="AI41" i="30"/>
  <c r="AV41" i="30" s="1"/>
  <c r="AH41" i="30"/>
  <c r="AT41" i="30" s="1"/>
  <c r="BD41" i="30" s="1"/>
  <c r="BA40" i="30"/>
  <c r="AW40" i="30"/>
  <c r="AS40" i="30"/>
  <c r="AR40" i="30"/>
  <c r="BC40" i="30" s="1"/>
  <c r="AN40" i="30"/>
  <c r="AM40" i="30"/>
  <c r="AZ40" i="30" s="1"/>
  <c r="AL40" i="30"/>
  <c r="AY40" i="30" s="1"/>
  <c r="AK40" i="30"/>
  <c r="AX40" i="30" s="1"/>
  <c r="AJ40" i="30"/>
  <c r="AI40" i="30"/>
  <c r="AV40" i="30" s="1"/>
  <c r="AU40" i="30" s="1"/>
  <c r="BE40" i="30" s="1"/>
  <c r="AH40" i="30"/>
  <c r="AT40" i="30" s="1"/>
  <c r="BD40" i="30" s="1"/>
  <c r="BC39" i="30"/>
  <c r="AX39" i="30"/>
  <c r="AS39" i="30"/>
  <c r="AR39" i="30"/>
  <c r="AN39" i="30"/>
  <c r="BA39" i="30" s="1"/>
  <c r="AM39" i="30"/>
  <c r="AZ39" i="30" s="1"/>
  <c r="AL39" i="30"/>
  <c r="AY39" i="30" s="1"/>
  <c r="AK39" i="30"/>
  <c r="AJ39" i="30"/>
  <c r="AW39" i="30" s="1"/>
  <c r="AI39" i="30"/>
  <c r="AV39" i="30" s="1"/>
  <c r="AU39" i="30" s="1"/>
  <c r="BE39" i="30" s="1"/>
  <c r="AH39" i="30"/>
  <c r="AT39" i="30" s="1"/>
  <c r="BD39" i="30" s="1"/>
  <c r="BC38" i="30"/>
  <c r="AS38" i="30"/>
  <c r="AR38" i="30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T38" i="30" s="1"/>
  <c r="BD38" i="30" s="1"/>
  <c r="BA37" i="30"/>
  <c r="AX37" i="30"/>
  <c r="AS37" i="30"/>
  <c r="AR37" i="30"/>
  <c r="BC37" i="30" s="1"/>
  <c r="AN37" i="30"/>
  <c r="AM37" i="30"/>
  <c r="AZ37" i="30" s="1"/>
  <c r="AL37" i="30"/>
  <c r="AY37" i="30" s="1"/>
  <c r="AK37" i="30"/>
  <c r="AJ37" i="30"/>
  <c r="AW37" i="30" s="1"/>
  <c r="AI37" i="30"/>
  <c r="AV37" i="30" s="1"/>
  <c r="AH37" i="30"/>
  <c r="AT37" i="30" s="1"/>
  <c r="BD37" i="30" s="1"/>
  <c r="AY36" i="30"/>
  <c r="AX36" i="30"/>
  <c r="AW36" i="30"/>
  <c r="AV36" i="30"/>
  <c r="AS36" i="30"/>
  <c r="AR36" i="30"/>
  <c r="BC36" i="30" s="1"/>
  <c r="AN36" i="30"/>
  <c r="BA36" i="30" s="1"/>
  <c r="AM36" i="30"/>
  <c r="AZ36" i="30" s="1"/>
  <c r="AL36" i="30"/>
  <c r="AK36" i="30"/>
  <c r="AJ36" i="30"/>
  <c r="AI36" i="30"/>
  <c r="AH36" i="30"/>
  <c r="AT36" i="30" s="1"/>
  <c r="BD36" i="30" s="1"/>
  <c r="BC35" i="30"/>
  <c r="BA35" i="30"/>
  <c r="AZ35" i="30"/>
  <c r="AY35" i="30"/>
  <c r="AX35" i="30"/>
  <c r="AW35" i="30"/>
  <c r="AS35" i="30"/>
  <c r="AR35" i="30"/>
  <c r="AN35" i="30"/>
  <c r="AM35" i="30"/>
  <c r="AL35" i="30"/>
  <c r="AK35" i="30"/>
  <c r="AJ35" i="30"/>
  <c r="AI35" i="30"/>
  <c r="AV35" i="30" s="1"/>
  <c r="AU35" i="30" s="1"/>
  <c r="BE35" i="30" s="1"/>
  <c r="AH35" i="30"/>
  <c r="AT35" i="30" s="1"/>
  <c r="BD35" i="30" s="1"/>
  <c r="BC34" i="30"/>
  <c r="BA34" i="30"/>
  <c r="AZ34" i="30"/>
  <c r="AY34" i="30"/>
  <c r="AS34" i="30"/>
  <c r="AR34" i="30"/>
  <c r="AN34" i="30"/>
  <c r="AM34" i="30"/>
  <c r="AL34" i="30"/>
  <c r="AK34" i="30"/>
  <c r="AX34" i="30" s="1"/>
  <c r="AJ34" i="30"/>
  <c r="AW34" i="30" s="1"/>
  <c r="AI34" i="30"/>
  <c r="AV34" i="30" s="1"/>
  <c r="AH34" i="30"/>
  <c r="AT34" i="30" s="1"/>
  <c r="BD34" i="30" s="1"/>
  <c r="BD33" i="30"/>
  <c r="BA33" i="30"/>
  <c r="AX33" i="30"/>
  <c r="AS33" i="30"/>
  <c r="AR33" i="30"/>
  <c r="BC33" i="30" s="1"/>
  <c r="AN33" i="30"/>
  <c r="AM33" i="30"/>
  <c r="AZ33" i="30" s="1"/>
  <c r="AL33" i="30"/>
  <c r="AY33" i="30" s="1"/>
  <c r="AK33" i="30"/>
  <c r="AJ33" i="30"/>
  <c r="AW33" i="30" s="1"/>
  <c r="AI33" i="30"/>
  <c r="AV33" i="30" s="1"/>
  <c r="AH33" i="30"/>
  <c r="AT33" i="30" s="1"/>
  <c r="BA32" i="30"/>
  <c r="AY32" i="30"/>
  <c r="AX32" i="30"/>
  <c r="AT32" i="30"/>
  <c r="BD32" i="30" s="1"/>
  <c r="AS32" i="30"/>
  <c r="AR32" i="30"/>
  <c r="BC32" i="30" s="1"/>
  <c r="AN32" i="30"/>
  <c r="AM32" i="30"/>
  <c r="AZ32" i="30" s="1"/>
  <c r="AL32" i="30"/>
  <c r="AK32" i="30"/>
  <c r="AJ32" i="30"/>
  <c r="AW32" i="30" s="1"/>
  <c r="AI32" i="30"/>
  <c r="AV32" i="30" s="1"/>
  <c r="AH32" i="30"/>
  <c r="BC31" i="30"/>
  <c r="AX31" i="30"/>
  <c r="AW31" i="30"/>
  <c r="AS31" i="30"/>
  <c r="AR31" i="30"/>
  <c r="AN31" i="30"/>
  <c r="BA31" i="30" s="1"/>
  <c r="AM31" i="30"/>
  <c r="AZ31" i="30" s="1"/>
  <c r="AL31" i="30"/>
  <c r="AY31" i="30" s="1"/>
  <c r="AK31" i="30"/>
  <c r="AJ31" i="30"/>
  <c r="AI31" i="30"/>
  <c r="AV31" i="30" s="1"/>
  <c r="AH31" i="30"/>
  <c r="AT31" i="30" s="1"/>
  <c r="BD31" i="30" s="1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T30" i="30" s="1"/>
  <c r="BD30" i="30" s="1"/>
  <c r="AW29" i="30"/>
  <c r="AS29" i="30"/>
  <c r="AR29" i="30"/>
  <c r="BC29" i="30" s="1"/>
  <c r="AN29" i="30"/>
  <c r="BA29" i="30" s="1"/>
  <c r="AM29" i="30"/>
  <c r="AZ29" i="30" s="1"/>
  <c r="AL29" i="30"/>
  <c r="AY29" i="30" s="1"/>
  <c r="AK29" i="30"/>
  <c r="AX29" i="30" s="1"/>
  <c r="AJ29" i="30"/>
  <c r="AI29" i="30"/>
  <c r="AV29" i="30" s="1"/>
  <c r="AH29" i="30"/>
  <c r="AT29" i="30" s="1"/>
  <c r="BD29" i="30" s="1"/>
  <c r="AX28" i="30"/>
  <c r="AV28" i="30"/>
  <c r="AS28" i="30"/>
  <c r="AR28" i="30"/>
  <c r="BC28" i="30" s="1"/>
  <c r="AN28" i="30"/>
  <c r="BA28" i="30" s="1"/>
  <c r="AM28" i="30"/>
  <c r="AZ28" i="30" s="1"/>
  <c r="AL28" i="30"/>
  <c r="AY28" i="30" s="1"/>
  <c r="AK28" i="30"/>
  <c r="AJ28" i="30"/>
  <c r="AW28" i="30" s="1"/>
  <c r="AI28" i="30"/>
  <c r="AH28" i="30"/>
  <c r="BC27" i="30"/>
  <c r="AZ27" i="30"/>
  <c r="AY27" i="30"/>
  <c r="AX27" i="30"/>
  <c r="AW27" i="30"/>
  <c r="AV27" i="30"/>
  <c r="AT27" i="30"/>
  <c r="BD27" i="30" s="1"/>
  <c r="AS27" i="30"/>
  <c r="AR27" i="30"/>
  <c r="AN27" i="30"/>
  <c r="BA27" i="30" s="1"/>
  <c r="AM27" i="30"/>
  <c r="AL27" i="30"/>
  <c r="AK27" i="30"/>
  <c r="AJ27" i="30"/>
  <c r="AI27" i="30"/>
  <c r="AH27" i="30"/>
  <c r="AY26" i="30"/>
  <c r="AX26" i="30"/>
  <c r="AS26" i="30"/>
  <c r="AR26" i="30"/>
  <c r="BC26" i="30" s="1"/>
  <c r="AN26" i="30"/>
  <c r="BA26" i="30" s="1"/>
  <c r="AM26" i="30"/>
  <c r="AZ26" i="30" s="1"/>
  <c r="AL26" i="30"/>
  <c r="AK26" i="30"/>
  <c r="AJ26" i="30"/>
  <c r="AW26" i="30" s="1"/>
  <c r="AI26" i="30"/>
  <c r="AV26" i="30" s="1"/>
  <c r="AH26" i="30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T25" i="30" s="1"/>
  <c r="BD25" i="30" s="1"/>
  <c r="AS24" i="30"/>
  <c r="AR24" i="30"/>
  <c r="BC24" i="30" s="1"/>
  <c r="AN24" i="30"/>
  <c r="BA24" i="30" s="1"/>
  <c r="AM24" i="30"/>
  <c r="AZ24" i="30" s="1"/>
  <c r="AL24" i="30"/>
  <c r="AY24" i="30" s="1"/>
  <c r="AK24" i="30"/>
  <c r="AX24" i="30" s="1"/>
  <c r="AJ24" i="30"/>
  <c r="AW24" i="30" s="1"/>
  <c r="AI24" i="30"/>
  <c r="AV24" i="30" s="1"/>
  <c r="AH24" i="30"/>
  <c r="AT24" i="30" s="1"/>
  <c r="BD24" i="30" s="1"/>
  <c r="BC23" i="30"/>
  <c r="BA23" i="30"/>
  <c r="AS23" i="30"/>
  <c r="AR23" i="30"/>
  <c r="AN23" i="30"/>
  <c r="AM23" i="30"/>
  <c r="AZ23" i="30" s="1"/>
  <c r="AL23" i="30"/>
  <c r="AY23" i="30" s="1"/>
  <c r="AK23" i="30"/>
  <c r="AX23" i="30" s="1"/>
  <c r="AJ23" i="30"/>
  <c r="AW23" i="30" s="1"/>
  <c r="AI23" i="30"/>
  <c r="AV23" i="30" s="1"/>
  <c r="AH23" i="30"/>
  <c r="AT23" i="30" s="1"/>
  <c r="BD23" i="30" s="1"/>
  <c r="BC22" i="30"/>
  <c r="AS22" i="30"/>
  <c r="AR22" i="30"/>
  <c r="AN22" i="30"/>
  <c r="BA22" i="30" s="1"/>
  <c r="AM22" i="30"/>
  <c r="AZ22" i="30" s="1"/>
  <c r="AL22" i="30"/>
  <c r="AY22" i="30" s="1"/>
  <c r="AK22" i="30"/>
  <c r="AX22" i="30" s="1"/>
  <c r="AJ22" i="30"/>
  <c r="AW22" i="30" s="1"/>
  <c r="AI22" i="30"/>
  <c r="AV22" i="30" s="1"/>
  <c r="AH22" i="30"/>
  <c r="AT22" i="30" s="1"/>
  <c r="BD22" i="30" s="1"/>
  <c r="AS21" i="30"/>
  <c r="AR21" i="30"/>
  <c r="BC21" i="30" s="1"/>
  <c r="AN21" i="30"/>
  <c r="BA21" i="30" s="1"/>
  <c r="AM21" i="30"/>
  <c r="AZ21" i="30" s="1"/>
  <c r="AL21" i="30"/>
  <c r="AY21" i="30" s="1"/>
  <c r="AK21" i="30"/>
  <c r="AX21" i="30" s="1"/>
  <c r="AJ21" i="30"/>
  <c r="AW21" i="30" s="1"/>
  <c r="AI21" i="30"/>
  <c r="AV21" i="30" s="1"/>
  <c r="AH21" i="30"/>
  <c r="AT21" i="30" s="1"/>
  <c r="BD21" i="30" s="1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T20" i="30" s="1"/>
  <c r="BD20" i="30" s="1"/>
  <c r="AZ19" i="30"/>
  <c r="AY19" i="30"/>
  <c r="AX19" i="30"/>
  <c r="AW19" i="30"/>
  <c r="AV19" i="30"/>
  <c r="AS19" i="30"/>
  <c r="AR19" i="30"/>
  <c r="BC19" i="30" s="1"/>
  <c r="AN19" i="30"/>
  <c r="BA19" i="30" s="1"/>
  <c r="AM19" i="30"/>
  <c r="AL19" i="30"/>
  <c r="AK19" i="30"/>
  <c r="AJ19" i="30"/>
  <c r="AI19" i="30"/>
  <c r="AH19" i="30"/>
  <c r="AT19" i="30" s="1"/>
  <c r="BD19" i="30" s="1"/>
  <c r="BC18" i="30"/>
  <c r="BA18" i="30"/>
  <c r="AZ18" i="30"/>
  <c r="AY18" i="30"/>
  <c r="AX18" i="30"/>
  <c r="AW18" i="30"/>
  <c r="AS18" i="30"/>
  <c r="AR18" i="30"/>
  <c r="AN18" i="30"/>
  <c r="AM18" i="30"/>
  <c r="AL18" i="30"/>
  <c r="AK18" i="30"/>
  <c r="AJ18" i="30"/>
  <c r="AI18" i="30"/>
  <c r="AV18" i="30" s="1"/>
  <c r="AU18" i="30" s="1"/>
  <c r="BE18" i="30" s="1"/>
  <c r="AH18" i="30"/>
  <c r="AT18" i="30" s="1"/>
  <c r="BD18" i="30" s="1"/>
  <c r="BD17" i="30"/>
  <c r="BA17" i="30"/>
  <c r="AZ17" i="30"/>
  <c r="AY17" i="30"/>
  <c r="AS17" i="30"/>
  <c r="AR17" i="30"/>
  <c r="BC17" i="30" s="1"/>
  <c r="AN17" i="30"/>
  <c r="AM17" i="30"/>
  <c r="AL17" i="30"/>
  <c r="AK17" i="30"/>
  <c r="AX17" i="30" s="1"/>
  <c r="AJ17" i="30"/>
  <c r="AW17" i="30" s="1"/>
  <c r="AU17" i="30" s="1"/>
  <c r="BE17" i="30" s="1"/>
  <c r="AI17" i="30"/>
  <c r="AV17" i="30" s="1"/>
  <c r="AH17" i="30"/>
  <c r="AT17" i="30" s="1"/>
  <c r="AY16" i="30"/>
  <c r="AV16" i="30"/>
  <c r="AS16" i="30"/>
  <c r="AR16" i="30"/>
  <c r="BC16" i="30" s="1"/>
  <c r="AN16" i="30"/>
  <c r="BA16" i="30" s="1"/>
  <c r="AM16" i="30"/>
  <c r="AZ16" i="30" s="1"/>
  <c r="AL16" i="30"/>
  <c r="AK16" i="30"/>
  <c r="AX16" i="30" s="1"/>
  <c r="AJ16" i="30"/>
  <c r="AW16" i="30" s="1"/>
  <c r="AI16" i="30"/>
  <c r="AH16" i="30"/>
  <c r="AY15" i="30"/>
  <c r="AW15" i="30"/>
  <c r="AV15" i="30"/>
  <c r="AS15" i="30"/>
  <c r="AR15" i="30"/>
  <c r="BC15" i="30" s="1"/>
  <c r="AN15" i="30"/>
  <c r="BA15" i="30" s="1"/>
  <c r="AM15" i="30"/>
  <c r="AZ15" i="30" s="1"/>
  <c r="AL15" i="30"/>
  <c r="AK15" i="30"/>
  <c r="AX15" i="30" s="1"/>
  <c r="AU15" i="30" s="1"/>
  <c r="BE15" i="30" s="1"/>
  <c r="AJ15" i="30"/>
  <c r="AI15" i="30"/>
  <c r="AH15" i="30"/>
  <c r="BA14" i="30"/>
  <c r="AY14" i="30"/>
  <c r="AX14" i="30"/>
  <c r="AW14" i="30"/>
  <c r="AV14" i="30"/>
  <c r="AS14" i="30"/>
  <c r="AR14" i="30"/>
  <c r="BC14" i="30" s="1"/>
  <c r="AN14" i="30"/>
  <c r="AM14" i="30"/>
  <c r="AZ14" i="30" s="1"/>
  <c r="AL14" i="30"/>
  <c r="AK14" i="30"/>
  <c r="AJ14" i="30"/>
  <c r="AI14" i="30"/>
  <c r="AH14" i="30"/>
  <c r="AZ13" i="30"/>
  <c r="AY13" i="30"/>
  <c r="AS13" i="30"/>
  <c r="AR13" i="30"/>
  <c r="BC13" i="30" s="1"/>
  <c r="AN13" i="30"/>
  <c r="BA13" i="30" s="1"/>
  <c r="AM13" i="30"/>
  <c r="AL13" i="30"/>
  <c r="AK13" i="30"/>
  <c r="AX13" i="30" s="1"/>
  <c r="AJ13" i="30"/>
  <c r="AW13" i="30" s="1"/>
  <c r="AI13" i="30"/>
  <c r="AV13" i="30" s="1"/>
  <c r="AU13" i="30" s="1"/>
  <c r="BE13" i="30" s="1"/>
  <c r="AH13" i="30"/>
  <c r="AV12" i="30"/>
  <c r="AU12" i="30" s="1"/>
  <c r="BE12" i="30" s="1"/>
  <c r="AT12" i="30"/>
  <c r="BD12" i="30" s="1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H12" i="30"/>
  <c r="AV11" i="30"/>
  <c r="AT11" i="30"/>
  <c r="BD11" i="30" s="1"/>
  <c r="AS11" i="30"/>
  <c r="AR11" i="30"/>
  <c r="BC11" i="30" s="1"/>
  <c r="AN11" i="30"/>
  <c r="BA11" i="30" s="1"/>
  <c r="AM11" i="30"/>
  <c r="AZ11" i="30" s="1"/>
  <c r="AL11" i="30"/>
  <c r="AY11" i="30" s="1"/>
  <c r="AK11" i="30"/>
  <c r="AX11" i="30" s="1"/>
  <c r="AJ11" i="30"/>
  <c r="AW11" i="30" s="1"/>
  <c r="AI11" i="30"/>
  <c r="AH11" i="30"/>
  <c r="AS10" i="30"/>
  <c r="AR10" i="30"/>
  <c r="BC10" i="30" s="1"/>
  <c r="AN10" i="30"/>
  <c r="BA10" i="30" s="1"/>
  <c r="AM10" i="30"/>
  <c r="AZ10" i="30" s="1"/>
  <c r="AL10" i="30"/>
  <c r="AY10" i="30" s="1"/>
  <c r="AK10" i="30"/>
  <c r="AX10" i="30" s="1"/>
  <c r="AJ10" i="30"/>
  <c r="AW10" i="30" s="1"/>
  <c r="AI10" i="30"/>
  <c r="AV10" i="30" s="1"/>
  <c r="AH10" i="30"/>
  <c r="AT10" i="30" s="1"/>
  <c r="BD10" i="30" s="1"/>
  <c r="BA9" i="30"/>
  <c r="AS9" i="30"/>
  <c r="AR9" i="30"/>
  <c r="BC9" i="30" s="1"/>
  <c r="AN9" i="30"/>
  <c r="AM9" i="30"/>
  <c r="AZ9" i="30" s="1"/>
  <c r="AL9" i="30"/>
  <c r="AY9" i="30" s="1"/>
  <c r="AK9" i="30"/>
  <c r="AX9" i="30" s="1"/>
  <c r="AJ9" i="30"/>
  <c r="AW9" i="30" s="1"/>
  <c r="AI9" i="30"/>
  <c r="AV9" i="30" s="1"/>
  <c r="AH9" i="30"/>
  <c r="AT9" i="30" s="1"/>
  <c r="BD9" i="30" s="1"/>
  <c r="BD8" i="30"/>
  <c r="AY8" i="30"/>
  <c r="AT8" i="30"/>
  <c r="AS8" i="30"/>
  <c r="AR8" i="30"/>
  <c r="BC8" i="30" s="1"/>
  <c r="AN8" i="30"/>
  <c r="BA8" i="30" s="1"/>
  <c r="AM8" i="30"/>
  <c r="AZ8" i="30" s="1"/>
  <c r="AL8" i="30"/>
  <c r="AK8" i="30"/>
  <c r="AX8" i="30" s="1"/>
  <c r="AJ8" i="30"/>
  <c r="AW8" i="30" s="1"/>
  <c r="AI8" i="30"/>
  <c r="AV8" i="30" s="1"/>
  <c r="AU8" i="30" s="1"/>
  <c r="BE8" i="30" s="1"/>
  <c r="AH8" i="30"/>
  <c r="AT117" i="30" s="1"/>
  <c r="BD117" i="30" s="1"/>
  <c r="BD7" i="30"/>
  <c r="AY7" i="30"/>
  <c r="AX7" i="30"/>
  <c r="AS7" i="30"/>
  <c r="AR7" i="30"/>
  <c r="BC7" i="30" s="1"/>
  <c r="AN7" i="30"/>
  <c r="BA7" i="30" s="1"/>
  <c r="AM7" i="30"/>
  <c r="AZ7" i="30" s="1"/>
  <c r="AL7" i="30"/>
  <c r="AK7" i="30"/>
  <c r="AJ7" i="30"/>
  <c r="AW7" i="30" s="1"/>
  <c r="AI7" i="30"/>
  <c r="AV7" i="30" s="1"/>
  <c r="AU7" i="30" s="1"/>
  <c r="BE7" i="30" s="1"/>
  <c r="AH7" i="30"/>
  <c r="BD6" i="30"/>
  <c r="BC6" i="30"/>
  <c r="BA6" i="30"/>
  <c r="AZ6" i="30"/>
  <c r="AY6" i="30"/>
  <c r="AS6" i="30"/>
  <c r="AR6" i="30"/>
  <c r="AN6" i="30"/>
  <c r="AM6" i="30"/>
  <c r="AL6" i="30"/>
  <c r="AK6" i="30"/>
  <c r="AX6" i="30" s="1"/>
  <c r="AJ6" i="30"/>
  <c r="AW6" i="30" s="1"/>
  <c r="AI6" i="30"/>
  <c r="AV6" i="30" s="1"/>
  <c r="AU6" i="30" s="1"/>
  <c r="BE6" i="30" s="1"/>
  <c r="AH6" i="30"/>
  <c r="BD5" i="30"/>
  <c r="BC5" i="30"/>
  <c r="BA5" i="30"/>
  <c r="AZ5" i="30"/>
  <c r="AY5" i="30"/>
  <c r="AS5" i="30"/>
  <c r="AR5" i="30"/>
  <c r="AN5" i="30"/>
  <c r="AM5" i="30"/>
  <c r="AL5" i="30"/>
  <c r="AK5" i="30"/>
  <c r="AX5" i="30" s="1"/>
  <c r="AJ5" i="30"/>
  <c r="AW5" i="30" s="1"/>
  <c r="AI5" i="30"/>
  <c r="AV5" i="30" s="1"/>
  <c r="AH5" i="30"/>
  <c r="BD4" i="30"/>
  <c r="BA4" i="30"/>
  <c r="AZ4" i="30"/>
  <c r="AS4" i="30"/>
  <c r="AR4" i="30"/>
  <c r="BC4" i="30" s="1"/>
  <c r="AN4" i="30"/>
  <c r="AM4" i="30"/>
  <c r="AL4" i="30"/>
  <c r="AY4" i="30" s="1"/>
  <c r="AK4" i="30"/>
  <c r="AX4" i="30" s="1"/>
  <c r="AJ4" i="30"/>
  <c r="AW4" i="30" s="1"/>
  <c r="AI4" i="30"/>
  <c r="AV4" i="30" s="1"/>
  <c r="AH4" i="30"/>
  <c r="BD3" i="30"/>
  <c r="AS3" i="30"/>
  <c r="AR3" i="30"/>
  <c r="BC3" i="30" s="1"/>
  <c r="AN3" i="30"/>
  <c r="BA3" i="30" s="1"/>
  <c r="AM3" i="30"/>
  <c r="AZ3" i="30" s="1"/>
  <c r="AL3" i="30"/>
  <c r="AY3" i="30" s="1"/>
  <c r="AU3" i="30" s="1"/>
  <c r="BE3" i="30" s="1"/>
  <c r="AK3" i="30"/>
  <c r="AX3" i="30" s="1"/>
  <c r="AJ3" i="30"/>
  <c r="AW3" i="30" s="1"/>
  <c r="AI3" i="30"/>
  <c r="AV3" i="30" s="1"/>
  <c r="AH3" i="30"/>
  <c r="BD2" i="30"/>
  <c r="AV2" i="30"/>
  <c r="AS2" i="30"/>
  <c r="AR2" i="30"/>
  <c r="BC2" i="30" s="1"/>
  <c r="AN2" i="30"/>
  <c r="BA2" i="30" s="1"/>
  <c r="AM2" i="30"/>
  <c r="AZ2" i="30" s="1"/>
  <c r="AL2" i="30"/>
  <c r="AY2" i="30" s="1"/>
  <c r="AK2" i="30"/>
  <c r="AX2" i="30" s="1"/>
  <c r="AJ2" i="30"/>
  <c r="AW2" i="30" s="1"/>
  <c r="AI2" i="30"/>
  <c r="AH2" i="30"/>
  <c r="AS1" i="30"/>
  <c r="AR1" i="30"/>
  <c r="AN1" i="30"/>
  <c r="AM1" i="30"/>
  <c r="AL1" i="30"/>
  <c r="AK1" i="30"/>
  <c r="AJ1" i="30"/>
  <c r="AI1" i="30"/>
  <c r="AT9" i="27"/>
  <c r="AT10" i="27"/>
  <c r="AT11" i="27"/>
  <c r="AT12" i="27"/>
  <c r="AT13" i="27"/>
  <c r="AT14" i="27"/>
  <c r="AT15" i="27"/>
  <c r="AT16" i="27"/>
  <c r="AT17" i="27"/>
  <c r="AT18" i="27"/>
  <c r="AT19" i="27"/>
  <c r="AT20" i="27"/>
  <c r="BD20" i="27" s="1"/>
  <c r="AT21" i="27"/>
  <c r="BD21" i="27" s="1"/>
  <c r="AT22" i="27"/>
  <c r="BD22" i="27" s="1"/>
  <c r="AT23" i="27"/>
  <c r="BD23" i="27" s="1"/>
  <c r="AT24" i="27"/>
  <c r="AT25" i="27"/>
  <c r="AT26" i="27"/>
  <c r="AT27" i="27"/>
  <c r="AT28" i="27"/>
  <c r="AT29" i="27"/>
  <c r="AT30" i="27"/>
  <c r="AT31" i="27"/>
  <c r="AT32" i="27"/>
  <c r="AT33" i="27"/>
  <c r="AT34" i="27"/>
  <c r="BD34" i="27" s="1"/>
  <c r="AT35" i="27"/>
  <c r="AT36" i="27"/>
  <c r="AT37" i="27"/>
  <c r="AT38" i="27"/>
  <c r="BD38" i="27" s="1"/>
  <c r="AT39" i="27"/>
  <c r="BD39" i="27" s="1"/>
  <c r="AT40" i="27"/>
  <c r="AT41" i="27"/>
  <c r="AT42" i="27"/>
  <c r="AT43" i="27"/>
  <c r="AT44" i="27"/>
  <c r="AT45" i="27"/>
  <c r="AT46" i="27"/>
  <c r="AT47" i="27"/>
  <c r="AT48" i="27"/>
  <c r="AT49" i="27"/>
  <c r="AT50" i="27"/>
  <c r="BD50" i="27" s="1"/>
  <c r="AT51" i="27"/>
  <c r="AT52" i="27"/>
  <c r="BD52" i="27" s="1"/>
  <c r="AT53" i="27"/>
  <c r="BD53" i="27" s="1"/>
  <c r="AT54" i="27"/>
  <c r="BD54" i="27" s="1"/>
  <c r="AT55" i="27"/>
  <c r="BD55" i="27" s="1"/>
  <c r="AT56" i="27"/>
  <c r="AT57" i="27"/>
  <c r="AT58" i="27"/>
  <c r="AT59" i="27"/>
  <c r="AT60" i="27"/>
  <c r="BD60" i="27" s="1"/>
  <c r="AT61" i="27"/>
  <c r="AT62" i="27"/>
  <c r="AT63" i="27"/>
  <c r="AT64" i="27"/>
  <c r="BD64" i="27" s="1"/>
  <c r="AT65" i="27"/>
  <c r="BD65" i="27" s="1"/>
  <c r="AT66" i="27"/>
  <c r="BD66" i="27" s="1"/>
  <c r="AT67" i="27"/>
  <c r="AT68" i="27"/>
  <c r="BD68" i="27" s="1"/>
  <c r="AT69" i="27"/>
  <c r="BD69" i="27" s="1"/>
  <c r="AT70" i="27"/>
  <c r="BD70" i="27" s="1"/>
  <c r="AT71" i="27"/>
  <c r="BD71" i="27" s="1"/>
  <c r="AT72" i="27"/>
  <c r="AT73" i="27"/>
  <c r="AT74" i="27"/>
  <c r="AT75" i="27"/>
  <c r="AT76" i="27"/>
  <c r="BD76" i="27" s="1"/>
  <c r="AT77" i="27"/>
  <c r="AT78" i="27"/>
  <c r="AT79" i="27"/>
  <c r="AT80" i="27"/>
  <c r="AT81" i="27"/>
  <c r="AT82" i="27"/>
  <c r="AT83" i="27"/>
  <c r="AT84" i="27"/>
  <c r="AT85" i="27"/>
  <c r="BD85" i="27" s="1"/>
  <c r="AT86" i="27"/>
  <c r="BD86" i="27" s="1"/>
  <c r="AT87" i="27"/>
  <c r="BD87" i="27" s="1"/>
  <c r="AT88" i="27"/>
  <c r="AT89" i="27"/>
  <c r="AT90" i="27"/>
  <c r="AT91" i="27"/>
  <c r="AT92" i="27"/>
  <c r="AT93" i="27"/>
  <c r="AT94" i="27"/>
  <c r="AT95" i="27"/>
  <c r="AT96" i="27"/>
  <c r="AT97" i="27"/>
  <c r="AT98" i="27"/>
  <c r="AT99" i="27"/>
  <c r="AT100" i="27"/>
  <c r="AT101" i="27"/>
  <c r="AT102" i="27"/>
  <c r="AT103" i="27"/>
  <c r="AT104" i="27"/>
  <c r="AT105" i="27"/>
  <c r="AT106" i="27"/>
  <c r="AT107" i="27"/>
  <c r="AT108" i="27"/>
  <c r="BD108" i="27" s="1"/>
  <c r="AT109" i="27"/>
  <c r="AT110" i="27"/>
  <c r="AT111" i="27"/>
  <c r="AT112" i="27"/>
  <c r="AT113" i="27"/>
  <c r="BD113" i="27" s="1"/>
  <c r="AT114" i="27"/>
  <c r="BD114" i="27" s="1"/>
  <c r="AT115" i="27"/>
  <c r="AT116" i="27"/>
  <c r="BD116" i="27" s="1"/>
  <c r="AT117" i="27"/>
  <c r="BD117" i="27" s="1"/>
  <c r="AT118" i="27"/>
  <c r="BD118" i="27" s="1"/>
  <c r="AT119" i="27"/>
  <c r="BD119" i="27" s="1"/>
  <c r="AT120" i="27"/>
  <c r="AT121" i="27"/>
  <c r="AT122" i="27"/>
  <c r="AT123" i="27"/>
  <c r="AT124" i="27"/>
  <c r="AT125" i="27"/>
  <c r="AT126" i="27"/>
  <c r="AT127" i="27"/>
  <c r="AT128" i="27"/>
  <c r="AT129" i="27"/>
  <c r="AT130" i="27"/>
  <c r="BD130" i="27" s="1"/>
  <c r="AT131" i="27"/>
  <c r="AT132" i="27"/>
  <c r="BD132" i="27" s="1"/>
  <c r="AT8" i="27"/>
  <c r="AY132" i="29"/>
  <c r="AS132" i="29"/>
  <c r="AR132" i="29"/>
  <c r="BC132" i="29" s="1"/>
  <c r="AN132" i="29"/>
  <c r="BA132" i="29" s="1"/>
  <c r="AM132" i="29"/>
  <c r="AZ132" i="29" s="1"/>
  <c r="AL132" i="29"/>
  <c r="AK132" i="29"/>
  <c r="AX132" i="29" s="1"/>
  <c r="AJ132" i="29"/>
  <c r="AW132" i="29" s="1"/>
  <c r="AI132" i="29"/>
  <c r="AV132" i="29" s="1"/>
  <c r="AH132" i="29"/>
  <c r="AT132" i="29" s="1"/>
  <c r="BA131" i="29"/>
  <c r="AS131" i="29"/>
  <c r="AR131" i="29"/>
  <c r="BC131" i="29" s="1"/>
  <c r="AN131" i="29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AY130" i="29"/>
  <c r="AX130" i="29"/>
  <c r="AW130" i="29"/>
  <c r="AS130" i="29"/>
  <c r="AR130" i="29"/>
  <c r="BC130" i="29" s="1"/>
  <c r="AN130" i="29"/>
  <c r="BA130" i="29" s="1"/>
  <c r="AM130" i="29"/>
  <c r="AZ130" i="29" s="1"/>
  <c r="AL130" i="29"/>
  <c r="AK130" i="29"/>
  <c r="AJ130" i="29"/>
  <c r="AI130" i="29"/>
  <c r="AV130" i="29" s="1"/>
  <c r="AH130" i="29"/>
  <c r="AT130" i="29" s="1"/>
  <c r="AV129" i="29"/>
  <c r="AS129" i="29"/>
  <c r="AR129" i="29"/>
  <c r="BC129" i="29" s="1"/>
  <c r="AN129" i="29"/>
  <c r="BA129" i="29" s="1"/>
  <c r="AM129" i="29"/>
  <c r="AZ129" i="29" s="1"/>
  <c r="AL129" i="29"/>
  <c r="AY129" i="29" s="1"/>
  <c r="AK129" i="29"/>
  <c r="AX129" i="29" s="1"/>
  <c r="AJ129" i="29"/>
  <c r="AW129" i="29" s="1"/>
  <c r="AI129" i="29"/>
  <c r="AH129" i="29"/>
  <c r="AT129" i="29" s="1"/>
  <c r="AW128" i="29"/>
  <c r="AV128" i="29"/>
  <c r="AS128" i="29"/>
  <c r="AR128" i="29"/>
  <c r="BC128" i="29" s="1"/>
  <c r="AN128" i="29"/>
  <c r="BA128" i="29" s="1"/>
  <c r="AM128" i="29"/>
  <c r="AZ128" i="29" s="1"/>
  <c r="AL128" i="29"/>
  <c r="AY128" i="29" s="1"/>
  <c r="AK128" i="29"/>
  <c r="AX128" i="29" s="1"/>
  <c r="AJ128" i="29"/>
  <c r="AI128" i="29"/>
  <c r="AH128" i="29"/>
  <c r="AT128" i="29" s="1"/>
  <c r="BA127" i="29"/>
  <c r="AS127" i="29"/>
  <c r="AR127" i="29"/>
  <c r="BC127" i="29" s="1"/>
  <c r="AN127" i="29"/>
  <c r="AM127" i="29"/>
  <c r="AZ127" i="29" s="1"/>
  <c r="AL127" i="29"/>
  <c r="AY127" i="29" s="1"/>
  <c r="AK127" i="29"/>
  <c r="AX127" i="29" s="1"/>
  <c r="AJ127" i="29"/>
  <c r="AW127" i="29" s="1"/>
  <c r="AI127" i="29"/>
  <c r="AV127" i="29" s="1"/>
  <c r="AH127" i="29"/>
  <c r="AT127" i="29" s="1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V126" i="29" s="1"/>
  <c r="AH126" i="29"/>
  <c r="AT126" i="29" s="1"/>
  <c r="BC125" i="29"/>
  <c r="BA125" i="29"/>
  <c r="AS125" i="29"/>
  <c r="AR125" i="29"/>
  <c r="AN125" i="29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AZ124" i="29"/>
  <c r="AY124" i="29"/>
  <c r="AX124" i="29"/>
  <c r="AW124" i="29"/>
  <c r="AV124" i="29"/>
  <c r="AU124" i="29"/>
  <c r="BE124" i="29" s="1"/>
  <c r="AT124" i="29"/>
  <c r="AS124" i="29"/>
  <c r="AR124" i="29"/>
  <c r="BC124" i="29" s="1"/>
  <c r="AN124" i="29"/>
  <c r="BA124" i="29" s="1"/>
  <c r="AM124" i="29"/>
  <c r="AL124" i="29"/>
  <c r="AK124" i="29"/>
  <c r="AJ124" i="29"/>
  <c r="AI124" i="29"/>
  <c r="AH124" i="29"/>
  <c r="BC123" i="29"/>
  <c r="AZ123" i="29"/>
  <c r="AY123" i="29"/>
  <c r="AX123" i="29"/>
  <c r="AV123" i="29"/>
  <c r="AS123" i="29"/>
  <c r="AR123" i="29"/>
  <c r="AN123" i="29"/>
  <c r="BA123" i="29" s="1"/>
  <c r="AM123" i="29"/>
  <c r="AL123" i="29"/>
  <c r="AK123" i="29"/>
  <c r="AJ123" i="29"/>
  <c r="AW123" i="29" s="1"/>
  <c r="AI123" i="29"/>
  <c r="AH123" i="29"/>
  <c r="AT123" i="29" s="1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W122" i="29" s="1"/>
  <c r="AI122" i="29"/>
  <c r="AV122" i="29" s="1"/>
  <c r="AH122" i="29"/>
  <c r="AT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U121" i="29" s="1"/>
  <c r="BE121" i="29" s="1"/>
  <c r="AH121" i="29"/>
  <c r="AT121" i="29" s="1"/>
  <c r="AX120" i="29"/>
  <c r="AW120" i="29"/>
  <c r="AT120" i="29"/>
  <c r="AS120" i="29"/>
  <c r="AR120" i="29"/>
  <c r="BC120" i="29" s="1"/>
  <c r="AN120" i="29"/>
  <c r="BA120" i="29" s="1"/>
  <c r="AM120" i="29"/>
  <c r="AZ120" i="29" s="1"/>
  <c r="AL120" i="29"/>
  <c r="AY120" i="29" s="1"/>
  <c r="AK120" i="29"/>
  <c r="AJ120" i="29"/>
  <c r="AI120" i="29"/>
  <c r="AV120" i="29" s="1"/>
  <c r="AH120" i="29"/>
  <c r="BC119" i="29"/>
  <c r="BA119" i="29"/>
  <c r="AZ119" i="29"/>
  <c r="AY119" i="29"/>
  <c r="AT119" i="29"/>
  <c r="BD119" i="29" s="1"/>
  <c r="AS119" i="29"/>
  <c r="AR119" i="29"/>
  <c r="AN119" i="29"/>
  <c r="AM119" i="29"/>
  <c r="AL119" i="29"/>
  <c r="AK119" i="29"/>
  <c r="AX119" i="29" s="1"/>
  <c r="AJ119" i="29"/>
  <c r="AW119" i="29" s="1"/>
  <c r="AI119" i="29"/>
  <c r="AV119" i="29" s="1"/>
  <c r="AH119" i="29"/>
  <c r="AW118" i="29"/>
  <c r="AS118" i="29"/>
  <c r="AR118" i="29"/>
  <c r="BC118" i="29" s="1"/>
  <c r="AN118" i="29"/>
  <c r="BA118" i="29" s="1"/>
  <c r="AM118" i="29"/>
  <c r="AZ118" i="29" s="1"/>
  <c r="AL118" i="29"/>
  <c r="AY118" i="29" s="1"/>
  <c r="AK118" i="29"/>
  <c r="AX118" i="29" s="1"/>
  <c r="AJ118" i="29"/>
  <c r="AI118" i="29"/>
  <c r="AV118" i="29" s="1"/>
  <c r="AH118" i="29"/>
  <c r="AT118" i="29" s="1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W117" i="29" s="1"/>
  <c r="AI117" i="29"/>
  <c r="AV117" i="29" s="1"/>
  <c r="AU117" i="29" s="1"/>
  <c r="BE117" i="29" s="1"/>
  <c r="AH117" i="29"/>
  <c r="AT117" i="29" s="1"/>
  <c r="AX116" i="29"/>
  <c r="AS116" i="29"/>
  <c r="AR116" i="29"/>
  <c r="BC116" i="29" s="1"/>
  <c r="AN116" i="29"/>
  <c r="BA116" i="29" s="1"/>
  <c r="AM116" i="29"/>
  <c r="AZ116" i="29" s="1"/>
  <c r="AL116" i="29"/>
  <c r="AY116" i="29" s="1"/>
  <c r="AK116" i="29"/>
  <c r="AJ116" i="29"/>
  <c r="AW116" i="29" s="1"/>
  <c r="AI116" i="29"/>
  <c r="AV116" i="29" s="1"/>
  <c r="AH116" i="29"/>
  <c r="AT116" i="29" s="1"/>
  <c r="BC115" i="29"/>
  <c r="BA115" i="29"/>
  <c r="AX115" i="29"/>
  <c r="AS115" i="29"/>
  <c r="AR115" i="29"/>
  <c r="AN115" i="29"/>
  <c r="AM115" i="29"/>
  <c r="AZ115" i="29" s="1"/>
  <c r="AL115" i="29"/>
  <c r="AY115" i="29" s="1"/>
  <c r="AK115" i="29"/>
  <c r="AJ115" i="29"/>
  <c r="AW115" i="29" s="1"/>
  <c r="AU115" i="29" s="1"/>
  <c r="BE115" i="29" s="1"/>
  <c r="AI115" i="29"/>
  <c r="AV115" i="29" s="1"/>
  <c r="AH115" i="29"/>
  <c r="AT115" i="29" s="1"/>
  <c r="BC114" i="29"/>
  <c r="BA114" i="29"/>
  <c r="AX114" i="29"/>
  <c r="AS114" i="29"/>
  <c r="AR114" i="29"/>
  <c r="AN114" i="29"/>
  <c r="AM114" i="29"/>
  <c r="AZ114" i="29" s="1"/>
  <c r="AL114" i="29"/>
  <c r="AY114" i="29" s="1"/>
  <c r="AK114" i="29"/>
  <c r="AJ114" i="29"/>
  <c r="AW114" i="29" s="1"/>
  <c r="AI114" i="29"/>
  <c r="AV114" i="29" s="1"/>
  <c r="AH114" i="29"/>
  <c r="AT114" i="29" s="1"/>
  <c r="BA113" i="29"/>
  <c r="AV113" i="29"/>
  <c r="AS113" i="29"/>
  <c r="AR113" i="29"/>
  <c r="BC113" i="29" s="1"/>
  <c r="AN113" i="29"/>
  <c r="AM113" i="29"/>
  <c r="AZ113" i="29" s="1"/>
  <c r="AL113" i="29"/>
  <c r="AY113" i="29" s="1"/>
  <c r="AK113" i="29"/>
  <c r="AX113" i="29" s="1"/>
  <c r="AJ113" i="29"/>
  <c r="AW113" i="29" s="1"/>
  <c r="AI113" i="29"/>
  <c r="AH113" i="29"/>
  <c r="AT113" i="29" s="1"/>
  <c r="AX112" i="29"/>
  <c r="AW112" i="29"/>
  <c r="AT112" i="29"/>
  <c r="AS112" i="29"/>
  <c r="AR112" i="29"/>
  <c r="BC112" i="29" s="1"/>
  <c r="AN112" i="29"/>
  <c r="BA112" i="29" s="1"/>
  <c r="AM112" i="29"/>
  <c r="AZ112" i="29" s="1"/>
  <c r="AL112" i="29"/>
  <c r="AY112" i="29" s="1"/>
  <c r="AK112" i="29"/>
  <c r="AJ112" i="29"/>
  <c r="AI112" i="29"/>
  <c r="AV112" i="29" s="1"/>
  <c r="AH112" i="29"/>
  <c r="BC111" i="29"/>
  <c r="AS111" i="29"/>
  <c r="AR111" i="29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C110" i="29"/>
  <c r="AS110" i="29"/>
  <c r="AR110" i="29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C109" i="29"/>
  <c r="AS109" i="29"/>
  <c r="AR109" i="29"/>
  <c r="AN109" i="29"/>
  <c r="BA109" i="29" s="1"/>
  <c r="AM109" i="29"/>
  <c r="AZ109" i="29" s="1"/>
  <c r="AL109" i="29"/>
  <c r="AY109" i="29" s="1"/>
  <c r="AK109" i="29"/>
  <c r="AX109" i="29" s="1"/>
  <c r="AJ109" i="29"/>
  <c r="AW109" i="29" s="1"/>
  <c r="AI109" i="29"/>
  <c r="AV109" i="29" s="1"/>
  <c r="AH109" i="29"/>
  <c r="AT109" i="29" s="1"/>
  <c r="AX108" i="29"/>
  <c r="AW108" i="29"/>
  <c r="AV108" i="29"/>
  <c r="AT108" i="29"/>
  <c r="AS108" i="29"/>
  <c r="AR108" i="29"/>
  <c r="BC108" i="29" s="1"/>
  <c r="AN108" i="29"/>
  <c r="BA108" i="29" s="1"/>
  <c r="AM108" i="29"/>
  <c r="AZ108" i="29" s="1"/>
  <c r="AL108" i="29"/>
  <c r="AY108" i="29" s="1"/>
  <c r="AK108" i="29"/>
  <c r="AJ108" i="29"/>
  <c r="AI108" i="29"/>
  <c r="AH108" i="29"/>
  <c r="BC107" i="29"/>
  <c r="BA107" i="29"/>
  <c r="AY107" i="29"/>
  <c r="AX107" i="29"/>
  <c r="AW107" i="29"/>
  <c r="AV107" i="29"/>
  <c r="AS107" i="29"/>
  <c r="AR107" i="29"/>
  <c r="AN107" i="29"/>
  <c r="AM107" i="29"/>
  <c r="AZ107" i="29" s="1"/>
  <c r="AL107" i="29"/>
  <c r="AK107" i="29"/>
  <c r="AJ107" i="29"/>
  <c r="AI107" i="29"/>
  <c r="AH107" i="29"/>
  <c r="AT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AS105" i="29"/>
  <c r="AR105" i="29"/>
  <c r="BC105" i="29" s="1"/>
  <c r="AN105" i="29"/>
  <c r="BA105" i="29" s="1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U105" i="29" s="1"/>
  <c r="BE105" i="29" s="1"/>
  <c r="AH105" i="29"/>
  <c r="AT105" i="29" s="1"/>
  <c r="AX104" i="29"/>
  <c r="AW104" i="29"/>
  <c r="AT104" i="29"/>
  <c r="AS104" i="29"/>
  <c r="AR104" i="29"/>
  <c r="BC104" i="29" s="1"/>
  <c r="AN104" i="29"/>
  <c r="BA104" i="29" s="1"/>
  <c r="AM104" i="29"/>
  <c r="AZ104" i="29" s="1"/>
  <c r="AL104" i="29"/>
  <c r="AY104" i="29" s="1"/>
  <c r="AK104" i="29"/>
  <c r="AJ104" i="29"/>
  <c r="AI104" i="29"/>
  <c r="AV104" i="29" s="1"/>
  <c r="AH104" i="29"/>
  <c r="BC103" i="29"/>
  <c r="BA103" i="29"/>
  <c r="AZ103" i="29"/>
  <c r="AY103" i="29"/>
  <c r="AT103" i="29"/>
  <c r="BD103" i="29" s="1"/>
  <c r="AS103" i="29"/>
  <c r="AR103" i="29"/>
  <c r="AN103" i="29"/>
  <c r="AM103" i="29"/>
  <c r="AL103" i="29"/>
  <c r="AK103" i="29"/>
  <c r="AX103" i="29" s="1"/>
  <c r="AJ103" i="29"/>
  <c r="AW103" i="29" s="1"/>
  <c r="AI103" i="29"/>
  <c r="AV103" i="29" s="1"/>
  <c r="AH103" i="29"/>
  <c r="AW102" i="29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V102" i="29" s="1"/>
  <c r="AH102" i="29"/>
  <c r="AT102" i="29" s="1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AX100" i="29"/>
  <c r="AS100" i="29"/>
  <c r="AR100" i="29"/>
  <c r="BC100" i="29" s="1"/>
  <c r="AN100" i="29"/>
  <c r="BA100" i="29" s="1"/>
  <c r="AM100" i="29"/>
  <c r="AZ100" i="29" s="1"/>
  <c r="AL100" i="29"/>
  <c r="AY100" i="29" s="1"/>
  <c r="AK100" i="29"/>
  <c r="AJ100" i="29"/>
  <c r="AW100" i="29" s="1"/>
  <c r="AI100" i="29"/>
  <c r="AV100" i="29" s="1"/>
  <c r="AH100" i="29"/>
  <c r="AT100" i="29" s="1"/>
  <c r="BC99" i="29"/>
  <c r="BA99" i="29"/>
  <c r="AX99" i="29"/>
  <c r="AS99" i="29"/>
  <c r="AR99" i="29"/>
  <c r="AN99" i="29"/>
  <c r="AM99" i="29"/>
  <c r="AZ99" i="29" s="1"/>
  <c r="AL99" i="29"/>
  <c r="AY99" i="29" s="1"/>
  <c r="AK99" i="29"/>
  <c r="AJ99" i="29"/>
  <c r="AW99" i="29" s="1"/>
  <c r="AI99" i="29"/>
  <c r="AV99" i="29" s="1"/>
  <c r="AH99" i="29"/>
  <c r="AT99" i="29" s="1"/>
  <c r="BC98" i="29"/>
  <c r="BA98" i="29"/>
  <c r="AS98" i="29"/>
  <c r="AR98" i="29"/>
  <c r="AN98" i="29"/>
  <c r="AM98" i="29"/>
  <c r="AZ98" i="29" s="1"/>
  <c r="AL98" i="29"/>
  <c r="AY98" i="29" s="1"/>
  <c r="AK98" i="29"/>
  <c r="AX98" i="29" s="1"/>
  <c r="AJ98" i="29"/>
  <c r="AW98" i="29" s="1"/>
  <c r="AI98" i="29"/>
  <c r="AV98" i="29" s="1"/>
  <c r="AH98" i="29"/>
  <c r="AT98" i="29" s="1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W97" i="29" s="1"/>
  <c r="AI97" i="29"/>
  <c r="AV97" i="29" s="1"/>
  <c r="AH97" i="29"/>
  <c r="AT97" i="29" s="1"/>
  <c r="AV96" i="29"/>
  <c r="AT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H95" i="29"/>
  <c r="AT95" i="29" s="1"/>
  <c r="AS94" i="29"/>
  <c r="AR94" i="29"/>
  <c r="BC94" i="29" s="1"/>
  <c r="AN94" i="29"/>
  <c r="BA94" i="29" s="1"/>
  <c r="AM94" i="29"/>
  <c r="AZ94" i="29" s="1"/>
  <c r="AL94" i="29"/>
  <c r="AY94" i="29" s="1"/>
  <c r="AK94" i="29"/>
  <c r="AX94" i="29" s="1"/>
  <c r="AJ94" i="29"/>
  <c r="AW94" i="29" s="1"/>
  <c r="AI94" i="29"/>
  <c r="AV94" i="29" s="1"/>
  <c r="AH94" i="29"/>
  <c r="AT94" i="29" s="1"/>
  <c r="BA93" i="29"/>
  <c r="AY93" i="29"/>
  <c r="AT93" i="29"/>
  <c r="BD93" i="29" s="1"/>
  <c r="AS93" i="29"/>
  <c r="AR93" i="29"/>
  <c r="BC93" i="29" s="1"/>
  <c r="AN93" i="29"/>
  <c r="AM93" i="29"/>
  <c r="AZ93" i="29" s="1"/>
  <c r="AL93" i="29"/>
  <c r="AK93" i="29"/>
  <c r="AX93" i="29" s="1"/>
  <c r="AJ93" i="29"/>
  <c r="AW93" i="29" s="1"/>
  <c r="AI93" i="29"/>
  <c r="AV93" i="29" s="1"/>
  <c r="AH93" i="29"/>
  <c r="AX92" i="29"/>
  <c r="AT92" i="29"/>
  <c r="AS92" i="29"/>
  <c r="AR92" i="29"/>
  <c r="BC92" i="29" s="1"/>
  <c r="AN92" i="29"/>
  <c r="BA92" i="29" s="1"/>
  <c r="AM92" i="29"/>
  <c r="AZ92" i="29" s="1"/>
  <c r="AL92" i="29"/>
  <c r="AY92" i="29" s="1"/>
  <c r="AK92" i="29"/>
  <c r="AJ92" i="29"/>
  <c r="AW92" i="29" s="1"/>
  <c r="AI92" i="29"/>
  <c r="AV92" i="29" s="1"/>
  <c r="AH92" i="29"/>
  <c r="AX91" i="29"/>
  <c r="AW91" i="29"/>
  <c r="AS91" i="29"/>
  <c r="AR91" i="29"/>
  <c r="BC91" i="29" s="1"/>
  <c r="AN91" i="29"/>
  <c r="BA91" i="29" s="1"/>
  <c r="AM91" i="29"/>
  <c r="AZ91" i="29" s="1"/>
  <c r="AL91" i="29"/>
  <c r="AY91" i="29" s="1"/>
  <c r="AK91" i="29"/>
  <c r="AJ91" i="29"/>
  <c r="AI91" i="29"/>
  <c r="AV91" i="29" s="1"/>
  <c r="AH91" i="29"/>
  <c r="AT91" i="29" s="1"/>
  <c r="BA90" i="29"/>
  <c r="AS90" i="29"/>
  <c r="AR90" i="29"/>
  <c r="BC90" i="29" s="1"/>
  <c r="AN90" i="29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A89" i="29"/>
  <c r="AS89" i="29"/>
  <c r="AR89" i="29"/>
  <c r="BC89" i="29" s="1"/>
  <c r="AN89" i="29"/>
  <c r="AM89" i="29"/>
  <c r="AZ89" i="29" s="1"/>
  <c r="AL89" i="29"/>
  <c r="AY89" i="29" s="1"/>
  <c r="AK89" i="29"/>
  <c r="AX89" i="29" s="1"/>
  <c r="AJ89" i="29"/>
  <c r="AW89" i="29" s="1"/>
  <c r="AI89" i="29"/>
  <c r="AV89" i="29" s="1"/>
  <c r="AH89" i="29"/>
  <c r="AT89" i="29" s="1"/>
  <c r="AZ88" i="29"/>
  <c r="AX88" i="29"/>
  <c r="AV88" i="29"/>
  <c r="AT88" i="29"/>
  <c r="AS88" i="29"/>
  <c r="AR88" i="29"/>
  <c r="BC88" i="29" s="1"/>
  <c r="AN88" i="29"/>
  <c r="BA88" i="29" s="1"/>
  <c r="AM88" i="29"/>
  <c r="AL88" i="29"/>
  <c r="AY88" i="29" s="1"/>
  <c r="AK88" i="29"/>
  <c r="AJ88" i="29"/>
  <c r="AW88" i="29" s="1"/>
  <c r="AI88" i="29"/>
  <c r="AH88" i="29"/>
  <c r="AZ87" i="29"/>
  <c r="AX87" i="29"/>
  <c r="AW87" i="29"/>
  <c r="AV87" i="29"/>
  <c r="AS87" i="29"/>
  <c r="AR87" i="29"/>
  <c r="BC87" i="29" s="1"/>
  <c r="AN87" i="29"/>
  <c r="BA87" i="29" s="1"/>
  <c r="AM87" i="29"/>
  <c r="AL87" i="29"/>
  <c r="AY87" i="29" s="1"/>
  <c r="AK87" i="29"/>
  <c r="AJ87" i="29"/>
  <c r="AI87" i="29"/>
  <c r="AH87" i="29"/>
  <c r="AT87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V86" i="29" s="1"/>
  <c r="AH86" i="29"/>
  <c r="AT86" i="29" s="1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AZ84" i="29"/>
  <c r="AX84" i="29"/>
  <c r="AV84" i="29"/>
  <c r="AS84" i="29"/>
  <c r="AR84" i="29"/>
  <c r="BC84" i="29" s="1"/>
  <c r="AN84" i="29"/>
  <c r="BA84" i="29" s="1"/>
  <c r="AM84" i="29"/>
  <c r="AL84" i="29"/>
  <c r="AY84" i="29" s="1"/>
  <c r="AK84" i="29"/>
  <c r="AJ84" i="29"/>
  <c r="AW84" i="29" s="1"/>
  <c r="AI84" i="29"/>
  <c r="AH84" i="29"/>
  <c r="AT84" i="29" s="1"/>
  <c r="AZ83" i="29"/>
  <c r="AY83" i="29"/>
  <c r="AX83" i="29"/>
  <c r="AW83" i="29"/>
  <c r="AV83" i="29"/>
  <c r="AS83" i="29"/>
  <c r="AR83" i="29"/>
  <c r="BC83" i="29" s="1"/>
  <c r="AN83" i="29"/>
  <c r="BA83" i="29" s="1"/>
  <c r="AM83" i="29"/>
  <c r="AL83" i="29"/>
  <c r="AK83" i="29"/>
  <c r="AJ83" i="29"/>
  <c r="AI83" i="29"/>
  <c r="AH83" i="29"/>
  <c r="AT83" i="29" s="1"/>
  <c r="AY82" i="29"/>
  <c r="AW82" i="29"/>
  <c r="AS82" i="29"/>
  <c r="AR82" i="29"/>
  <c r="BC82" i="29" s="1"/>
  <c r="AN82" i="29"/>
  <c r="BA82" i="29" s="1"/>
  <c r="AM82" i="29"/>
  <c r="AZ82" i="29" s="1"/>
  <c r="AL82" i="29"/>
  <c r="AK82" i="29"/>
  <c r="AX82" i="29" s="1"/>
  <c r="AJ82" i="29"/>
  <c r="AI82" i="29"/>
  <c r="AV82" i="29" s="1"/>
  <c r="AH82" i="29"/>
  <c r="AT82" i="29" s="1"/>
  <c r="AS81" i="29"/>
  <c r="AR81" i="29"/>
  <c r="BC81" i="29" s="1"/>
  <c r="AN81" i="29"/>
  <c r="BA81" i="29" s="1"/>
  <c r="AM81" i="29"/>
  <c r="AZ81" i="29" s="1"/>
  <c r="AL81" i="29"/>
  <c r="AY81" i="29" s="1"/>
  <c r="AK81" i="29"/>
  <c r="AX81" i="29" s="1"/>
  <c r="AJ81" i="29"/>
  <c r="AW81" i="29" s="1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C79" i="29"/>
  <c r="AZ79" i="29"/>
  <c r="AY79" i="29"/>
  <c r="AV79" i="29"/>
  <c r="AS79" i="29"/>
  <c r="AR79" i="29"/>
  <c r="AN79" i="29"/>
  <c r="BA79" i="29" s="1"/>
  <c r="AM79" i="29"/>
  <c r="AL79" i="29"/>
  <c r="AK79" i="29"/>
  <c r="AX79" i="29" s="1"/>
  <c r="AJ79" i="29"/>
  <c r="AW79" i="29" s="1"/>
  <c r="AI79" i="29"/>
  <c r="AH79" i="29"/>
  <c r="AT79" i="29" s="1"/>
  <c r="AZ78" i="29"/>
  <c r="AX78" i="29"/>
  <c r="AS78" i="29"/>
  <c r="AR78" i="29"/>
  <c r="BC78" i="29" s="1"/>
  <c r="AN78" i="29"/>
  <c r="BA78" i="29" s="1"/>
  <c r="AM78" i="29"/>
  <c r="AL78" i="29"/>
  <c r="AY78" i="29" s="1"/>
  <c r="AK78" i="29"/>
  <c r="AJ78" i="29"/>
  <c r="AW78" i="29" s="1"/>
  <c r="AI78" i="29"/>
  <c r="AV78" i="29" s="1"/>
  <c r="AH78" i="29"/>
  <c r="AT78" i="29" s="1"/>
  <c r="AT77" i="29"/>
  <c r="AS77" i="29"/>
  <c r="AR77" i="29"/>
  <c r="BC77" i="29" s="1"/>
  <c r="AN77" i="29"/>
  <c r="BA77" i="29" s="1"/>
  <c r="AM77" i="29"/>
  <c r="AZ77" i="29" s="1"/>
  <c r="AL77" i="29"/>
  <c r="AY77" i="29" s="1"/>
  <c r="AK77" i="29"/>
  <c r="AX77" i="29" s="1"/>
  <c r="AJ77" i="29"/>
  <c r="AW77" i="29" s="1"/>
  <c r="AI77" i="29"/>
  <c r="AV77" i="29" s="1"/>
  <c r="AH77" i="29"/>
  <c r="AZ76" i="29"/>
  <c r="AS76" i="29"/>
  <c r="AR76" i="29"/>
  <c r="BC76" i="29" s="1"/>
  <c r="AN76" i="29"/>
  <c r="BA76" i="29" s="1"/>
  <c r="AM76" i="29"/>
  <c r="AL76" i="29"/>
  <c r="AY76" i="29" s="1"/>
  <c r="AK76" i="29"/>
  <c r="AX76" i="29" s="1"/>
  <c r="AJ76" i="29"/>
  <c r="AW76" i="29" s="1"/>
  <c r="AI76" i="29"/>
  <c r="AV76" i="29" s="1"/>
  <c r="AH76" i="29"/>
  <c r="AT76" i="29" s="1"/>
  <c r="AY75" i="29"/>
  <c r="AS75" i="29"/>
  <c r="AR75" i="29"/>
  <c r="BC75" i="29" s="1"/>
  <c r="AN75" i="29"/>
  <c r="BA75" i="29" s="1"/>
  <c r="AM75" i="29"/>
  <c r="AZ75" i="29" s="1"/>
  <c r="AL75" i="29"/>
  <c r="AK75" i="29"/>
  <c r="AX75" i="29" s="1"/>
  <c r="AJ75" i="29"/>
  <c r="AW75" i="29" s="1"/>
  <c r="AI75" i="29"/>
  <c r="AV75" i="29" s="1"/>
  <c r="AH75" i="29"/>
  <c r="AT75" i="29" s="1"/>
  <c r="BD75" i="29" s="1"/>
  <c r="BC74" i="29"/>
  <c r="AY74" i="29"/>
  <c r="AS74" i="29"/>
  <c r="AR74" i="29"/>
  <c r="AN74" i="29"/>
  <c r="BA74" i="29" s="1"/>
  <c r="AM74" i="29"/>
  <c r="AZ74" i="29" s="1"/>
  <c r="AL74" i="29"/>
  <c r="AK74" i="29"/>
  <c r="AX74" i="29" s="1"/>
  <c r="AJ74" i="29"/>
  <c r="AW74" i="29" s="1"/>
  <c r="AI74" i="29"/>
  <c r="AV74" i="29" s="1"/>
  <c r="AH74" i="29"/>
  <c r="AT74" i="29" s="1"/>
  <c r="BA73" i="29"/>
  <c r="AT73" i="29"/>
  <c r="AS73" i="29"/>
  <c r="AR73" i="29"/>
  <c r="BC73" i="29" s="1"/>
  <c r="AN73" i="29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W72" i="29"/>
  <c r="AV72" i="29"/>
  <c r="AS72" i="29"/>
  <c r="AR72" i="29"/>
  <c r="BC72" i="29" s="1"/>
  <c r="AN72" i="29"/>
  <c r="BA72" i="29" s="1"/>
  <c r="AM72" i="29"/>
  <c r="AZ72" i="29" s="1"/>
  <c r="AL72" i="29"/>
  <c r="AY72" i="29" s="1"/>
  <c r="AK72" i="29"/>
  <c r="AX72" i="29" s="1"/>
  <c r="AJ72" i="29"/>
  <c r="AI72" i="29"/>
  <c r="AH72" i="29"/>
  <c r="AT72" i="29" s="1"/>
  <c r="AZ71" i="29"/>
  <c r="AS71" i="29"/>
  <c r="AR71" i="29"/>
  <c r="BC71" i="29" s="1"/>
  <c r="AN71" i="29"/>
  <c r="BA71" i="29" s="1"/>
  <c r="AM71" i="29"/>
  <c r="AL71" i="29"/>
  <c r="AY71" i="29" s="1"/>
  <c r="AK71" i="29"/>
  <c r="AX71" i="29" s="1"/>
  <c r="AJ71" i="29"/>
  <c r="AW71" i="29" s="1"/>
  <c r="AI71" i="29"/>
  <c r="AV71" i="29" s="1"/>
  <c r="AH71" i="29"/>
  <c r="AT71" i="29" s="1"/>
  <c r="AW70" i="29"/>
  <c r="AS70" i="29"/>
  <c r="AR70" i="29"/>
  <c r="BC70" i="29" s="1"/>
  <c r="AN70" i="29"/>
  <c r="BA70" i="29" s="1"/>
  <c r="AM70" i="29"/>
  <c r="AZ70" i="29" s="1"/>
  <c r="AL70" i="29"/>
  <c r="AY70" i="29" s="1"/>
  <c r="AK70" i="29"/>
  <c r="AX70" i="29" s="1"/>
  <c r="AJ70" i="29"/>
  <c r="AI70" i="29"/>
  <c r="AV70" i="29" s="1"/>
  <c r="AH70" i="29"/>
  <c r="AT70" i="29" s="1"/>
  <c r="BC69" i="29"/>
  <c r="BA69" i="29"/>
  <c r="AY69" i="29"/>
  <c r="AS69" i="29"/>
  <c r="AR69" i="29"/>
  <c r="AN69" i="29"/>
  <c r="AM69" i="29"/>
  <c r="AZ69" i="29" s="1"/>
  <c r="AL69" i="29"/>
  <c r="AK69" i="29"/>
  <c r="AX69" i="29" s="1"/>
  <c r="AJ69" i="29"/>
  <c r="AW69" i="29" s="1"/>
  <c r="AI69" i="29"/>
  <c r="AV69" i="29" s="1"/>
  <c r="AH69" i="29"/>
  <c r="AT69" i="29" s="1"/>
  <c r="BA68" i="29"/>
  <c r="AX68" i="29"/>
  <c r="AT68" i="29"/>
  <c r="AS68" i="29"/>
  <c r="AR68" i="29"/>
  <c r="BC68" i="29" s="1"/>
  <c r="AN68" i="29"/>
  <c r="AM68" i="29"/>
  <c r="AZ68" i="29" s="1"/>
  <c r="AL68" i="29"/>
  <c r="AY68" i="29" s="1"/>
  <c r="AK68" i="29"/>
  <c r="AJ68" i="29"/>
  <c r="AW68" i="29" s="1"/>
  <c r="AI68" i="29"/>
  <c r="AV68" i="29" s="1"/>
  <c r="AH68" i="29"/>
  <c r="AX67" i="29"/>
  <c r="AS67" i="29"/>
  <c r="AR67" i="29"/>
  <c r="BC67" i="29" s="1"/>
  <c r="AN67" i="29"/>
  <c r="BA67" i="29" s="1"/>
  <c r="AM67" i="29"/>
  <c r="AZ67" i="29" s="1"/>
  <c r="AL67" i="29"/>
  <c r="AY67" i="29" s="1"/>
  <c r="AK67" i="29"/>
  <c r="AJ67" i="29"/>
  <c r="AW67" i="29" s="1"/>
  <c r="AI67" i="29"/>
  <c r="AV67" i="29" s="1"/>
  <c r="AH67" i="29"/>
  <c r="AT67" i="29" s="1"/>
  <c r="AZ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W66" i="29" s="1"/>
  <c r="AI66" i="29"/>
  <c r="AV66" i="29" s="1"/>
  <c r="AH66" i="29"/>
  <c r="AT66" i="29" s="1"/>
  <c r="AW65" i="29"/>
  <c r="AS65" i="29"/>
  <c r="AR65" i="29"/>
  <c r="BC65" i="29" s="1"/>
  <c r="AN65" i="29"/>
  <c r="BA65" i="29" s="1"/>
  <c r="AM65" i="29"/>
  <c r="AZ65" i="29" s="1"/>
  <c r="AL65" i="29"/>
  <c r="AY65" i="29" s="1"/>
  <c r="AK65" i="29"/>
  <c r="AX65" i="29" s="1"/>
  <c r="AJ65" i="29"/>
  <c r="AI65" i="29"/>
  <c r="AV65" i="29" s="1"/>
  <c r="AH65" i="29"/>
  <c r="AT65" i="29" s="1"/>
  <c r="BA64" i="29"/>
  <c r="AZ64" i="29"/>
  <c r="AY64" i="29"/>
  <c r="AS64" i="29"/>
  <c r="AR64" i="29"/>
  <c r="BC64" i="29" s="1"/>
  <c r="AN64" i="29"/>
  <c r="AM64" i="29"/>
  <c r="AL64" i="29"/>
  <c r="AK64" i="29"/>
  <c r="AX64" i="29" s="1"/>
  <c r="AJ64" i="29"/>
  <c r="AW64" i="29" s="1"/>
  <c r="AI64" i="29"/>
  <c r="AV64" i="29" s="1"/>
  <c r="AH64" i="29"/>
  <c r="AT64" i="29" s="1"/>
  <c r="AV63" i="29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H63" i="29"/>
  <c r="AT63" i="29" s="1"/>
  <c r="AS62" i="29"/>
  <c r="AR62" i="29"/>
  <c r="BC62" i="29" s="1"/>
  <c r="AN62" i="29"/>
  <c r="BA62" i="29" s="1"/>
  <c r="AM62" i="29"/>
  <c r="AZ62" i="29" s="1"/>
  <c r="AL62" i="29"/>
  <c r="AY62" i="29" s="1"/>
  <c r="AK62" i="29"/>
  <c r="AX62" i="29" s="1"/>
  <c r="AJ62" i="29"/>
  <c r="AW62" i="29" s="1"/>
  <c r="AI62" i="29"/>
  <c r="AV62" i="29" s="1"/>
  <c r="AH62" i="29"/>
  <c r="AT62" i="29" s="1"/>
  <c r="BD62" i="29" s="1"/>
  <c r="AT61" i="29"/>
  <c r="AS61" i="29"/>
  <c r="AR61" i="29"/>
  <c r="BC61" i="29" s="1"/>
  <c r="AN61" i="29"/>
  <c r="BA61" i="29" s="1"/>
  <c r="AM61" i="29"/>
  <c r="AZ61" i="29" s="1"/>
  <c r="AL61" i="29"/>
  <c r="AY61" i="29" s="1"/>
  <c r="AK61" i="29"/>
  <c r="AX61" i="29" s="1"/>
  <c r="AJ61" i="29"/>
  <c r="AW61" i="29" s="1"/>
  <c r="AI61" i="29"/>
  <c r="AV61" i="29" s="1"/>
  <c r="AH61" i="29"/>
  <c r="AX60" i="29"/>
  <c r="AW60" i="29"/>
  <c r="AV60" i="29"/>
  <c r="AT60" i="29"/>
  <c r="BD60" i="29" s="1"/>
  <c r="AS60" i="29"/>
  <c r="AR60" i="29"/>
  <c r="BC60" i="29" s="1"/>
  <c r="AN60" i="29"/>
  <c r="BA60" i="29" s="1"/>
  <c r="AM60" i="29"/>
  <c r="AZ60" i="29" s="1"/>
  <c r="AL60" i="29"/>
  <c r="AY60" i="29" s="1"/>
  <c r="AK60" i="29"/>
  <c r="AJ60" i="29"/>
  <c r="AI60" i="29"/>
  <c r="AH60" i="29"/>
  <c r="AY59" i="29"/>
  <c r="AS59" i="29"/>
  <c r="AR59" i="29"/>
  <c r="BC59" i="29" s="1"/>
  <c r="AN59" i="29"/>
  <c r="BA59" i="29" s="1"/>
  <c r="AM59" i="29"/>
  <c r="AZ59" i="29" s="1"/>
  <c r="AL59" i="29"/>
  <c r="AK59" i="29"/>
  <c r="AX59" i="29" s="1"/>
  <c r="AJ59" i="29"/>
  <c r="AW59" i="29" s="1"/>
  <c r="AI59" i="29"/>
  <c r="AV59" i="29" s="1"/>
  <c r="AH59" i="29"/>
  <c r="AT59" i="29" s="1"/>
  <c r="AZ58" i="29"/>
  <c r="AS58" i="29"/>
  <c r="AR58" i="29"/>
  <c r="BC58" i="29" s="1"/>
  <c r="AN58" i="29"/>
  <c r="BA58" i="29" s="1"/>
  <c r="AM58" i="29"/>
  <c r="AL58" i="29"/>
  <c r="AY58" i="29" s="1"/>
  <c r="AK58" i="29"/>
  <c r="AX58" i="29" s="1"/>
  <c r="AJ58" i="29"/>
  <c r="AW58" i="29" s="1"/>
  <c r="AI58" i="29"/>
  <c r="AV58" i="29" s="1"/>
  <c r="AH58" i="29"/>
  <c r="AT58" i="29" s="1"/>
  <c r="BD58" i="29" s="1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C56" i="29"/>
  <c r="BA56" i="29"/>
  <c r="AZ56" i="29"/>
  <c r="AX56" i="29"/>
  <c r="AS56" i="29"/>
  <c r="AR56" i="29"/>
  <c r="AN56" i="29"/>
  <c r="AM56" i="29"/>
  <c r="AL56" i="29"/>
  <c r="AY56" i="29" s="1"/>
  <c r="AK56" i="29"/>
  <c r="AJ56" i="29"/>
  <c r="AW56" i="29" s="1"/>
  <c r="AI56" i="29"/>
  <c r="AV56" i="29" s="1"/>
  <c r="AH56" i="29"/>
  <c r="AT56" i="29" s="1"/>
  <c r="BC55" i="29"/>
  <c r="AY55" i="29"/>
  <c r="AX55" i="29"/>
  <c r="AW55" i="29"/>
  <c r="AV55" i="29"/>
  <c r="AS55" i="29"/>
  <c r="AR55" i="29"/>
  <c r="AN55" i="29"/>
  <c r="BA55" i="29" s="1"/>
  <c r="AM55" i="29"/>
  <c r="AZ55" i="29" s="1"/>
  <c r="AL55" i="29"/>
  <c r="AK55" i="29"/>
  <c r="AJ55" i="29"/>
  <c r="AI55" i="29"/>
  <c r="AH55" i="29"/>
  <c r="AT55" i="29" s="1"/>
  <c r="AY54" i="29"/>
  <c r="AW54" i="29"/>
  <c r="AS54" i="29"/>
  <c r="AR54" i="29"/>
  <c r="BC54" i="29" s="1"/>
  <c r="AN54" i="29"/>
  <c r="BA54" i="29" s="1"/>
  <c r="AM54" i="29"/>
  <c r="AZ54" i="29" s="1"/>
  <c r="AL54" i="29"/>
  <c r="AK54" i="29"/>
  <c r="AX54" i="29" s="1"/>
  <c r="AJ54" i="29"/>
  <c r="AI54" i="29"/>
  <c r="AV54" i="29" s="1"/>
  <c r="AH54" i="29"/>
  <c r="AT54" i="29" s="1"/>
  <c r="AS53" i="29"/>
  <c r="AR53" i="29"/>
  <c r="BC53" i="29" s="1"/>
  <c r="AN53" i="29"/>
  <c r="BA53" i="29" s="1"/>
  <c r="AM53" i="29"/>
  <c r="AZ53" i="29" s="1"/>
  <c r="AL53" i="29"/>
  <c r="AY53" i="29" s="1"/>
  <c r="AK53" i="29"/>
  <c r="AX53" i="29" s="1"/>
  <c r="AJ53" i="29"/>
  <c r="AW53" i="29" s="1"/>
  <c r="AI53" i="29"/>
  <c r="AV53" i="29" s="1"/>
  <c r="AU53" i="29" s="1"/>
  <c r="BE53" i="29" s="1"/>
  <c r="AH53" i="29"/>
  <c r="AT53" i="29" s="1"/>
  <c r="BD53" i="29" s="1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W52" i="29" s="1"/>
  <c r="AI52" i="29"/>
  <c r="AV52" i="29" s="1"/>
  <c r="AH52" i="29"/>
  <c r="AT52" i="29" s="1"/>
  <c r="BC51" i="29"/>
  <c r="BA51" i="29"/>
  <c r="AV51" i="29"/>
  <c r="AT51" i="29"/>
  <c r="BD51" i="29" s="1"/>
  <c r="AS51" i="29"/>
  <c r="AR51" i="29"/>
  <c r="AN51" i="29"/>
  <c r="AM51" i="29"/>
  <c r="AZ51" i="29" s="1"/>
  <c r="AL51" i="29"/>
  <c r="AY51" i="29" s="1"/>
  <c r="AK51" i="29"/>
  <c r="AX51" i="29" s="1"/>
  <c r="AJ51" i="29"/>
  <c r="AW51" i="29" s="1"/>
  <c r="AI51" i="29"/>
  <c r="AH51" i="29"/>
  <c r="AY50" i="29"/>
  <c r="AX50" i="29"/>
  <c r="AS50" i="29"/>
  <c r="AR50" i="29"/>
  <c r="BC50" i="29" s="1"/>
  <c r="AN50" i="29"/>
  <c r="BA50" i="29" s="1"/>
  <c r="AM50" i="29"/>
  <c r="AZ50" i="29" s="1"/>
  <c r="AL50" i="29"/>
  <c r="AK50" i="29"/>
  <c r="AJ50" i="29"/>
  <c r="AW50" i="29" s="1"/>
  <c r="AI50" i="29"/>
  <c r="AV50" i="29" s="1"/>
  <c r="AH50" i="29"/>
  <c r="AT50" i="29" s="1"/>
  <c r="BA49" i="29"/>
  <c r="AS49" i="29"/>
  <c r="AR49" i="29"/>
  <c r="BC49" i="29" s="1"/>
  <c r="AN49" i="29"/>
  <c r="AM49" i="29"/>
  <c r="AZ49" i="29" s="1"/>
  <c r="AL49" i="29"/>
  <c r="AY49" i="29" s="1"/>
  <c r="AK49" i="29"/>
  <c r="AX49" i="29" s="1"/>
  <c r="AJ49" i="29"/>
  <c r="AW49" i="29" s="1"/>
  <c r="AI49" i="29"/>
  <c r="AV49" i="29" s="1"/>
  <c r="AH49" i="29"/>
  <c r="AT49" i="29" s="1"/>
  <c r="AS48" i="29"/>
  <c r="AR48" i="29"/>
  <c r="BC48" i="29" s="1"/>
  <c r="AN48" i="29"/>
  <c r="BA48" i="29" s="1"/>
  <c r="AM48" i="29"/>
  <c r="AZ48" i="29" s="1"/>
  <c r="AL48" i="29"/>
  <c r="AY48" i="29" s="1"/>
  <c r="AK48" i="29"/>
  <c r="AX48" i="29" s="1"/>
  <c r="AJ48" i="29"/>
  <c r="AW48" i="29" s="1"/>
  <c r="AI48" i="29"/>
  <c r="AV48" i="29" s="1"/>
  <c r="AU48" i="29" s="1"/>
  <c r="BE48" i="29" s="1"/>
  <c r="AH48" i="29"/>
  <c r="AT48" i="29" s="1"/>
  <c r="BC47" i="29"/>
  <c r="AZ47" i="29"/>
  <c r="AY47" i="29"/>
  <c r="AS47" i="29"/>
  <c r="AR47" i="29"/>
  <c r="AN47" i="29"/>
  <c r="BA47" i="29" s="1"/>
  <c r="AM47" i="29"/>
  <c r="AL47" i="29"/>
  <c r="AK47" i="29"/>
  <c r="AX47" i="29" s="1"/>
  <c r="AJ47" i="29"/>
  <c r="AW47" i="29" s="1"/>
  <c r="AI47" i="29"/>
  <c r="AV47" i="29" s="1"/>
  <c r="AH47" i="29"/>
  <c r="AT47" i="29" s="1"/>
  <c r="AW46" i="29"/>
  <c r="AT46" i="29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I46" i="29"/>
  <c r="AV46" i="29" s="1"/>
  <c r="AH46" i="29"/>
  <c r="AW45" i="29"/>
  <c r="AV45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I45" i="29"/>
  <c r="AH45" i="29"/>
  <c r="AT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H43" i="29"/>
  <c r="AT43" i="29" s="1"/>
  <c r="AZ42" i="29"/>
  <c r="AX42" i="29"/>
  <c r="AS42" i="29"/>
  <c r="AR42" i="29"/>
  <c r="BC42" i="29" s="1"/>
  <c r="AN42" i="29"/>
  <c r="BA42" i="29" s="1"/>
  <c r="AM42" i="29"/>
  <c r="AL42" i="29"/>
  <c r="AY42" i="29" s="1"/>
  <c r="AK42" i="29"/>
  <c r="AJ42" i="29"/>
  <c r="AW42" i="29" s="1"/>
  <c r="AI42" i="29"/>
  <c r="AV42" i="29" s="1"/>
  <c r="AH42" i="29"/>
  <c r="AT42" i="29" s="1"/>
  <c r="AT41" i="29"/>
  <c r="AS41" i="29"/>
  <c r="AR41" i="29"/>
  <c r="BC41" i="29" s="1"/>
  <c r="AN41" i="29"/>
  <c r="BA41" i="29" s="1"/>
  <c r="AM41" i="29"/>
  <c r="AZ41" i="29" s="1"/>
  <c r="AL41" i="29"/>
  <c r="AY41" i="29" s="1"/>
  <c r="AK41" i="29"/>
  <c r="AX41" i="29" s="1"/>
  <c r="AJ41" i="29"/>
  <c r="AW41" i="29" s="1"/>
  <c r="AI41" i="29"/>
  <c r="AV41" i="29" s="1"/>
  <c r="AH41" i="29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A39" i="29"/>
  <c r="AS39" i="29"/>
  <c r="AR39" i="29"/>
  <c r="BC39" i="29" s="1"/>
  <c r="AN39" i="29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A38" i="29"/>
  <c r="AW38" i="29"/>
  <c r="AS38" i="29"/>
  <c r="AR38" i="29"/>
  <c r="BC38" i="29" s="1"/>
  <c r="AN38" i="29"/>
  <c r="AM38" i="29"/>
  <c r="AZ38" i="29" s="1"/>
  <c r="AL38" i="29"/>
  <c r="AY38" i="29" s="1"/>
  <c r="AK38" i="29"/>
  <c r="AX38" i="29" s="1"/>
  <c r="AJ38" i="29"/>
  <c r="AI38" i="29"/>
  <c r="AV38" i="29" s="1"/>
  <c r="AH38" i="29"/>
  <c r="AT38" i="29" s="1"/>
  <c r="AY37" i="29"/>
  <c r="AX37" i="29"/>
  <c r="AS37" i="29"/>
  <c r="AR37" i="29"/>
  <c r="BC37" i="29" s="1"/>
  <c r="AN37" i="29"/>
  <c r="BA37" i="29" s="1"/>
  <c r="AM37" i="29"/>
  <c r="AZ37" i="29" s="1"/>
  <c r="AL37" i="29"/>
  <c r="AK37" i="29"/>
  <c r="AJ37" i="29"/>
  <c r="AW37" i="29" s="1"/>
  <c r="AI37" i="29"/>
  <c r="AV37" i="29" s="1"/>
  <c r="AH37" i="29"/>
  <c r="AT37" i="29" s="1"/>
  <c r="AV36" i="29"/>
  <c r="AT36" i="29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H36" i="29"/>
  <c r="AT35" i="29"/>
  <c r="AS35" i="29"/>
  <c r="AR35" i="29"/>
  <c r="BC35" i="29" s="1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Z34" i="29"/>
  <c r="AS34" i="29"/>
  <c r="AR34" i="29"/>
  <c r="BC34" i="29" s="1"/>
  <c r="AN34" i="29"/>
  <c r="BA34" i="29" s="1"/>
  <c r="AM34" i="29"/>
  <c r="AL34" i="29"/>
  <c r="AY34" i="29" s="1"/>
  <c r="AK34" i="29"/>
  <c r="AX34" i="29" s="1"/>
  <c r="AJ34" i="29"/>
  <c r="AW34" i="29" s="1"/>
  <c r="AI34" i="29"/>
  <c r="AV34" i="29" s="1"/>
  <c r="AH34" i="29"/>
  <c r="AT34" i="29" s="1"/>
  <c r="BA33" i="29"/>
  <c r="AW33" i="29"/>
  <c r="AT33" i="29"/>
  <c r="AS33" i="29"/>
  <c r="AR33" i="29"/>
  <c r="BC33" i="29" s="1"/>
  <c r="AN33" i="29"/>
  <c r="AM33" i="29"/>
  <c r="AZ33" i="29" s="1"/>
  <c r="AL33" i="29"/>
  <c r="AY33" i="29" s="1"/>
  <c r="AK33" i="29"/>
  <c r="AX33" i="29" s="1"/>
  <c r="AJ33" i="29"/>
  <c r="AI33" i="29"/>
  <c r="AV33" i="29" s="1"/>
  <c r="AH33" i="29"/>
  <c r="AX32" i="29"/>
  <c r="AS32" i="29"/>
  <c r="AR32" i="29"/>
  <c r="BC32" i="29" s="1"/>
  <c r="AN32" i="29"/>
  <c r="BA32" i="29" s="1"/>
  <c r="AM32" i="29"/>
  <c r="AZ32" i="29" s="1"/>
  <c r="AL32" i="29"/>
  <c r="AY32" i="29" s="1"/>
  <c r="AK32" i="29"/>
  <c r="AJ32" i="29"/>
  <c r="AW32" i="29" s="1"/>
  <c r="AI32" i="29"/>
  <c r="AV32" i="29" s="1"/>
  <c r="AH32" i="29"/>
  <c r="AT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U31" i="29" s="1"/>
  <c r="BE31" i="29" s="1"/>
  <c r="AH31" i="29"/>
  <c r="AT31" i="29" s="1"/>
  <c r="BD31" i="29" s="1"/>
  <c r="AS30" i="29"/>
  <c r="AR30" i="29"/>
  <c r="BC30" i="29" s="1"/>
  <c r="AN30" i="29"/>
  <c r="BA30" i="29" s="1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C29" i="29"/>
  <c r="AS29" i="29"/>
  <c r="AR29" i="29"/>
  <c r="AN29" i="29"/>
  <c r="BA29" i="29" s="1"/>
  <c r="AM29" i="29"/>
  <c r="AZ29" i="29" s="1"/>
  <c r="AL29" i="29"/>
  <c r="AY29" i="29" s="1"/>
  <c r="AK29" i="29"/>
  <c r="AX29" i="29" s="1"/>
  <c r="AJ29" i="29"/>
  <c r="AW29" i="29" s="1"/>
  <c r="AI29" i="29"/>
  <c r="AV29" i="29" s="1"/>
  <c r="AH29" i="29"/>
  <c r="AT29" i="29" s="1"/>
  <c r="AX28" i="29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J28" i="29"/>
  <c r="AI28" i="29"/>
  <c r="AV28" i="29" s="1"/>
  <c r="AH28" i="29"/>
  <c r="AT28" i="29" s="1"/>
  <c r="BA27" i="29"/>
  <c r="AT27" i="29"/>
  <c r="AS27" i="29"/>
  <c r="AR27" i="29"/>
  <c r="BC27" i="29" s="1"/>
  <c r="AN27" i="29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W26" i="29"/>
  <c r="AS26" i="29"/>
  <c r="AR26" i="29"/>
  <c r="BC26" i="29" s="1"/>
  <c r="AN26" i="29"/>
  <c r="BA26" i="29" s="1"/>
  <c r="AM26" i="29"/>
  <c r="AZ26" i="29" s="1"/>
  <c r="AL26" i="29"/>
  <c r="AY26" i="29" s="1"/>
  <c r="AK26" i="29"/>
  <c r="AX26" i="29" s="1"/>
  <c r="AJ26" i="29"/>
  <c r="AI26" i="29"/>
  <c r="AV26" i="29" s="1"/>
  <c r="AH26" i="29"/>
  <c r="AT26" i="29" s="1"/>
  <c r="BA25" i="29"/>
  <c r="AY25" i="29"/>
  <c r="AX25" i="29"/>
  <c r="AS25" i="29"/>
  <c r="AR25" i="29"/>
  <c r="BC25" i="29" s="1"/>
  <c r="AN25" i="29"/>
  <c r="AM25" i="29"/>
  <c r="AZ25" i="29" s="1"/>
  <c r="AL25" i="29"/>
  <c r="AK25" i="29"/>
  <c r="AJ25" i="29"/>
  <c r="AW25" i="29" s="1"/>
  <c r="AI25" i="29"/>
  <c r="AV25" i="29" s="1"/>
  <c r="AH25" i="29"/>
  <c r="AT25" i="29" s="1"/>
  <c r="BC24" i="29"/>
  <c r="BA24" i="29"/>
  <c r="AZ24" i="29"/>
  <c r="AX24" i="29"/>
  <c r="AS24" i="29"/>
  <c r="AR24" i="29"/>
  <c r="AN24" i="29"/>
  <c r="AM24" i="29"/>
  <c r="AL24" i="29"/>
  <c r="AY24" i="29" s="1"/>
  <c r="AK24" i="29"/>
  <c r="AJ24" i="29"/>
  <c r="AW24" i="29" s="1"/>
  <c r="AI24" i="29"/>
  <c r="AV24" i="29" s="1"/>
  <c r="AH24" i="29"/>
  <c r="AT24" i="29" s="1"/>
  <c r="AX23" i="29"/>
  <c r="AS23" i="29"/>
  <c r="AR23" i="29"/>
  <c r="BC23" i="29" s="1"/>
  <c r="AN23" i="29"/>
  <c r="BA23" i="29" s="1"/>
  <c r="AM23" i="29"/>
  <c r="AZ23" i="29" s="1"/>
  <c r="AL23" i="29"/>
  <c r="AY23" i="29" s="1"/>
  <c r="AK23" i="29"/>
  <c r="AJ23" i="29"/>
  <c r="AW23" i="29" s="1"/>
  <c r="AI23" i="29"/>
  <c r="AV23" i="29" s="1"/>
  <c r="AH23" i="29"/>
  <c r="AT23" i="29" s="1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V22" i="29" s="1"/>
  <c r="AH22" i="29"/>
  <c r="AT22" i="29" s="1"/>
  <c r="AV21" i="29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H21" i="29"/>
  <c r="AT21" i="29" s="1"/>
  <c r="AZ20" i="29"/>
  <c r="AY20" i="29"/>
  <c r="AX20" i="29"/>
  <c r="AW20" i="29"/>
  <c r="AS20" i="29"/>
  <c r="AR20" i="29"/>
  <c r="BC20" i="29" s="1"/>
  <c r="AN20" i="29"/>
  <c r="BA20" i="29" s="1"/>
  <c r="AM20" i="29"/>
  <c r="AL20" i="29"/>
  <c r="AK20" i="29"/>
  <c r="AJ20" i="29"/>
  <c r="AI20" i="29"/>
  <c r="AV20" i="29" s="1"/>
  <c r="AH20" i="29"/>
  <c r="AT20" i="29" s="1"/>
  <c r="AT19" i="29"/>
  <c r="AS19" i="29"/>
  <c r="AR19" i="29"/>
  <c r="BC19" i="29" s="1"/>
  <c r="AN19" i="29"/>
  <c r="BA19" i="29" s="1"/>
  <c r="AM19" i="29"/>
  <c r="AZ19" i="29" s="1"/>
  <c r="AL19" i="29"/>
  <c r="AY19" i="29" s="1"/>
  <c r="AK19" i="29"/>
  <c r="AX19" i="29" s="1"/>
  <c r="AJ19" i="29"/>
  <c r="AW19" i="29" s="1"/>
  <c r="AI19" i="29"/>
  <c r="AV19" i="29" s="1"/>
  <c r="AH19" i="29"/>
  <c r="AS18" i="29"/>
  <c r="AR18" i="29"/>
  <c r="BC18" i="29" s="1"/>
  <c r="AN18" i="29"/>
  <c r="BA18" i="29" s="1"/>
  <c r="AM18" i="29"/>
  <c r="AZ18" i="29" s="1"/>
  <c r="AL18" i="29"/>
  <c r="AY18" i="29" s="1"/>
  <c r="AK18" i="29"/>
  <c r="AX18" i="29" s="1"/>
  <c r="AJ18" i="29"/>
  <c r="AW18" i="29" s="1"/>
  <c r="AI18" i="29"/>
  <c r="AV18" i="29" s="1"/>
  <c r="AH18" i="29"/>
  <c r="AT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Z16" i="29"/>
  <c r="AY16" i="29"/>
  <c r="AX16" i="29"/>
  <c r="AS16" i="29"/>
  <c r="AR16" i="29"/>
  <c r="BC16" i="29" s="1"/>
  <c r="AN16" i="29"/>
  <c r="BA16" i="29" s="1"/>
  <c r="AM16" i="29"/>
  <c r="AL16" i="29"/>
  <c r="AK16" i="29"/>
  <c r="AJ16" i="29"/>
  <c r="AW16" i="29" s="1"/>
  <c r="AI16" i="29"/>
  <c r="AV16" i="29" s="1"/>
  <c r="AH16" i="29"/>
  <c r="AT16" i="29" s="1"/>
  <c r="AT15" i="29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V15" i="29" s="1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AS13" i="29"/>
  <c r="AR13" i="29"/>
  <c r="BC13" i="29" s="1"/>
  <c r="AN13" i="29"/>
  <c r="BA13" i="29" s="1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Z12" i="29"/>
  <c r="AY12" i="29"/>
  <c r="AX12" i="29"/>
  <c r="AS12" i="29"/>
  <c r="AR12" i="29"/>
  <c r="BC12" i="29" s="1"/>
  <c r="AN12" i="29"/>
  <c r="BA12" i="29" s="1"/>
  <c r="AM12" i="29"/>
  <c r="AL12" i="29"/>
  <c r="AK12" i="29"/>
  <c r="AJ12" i="29"/>
  <c r="AW12" i="29" s="1"/>
  <c r="AI12" i="29"/>
  <c r="AV12" i="29" s="1"/>
  <c r="AH12" i="29"/>
  <c r="AT12" i="29" s="1"/>
  <c r="AT11" i="29"/>
  <c r="AS11" i="29"/>
  <c r="AR11" i="29"/>
  <c r="BC11" i="29" s="1"/>
  <c r="AN11" i="29"/>
  <c r="BA11" i="29" s="1"/>
  <c r="AM11" i="29"/>
  <c r="AZ11" i="29" s="1"/>
  <c r="AL11" i="29"/>
  <c r="AY11" i="29" s="1"/>
  <c r="AK11" i="29"/>
  <c r="AX11" i="29" s="1"/>
  <c r="AJ11" i="29"/>
  <c r="AW11" i="29" s="1"/>
  <c r="AI11" i="29"/>
  <c r="AV11" i="29" s="1"/>
  <c r="AH11" i="29"/>
  <c r="AS10" i="29"/>
  <c r="AR10" i="29"/>
  <c r="BC10" i="29" s="1"/>
  <c r="AN10" i="29"/>
  <c r="BA10" i="29" s="1"/>
  <c r="AM10" i="29"/>
  <c r="AZ10" i="29" s="1"/>
  <c r="AL10" i="29"/>
  <c r="AY10" i="29" s="1"/>
  <c r="AK10" i="29"/>
  <c r="AX10" i="29" s="1"/>
  <c r="AJ10" i="29"/>
  <c r="AW10" i="29" s="1"/>
  <c r="AI10" i="29"/>
  <c r="AV10" i="29" s="1"/>
  <c r="AH10" i="29"/>
  <c r="AT10" i="29" s="1"/>
  <c r="BD10" i="29" s="1"/>
  <c r="AS9" i="29"/>
  <c r="AR9" i="29"/>
  <c r="BC9" i="29" s="1"/>
  <c r="AN9" i="29"/>
  <c r="BA9" i="29" s="1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Z8" i="29"/>
  <c r="AY8" i="29"/>
  <c r="AX8" i="29"/>
  <c r="AS8" i="29"/>
  <c r="AR8" i="29"/>
  <c r="BC8" i="29" s="1"/>
  <c r="AN8" i="29"/>
  <c r="BA8" i="29" s="1"/>
  <c r="AM8" i="29"/>
  <c r="AL8" i="29"/>
  <c r="AK8" i="29"/>
  <c r="AJ8" i="29"/>
  <c r="AW8" i="29" s="1"/>
  <c r="AI8" i="29"/>
  <c r="AV8" i="29" s="1"/>
  <c r="AH8" i="29"/>
  <c r="AT8" i="29" s="1"/>
  <c r="AT7" i="29"/>
  <c r="AS7" i="29"/>
  <c r="AR7" i="29"/>
  <c r="BC7" i="29" s="1"/>
  <c r="AN7" i="29"/>
  <c r="BA7" i="29" s="1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AS5" i="29"/>
  <c r="AR5" i="29"/>
  <c r="BC5" i="29" s="1"/>
  <c r="AN5" i="29"/>
  <c r="BA5" i="29" s="1"/>
  <c r="AM5" i="29"/>
  <c r="AZ5" i="29" s="1"/>
  <c r="AL5" i="29"/>
  <c r="AY5" i="29" s="1"/>
  <c r="AK5" i="29"/>
  <c r="AX5" i="29" s="1"/>
  <c r="AJ5" i="29"/>
  <c r="AW5" i="29" s="1"/>
  <c r="AI5" i="29"/>
  <c r="AV5" i="29" s="1"/>
  <c r="AH5" i="29"/>
  <c r="AT5" i="29" s="1"/>
  <c r="BD5" i="29" s="1"/>
  <c r="AZ4" i="29"/>
  <c r="AY4" i="29"/>
  <c r="AX4" i="29"/>
  <c r="AS4" i="29"/>
  <c r="AR4" i="29"/>
  <c r="BC4" i="29" s="1"/>
  <c r="AN4" i="29"/>
  <c r="BA4" i="29" s="1"/>
  <c r="AM4" i="29"/>
  <c r="AL4" i="29"/>
  <c r="AK4" i="29"/>
  <c r="AJ4" i="29"/>
  <c r="AW4" i="29" s="1"/>
  <c r="AI4" i="29"/>
  <c r="AV4" i="29" s="1"/>
  <c r="AH4" i="29"/>
  <c r="AT4" i="29" s="1"/>
  <c r="AV3" i="29"/>
  <c r="AT3" i="29"/>
  <c r="AS3" i="29"/>
  <c r="AR3" i="29"/>
  <c r="BC3" i="29" s="1"/>
  <c r="AN3" i="29"/>
  <c r="BA3" i="29" s="1"/>
  <c r="AM3" i="29"/>
  <c r="AZ3" i="29" s="1"/>
  <c r="AL3" i="29"/>
  <c r="AY3" i="29" s="1"/>
  <c r="AK3" i="29"/>
  <c r="AX3" i="29" s="1"/>
  <c r="AJ3" i="29"/>
  <c r="AW3" i="29" s="1"/>
  <c r="AI3" i="29"/>
  <c r="AH3" i="29"/>
  <c r="AS2" i="29"/>
  <c r="AR2" i="29"/>
  <c r="BC2" i="29" s="1"/>
  <c r="AN2" i="29"/>
  <c r="BA2" i="29" s="1"/>
  <c r="AM2" i="29"/>
  <c r="AZ2" i="29" s="1"/>
  <c r="AL2" i="29"/>
  <c r="AY2" i="29" s="1"/>
  <c r="AK2" i="29"/>
  <c r="AX2" i="29" s="1"/>
  <c r="AJ2" i="29"/>
  <c r="AW2" i="29" s="1"/>
  <c r="AI2" i="29"/>
  <c r="AV2" i="29" s="1"/>
  <c r="AH2" i="29"/>
  <c r="AT2" i="29" s="1"/>
  <c r="AS1" i="29"/>
  <c r="AR1" i="29"/>
  <c r="AN1" i="29"/>
  <c r="AM1" i="29"/>
  <c r="AL1" i="29"/>
  <c r="AK1" i="29"/>
  <c r="AJ1" i="29"/>
  <c r="AI1" i="29"/>
  <c r="BD17" i="27"/>
  <c r="BD18" i="27"/>
  <c r="BD32" i="27"/>
  <c r="BD41" i="27"/>
  <c r="BD73" i="27"/>
  <c r="BD82" i="27"/>
  <c r="BD84" i="27"/>
  <c r="BD98" i="27"/>
  <c r="BD100" i="27"/>
  <c r="BD105" i="27"/>
  <c r="BD110" i="27"/>
  <c r="BD121" i="27"/>
  <c r="AT3" i="28"/>
  <c r="AT4" i="28"/>
  <c r="AT5" i="28"/>
  <c r="AT6" i="28"/>
  <c r="AT7" i="28"/>
  <c r="AT8" i="28"/>
  <c r="AT9" i="28"/>
  <c r="AT10" i="28"/>
  <c r="AT11" i="28"/>
  <c r="AT12" i="28"/>
  <c r="BD12" i="28" s="1"/>
  <c r="AT13" i="28"/>
  <c r="BD13" i="28" s="1"/>
  <c r="AT14" i="28"/>
  <c r="AT15" i="28"/>
  <c r="AT16" i="28"/>
  <c r="AT17" i="28"/>
  <c r="AT18" i="28"/>
  <c r="AT19" i="28"/>
  <c r="AT20" i="28"/>
  <c r="AT21" i="28"/>
  <c r="AT22" i="28"/>
  <c r="AT23" i="28"/>
  <c r="AT24" i="28"/>
  <c r="AT25" i="28"/>
  <c r="AT26" i="28"/>
  <c r="AT27" i="28"/>
  <c r="AT28" i="28"/>
  <c r="BD28" i="28" s="1"/>
  <c r="AT29" i="28"/>
  <c r="BD29" i="28" s="1"/>
  <c r="AT30" i="28"/>
  <c r="AT31" i="28"/>
  <c r="AT32" i="28"/>
  <c r="AT33" i="28"/>
  <c r="AT34" i="28"/>
  <c r="BD34" i="28" s="1"/>
  <c r="AT35" i="28"/>
  <c r="AT36" i="28"/>
  <c r="AT37" i="28"/>
  <c r="AT38" i="28"/>
  <c r="AT39" i="28"/>
  <c r="AT40" i="28"/>
  <c r="AT41" i="28"/>
  <c r="AT42" i="28"/>
  <c r="AT43" i="28"/>
  <c r="AT44" i="28"/>
  <c r="AT45" i="28"/>
  <c r="AT46" i="28"/>
  <c r="BD46" i="28" s="1"/>
  <c r="AT47" i="28"/>
  <c r="AT48" i="28"/>
  <c r="AT49" i="28"/>
  <c r="AT50" i="28"/>
  <c r="BD50" i="28" s="1"/>
  <c r="AT51" i="28"/>
  <c r="AT52" i="28"/>
  <c r="AT53" i="28"/>
  <c r="AT54" i="28"/>
  <c r="AT55" i="28"/>
  <c r="AT56" i="28"/>
  <c r="AT57" i="28"/>
  <c r="AT58" i="28"/>
  <c r="AT59" i="28"/>
  <c r="BD59" i="28" s="1"/>
  <c r="AT60" i="28"/>
  <c r="AT61" i="28"/>
  <c r="AT62" i="28"/>
  <c r="AT63" i="28"/>
  <c r="AT64" i="28"/>
  <c r="AT65" i="28"/>
  <c r="BD65" i="28" s="1"/>
  <c r="AT66" i="28"/>
  <c r="BD66" i="28" s="1"/>
  <c r="AT67" i="28"/>
  <c r="AT68" i="28"/>
  <c r="AT69" i="28"/>
  <c r="AT70" i="28"/>
  <c r="AT71" i="28"/>
  <c r="AT72" i="28"/>
  <c r="AT73" i="28"/>
  <c r="AT74" i="28"/>
  <c r="AT75" i="28"/>
  <c r="AT76" i="28"/>
  <c r="BD76" i="28" s="1"/>
  <c r="AT77" i="28"/>
  <c r="BD77" i="28" s="1"/>
  <c r="AT78" i="28"/>
  <c r="AT79" i="28"/>
  <c r="AT80" i="28"/>
  <c r="AT81" i="28"/>
  <c r="AT82" i="28"/>
  <c r="BD82" i="28" s="1"/>
  <c r="AT83" i="28"/>
  <c r="AT84" i="28"/>
  <c r="AT85" i="28"/>
  <c r="AT86" i="28"/>
  <c r="AT87" i="28"/>
  <c r="AT88" i="28"/>
  <c r="AT89" i="28"/>
  <c r="AT90" i="28"/>
  <c r="AT91" i="28"/>
  <c r="AT92" i="28"/>
  <c r="BD92" i="28" s="1"/>
  <c r="AT93" i="28"/>
  <c r="BD93" i="28" s="1"/>
  <c r="AT94" i="28"/>
  <c r="BD94" i="28" s="1"/>
  <c r="AT95" i="28"/>
  <c r="AT96" i="28"/>
  <c r="AT97" i="28"/>
  <c r="AT98" i="28"/>
  <c r="AT99" i="28"/>
  <c r="AT100" i="28"/>
  <c r="AT101" i="28"/>
  <c r="AT102" i="28"/>
  <c r="AT103" i="28"/>
  <c r="AT104" i="28"/>
  <c r="AT105" i="28"/>
  <c r="AT106" i="28"/>
  <c r="AT107" i="28"/>
  <c r="BD107" i="28" s="1"/>
  <c r="AT108" i="28"/>
  <c r="BD108" i="28" s="1"/>
  <c r="AT109" i="28"/>
  <c r="BD109" i="28" s="1"/>
  <c r="AT110" i="28"/>
  <c r="AT111" i="28"/>
  <c r="AT112" i="28"/>
  <c r="BD112" i="28" s="1"/>
  <c r="AT113" i="28"/>
  <c r="BD113" i="28" s="1"/>
  <c r="AT114" i="28"/>
  <c r="BD114" i="28" s="1"/>
  <c r="AT115" i="28"/>
  <c r="AT116" i="28"/>
  <c r="AT117" i="28"/>
  <c r="AT118" i="28"/>
  <c r="AT119" i="28"/>
  <c r="AT120" i="28"/>
  <c r="AT121" i="28"/>
  <c r="AT122" i="28"/>
  <c r="AT123" i="28"/>
  <c r="AT124" i="28"/>
  <c r="BD124" i="28" s="1"/>
  <c r="AT125" i="28"/>
  <c r="BD125" i="28" s="1"/>
  <c r="AT126" i="28"/>
  <c r="BD126" i="28" s="1"/>
  <c r="AT127" i="28"/>
  <c r="BD127" i="28" s="1"/>
  <c r="AT128" i="28"/>
  <c r="BD128" i="28" s="1"/>
  <c r="AT129" i="28"/>
  <c r="AT130" i="28"/>
  <c r="AT131" i="28"/>
  <c r="AT132" i="28"/>
  <c r="AT2" i="28"/>
  <c r="BD12" i="27"/>
  <c r="BD16" i="27"/>
  <c r="BD27" i="27"/>
  <c r="BD28" i="27"/>
  <c r="BD30" i="27"/>
  <c r="BD36" i="27"/>
  <c r="BD37" i="27"/>
  <c r="BD46" i="27"/>
  <c r="BD58" i="27"/>
  <c r="BD59" i="27"/>
  <c r="BD62" i="27"/>
  <c r="BD75" i="27"/>
  <c r="BD78" i="27"/>
  <c r="BD80" i="27"/>
  <c r="BD81" i="27"/>
  <c r="BD91" i="27"/>
  <c r="BD92" i="27"/>
  <c r="BD94" i="27"/>
  <c r="BD101" i="27"/>
  <c r="BD122" i="27"/>
  <c r="BD123" i="27"/>
  <c r="BD124" i="27"/>
  <c r="BD126" i="27"/>
  <c r="BD3" i="27"/>
  <c r="BE2" i="27"/>
  <c r="BD25" i="27"/>
  <c r="BD26" i="27"/>
  <c r="BD33" i="27"/>
  <c r="BD42" i="27"/>
  <c r="BD43" i="27"/>
  <c r="BD44" i="27"/>
  <c r="BD48" i="27"/>
  <c r="BD49" i="27"/>
  <c r="BD57" i="27"/>
  <c r="BD74" i="27"/>
  <c r="BD89" i="27"/>
  <c r="BD90" i="27"/>
  <c r="BD96" i="27"/>
  <c r="BD97" i="27"/>
  <c r="BD102" i="27"/>
  <c r="BD103" i="27"/>
  <c r="BD106" i="27"/>
  <c r="BD107" i="27"/>
  <c r="BD112" i="27"/>
  <c r="BD128" i="27"/>
  <c r="BD129" i="27"/>
  <c r="BD2" i="27"/>
  <c r="AX132" i="28"/>
  <c r="AV132" i="28"/>
  <c r="BD132" i="28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H132" i="28"/>
  <c r="BC131" i="28"/>
  <c r="AZ131" i="28"/>
  <c r="AY131" i="28"/>
  <c r="AX131" i="28"/>
  <c r="AW131" i="28"/>
  <c r="AV131" i="28"/>
  <c r="BD131" i="28"/>
  <c r="AS131" i="28"/>
  <c r="AR131" i="28"/>
  <c r="AN131" i="28"/>
  <c r="BA131" i="28" s="1"/>
  <c r="AU131" i="28" s="1"/>
  <c r="BE131" i="28" s="1"/>
  <c r="AM131" i="28"/>
  <c r="AL131" i="28"/>
  <c r="AK131" i="28"/>
  <c r="AJ131" i="28"/>
  <c r="AI131" i="28"/>
  <c r="AH131" i="28"/>
  <c r="BC130" i="28"/>
  <c r="BA130" i="28"/>
  <c r="AZ130" i="28"/>
  <c r="AY130" i="28"/>
  <c r="AX130" i="28"/>
  <c r="BD130" i="28"/>
  <c r="AS130" i="28"/>
  <c r="AR130" i="28"/>
  <c r="AN130" i="28"/>
  <c r="AM130" i="28"/>
  <c r="AL130" i="28"/>
  <c r="AK130" i="28"/>
  <c r="AJ130" i="28"/>
  <c r="AW130" i="28" s="1"/>
  <c r="AU130" i="28" s="1"/>
  <c r="BE130" i="28" s="1"/>
  <c r="AI130" i="28"/>
  <c r="AV130" i="28" s="1"/>
  <c r="AH130" i="28"/>
  <c r="BC129" i="28"/>
  <c r="AX129" i="28"/>
  <c r="AS129" i="28"/>
  <c r="AR129" i="28"/>
  <c r="AN129" i="28"/>
  <c r="BA129" i="28" s="1"/>
  <c r="AM129" i="28"/>
  <c r="AZ129" i="28" s="1"/>
  <c r="AL129" i="28"/>
  <c r="AY129" i="28" s="1"/>
  <c r="AK129" i="28"/>
  <c r="AJ129" i="28"/>
  <c r="AW129" i="28" s="1"/>
  <c r="AI129" i="28"/>
  <c r="AV129" i="28" s="1"/>
  <c r="AU129" i="28" s="1"/>
  <c r="BE129" i="28" s="1"/>
  <c r="AH129" i="28"/>
  <c r="BC128" i="28"/>
  <c r="AZ128" i="28"/>
  <c r="AY128" i="28"/>
  <c r="AX128" i="28"/>
  <c r="AS128" i="28"/>
  <c r="AR128" i="28"/>
  <c r="AN128" i="28"/>
  <c r="BA128" i="28" s="1"/>
  <c r="AM128" i="28"/>
  <c r="AL128" i="28"/>
  <c r="AK128" i="28"/>
  <c r="AJ128" i="28"/>
  <c r="AW128" i="28" s="1"/>
  <c r="AI128" i="28"/>
  <c r="AV128" i="28" s="1"/>
  <c r="AH128" i="28"/>
  <c r="BC127" i="28"/>
  <c r="AY127" i="28"/>
  <c r="AS127" i="28"/>
  <c r="AR127" i="28"/>
  <c r="AN127" i="28"/>
  <c r="BA127" i="28" s="1"/>
  <c r="AM127" i="28"/>
  <c r="AZ127" i="28" s="1"/>
  <c r="AL127" i="28"/>
  <c r="AK127" i="28"/>
  <c r="AX127" i="28" s="1"/>
  <c r="AJ127" i="28"/>
  <c r="AW127" i="28" s="1"/>
  <c r="AI127" i="28"/>
  <c r="AV127" i="28" s="1"/>
  <c r="AU127" i="28" s="1"/>
  <c r="BE127" i="28" s="1"/>
  <c r="AH127" i="28"/>
  <c r="BA126" i="28"/>
  <c r="AY126" i="28"/>
  <c r="AX126" i="28"/>
  <c r="AW126" i="28"/>
  <c r="AU126" i="28" s="1"/>
  <c r="BE126" i="28" s="1"/>
  <c r="AS126" i="28"/>
  <c r="AR126" i="28"/>
  <c r="BC126" i="28" s="1"/>
  <c r="AN126" i="28"/>
  <c r="AM126" i="28"/>
  <c r="AZ126" i="28" s="1"/>
  <c r="AL126" i="28"/>
  <c r="AK126" i="28"/>
  <c r="AJ126" i="28"/>
  <c r="AI126" i="28"/>
  <c r="AV126" i="28" s="1"/>
  <c r="AH126" i="28"/>
  <c r="AY125" i="28"/>
  <c r="AX125" i="28"/>
  <c r="AV125" i="28"/>
  <c r="AU125" i="28"/>
  <c r="BE125" i="28" s="1"/>
  <c r="AS125" i="28"/>
  <c r="AR125" i="28"/>
  <c r="BC125" i="28" s="1"/>
  <c r="AN125" i="28"/>
  <c r="BA125" i="28" s="1"/>
  <c r="AM125" i="28"/>
  <c r="AZ125" i="28" s="1"/>
  <c r="AL125" i="28"/>
  <c r="AK125" i="28"/>
  <c r="AJ125" i="28"/>
  <c r="AW125" i="28" s="1"/>
  <c r="AI125" i="28"/>
  <c r="AH125" i="28"/>
  <c r="BC124" i="28"/>
  <c r="AZ124" i="28"/>
  <c r="AY124" i="28"/>
  <c r="AX124" i="28"/>
  <c r="AW124" i="28"/>
  <c r="AS124" i="28"/>
  <c r="AR124" i="28"/>
  <c r="AN124" i="28"/>
  <c r="BA124" i="28" s="1"/>
  <c r="AM124" i="28"/>
  <c r="AL124" i="28"/>
  <c r="AK124" i="28"/>
  <c r="AJ124" i="28"/>
  <c r="AI124" i="28"/>
  <c r="AV124" i="28" s="1"/>
  <c r="AH124" i="28"/>
  <c r="BD123" i="28"/>
  <c r="BC123" i="28"/>
  <c r="BA123" i="28"/>
  <c r="AY123" i="28"/>
  <c r="AX123" i="28"/>
  <c r="AW123" i="28"/>
  <c r="AS123" i="28"/>
  <c r="AR123" i="28"/>
  <c r="AN123" i="28"/>
  <c r="AM123" i="28"/>
  <c r="AZ123" i="28" s="1"/>
  <c r="AL123" i="28"/>
  <c r="AK123" i="28"/>
  <c r="AJ123" i="28"/>
  <c r="AI123" i="28"/>
  <c r="AV123" i="28" s="1"/>
  <c r="AH123" i="28"/>
  <c r="BC122" i="28"/>
  <c r="AS122" i="28"/>
  <c r="AR122" i="28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I122" i="28"/>
  <c r="AV122" i="28" s="1"/>
  <c r="AH122" i="28"/>
  <c r="BD122" i="28" s="1"/>
  <c r="AX121" i="28"/>
  <c r="BD121" i="28"/>
  <c r="AS121" i="28"/>
  <c r="AR121" i="28"/>
  <c r="BC121" i="28" s="1"/>
  <c r="AN121" i="28"/>
  <c r="BA121" i="28" s="1"/>
  <c r="AM121" i="28"/>
  <c r="AZ121" i="28" s="1"/>
  <c r="AL121" i="28"/>
  <c r="AY121" i="28" s="1"/>
  <c r="AK121" i="28"/>
  <c r="AJ121" i="28"/>
  <c r="AW121" i="28" s="1"/>
  <c r="AI121" i="28"/>
  <c r="AV121" i="28" s="1"/>
  <c r="AU121" i="28" s="1"/>
  <c r="BE121" i="28" s="1"/>
  <c r="AH121" i="28"/>
  <c r="AX120" i="28"/>
  <c r="AW120" i="28"/>
  <c r="AU120" i="28" s="1"/>
  <c r="BE120" i="28" s="1"/>
  <c r="AV120" i="28"/>
  <c r="BD120" i="28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I120" i="28"/>
  <c r="AH120" i="28"/>
  <c r="BC119" i="28"/>
  <c r="BA119" i="28"/>
  <c r="AZ119" i="28"/>
  <c r="AY119" i="28"/>
  <c r="AX119" i="28"/>
  <c r="AW119" i="28"/>
  <c r="AV119" i="28"/>
  <c r="AS119" i="28"/>
  <c r="AR119" i="28"/>
  <c r="AN119" i="28"/>
  <c r="AM119" i="28"/>
  <c r="AL119" i="28"/>
  <c r="AK119" i="28"/>
  <c r="AJ119" i="28"/>
  <c r="AI119" i="28"/>
  <c r="AH119" i="28"/>
  <c r="BD119" i="28" s="1"/>
  <c r="BC118" i="28"/>
  <c r="BA118" i="28"/>
  <c r="AZ118" i="28"/>
  <c r="AY118" i="28"/>
  <c r="AW118" i="28"/>
  <c r="AS118" i="28"/>
  <c r="AR118" i="28"/>
  <c r="AN118" i="28"/>
  <c r="AM118" i="28"/>
  <c r="AL118" i="28"/>
  <c r="AK118" i="28"/>
  <c r="AX118" i="28" s="1"/>
  <c r="AJ118" i="28"/>
  <c r="AI118" i="28"/>
  <c r="AV118" i="28" s="1"/>
  <c r="AU118" i="28" s="1"/>
  <c r="BE118" i="28" s="1"/>
  <c r="AH118" i="28"/>
  <c r="BD118" i="28" s="1"/>
  <c r="BA117" i="28"/>
  <c r="AY117" i="28"/>
  <c r="AS117" i="28"/>
  <c r="AR117" i="28"/>
  <c r="BC117" i="28" s="1"/>
  <c r="AN117" i="28"/>
  <c r="AM117" i="28"/>
  <c r="AZ117" i="28" s="1"/>
  <c r="AL117" i="28"/>
  <c r="AK117" i="28"/>
  <c r="AX117" i="28" s="1"/>
  <c r="AJ117" i="28"/>
  <c r="AW117" i="28" s="1"/>
  <c r="AI117" i="28"/>
  <c r="AV117" i="28" s="1"/>
  <c r="AH117" i="28"/>
  <c r="BD117" i="28" s="1"/>
  <c r="AZ116" i="28"/>
  <c r="AY116" i="28"/>
  <c r="AX116" i="28"/>
  <c r="BD116" i="28"/>
  <c r="AS116" i="28"/>
  <c r="AR116" i="28"/>
  <c r="BC116" i="28" s="1"/>
  <c r="AN116" i="28"/>
  <c r="BA116" i="28" s="1"/>
  <c r="AM116" i="28"/>
  <c r="AL116" i="28"/>
  <c r="AK116" i="28"/>
  <c r="AJ116" i="28"/>
  <c r="AW116" i="28" s="1"/>
  <c r="AI116" i="28"/>
  <c r="AV116" i="28" s="1"/>
  <c r="AH116" i="28"/>
  <c r="BD115" i="28"/>
  <c r="BC115" i="28"/>
  <c r="AY115" i="28"/>
  <c r="AV115" i="28"/>
  <c r="AU115" i="28" s="1"/>
  <c r="BE115" i="28" s="1"/>
  <c r="AS115" i="28"/>
  <c r="AR115" i="28"/>
  <c r="AN115" i="28"/>
  <c r="BA115" i="28" s="1"/>
  <c r="AM115" i="28"/>
  <c r="AZ115" i="28" s="1"/>
  <c r="AL115" i="28"/>
  <c r="AK115" i="28"/>
  <c r="AX115" i="28" s="1"/>
  <c r="AJ115" i="28"/>
  <c r="AW115" i="28" s="1"/>
  <c r="AI115" i="28"/>
  <c r="AH115" i="28"/>
  <c r="BC114" i="28"/>
  <c r="AZ114" i="28"/>
  <c r="AY114" i="28"/>
  <c r="AX114" i="28"/>
  <c r="AW114" i="28"/>
  <c r="AU114" i="28"/>
  <c r="BE114" i="28" s="1"/>
  <c r="AS114" i="28"/>
  <c r="AR114" i="28"/>
  <c r="AN114" i="28"/>
  <c r="BA114" i="28" s="1"/>
  <c r="AM114" i="28"/>
  <c r="AL114" i="28"/>
  <c r="AK114" i="28"/>
  <c r="AJ114" i="28"/>
  <c r="AI114" i="28"/>
  <c r="AV114" i="28" s="1"/>
  <c r="AH114" i="28"/>
  <c r="BA113" i="28"/>
  <c r="AY113" i="28"/>
  <c r="AX113" i="28"/>
  <c r="AV113" i="28"/>
  <c r="AU113" i="28" s="1"/>
  <c r="BE113" i="28" s="1"/>
  <c r="AS113" i="28"/>
  <c r="AR113" i="28"/>
  <c r="BC113" i="28" s="1"/>
  <c r="AN113" i="28"/>
  <c r="AM113" i="28"/>
  <c r="AZ113" i="28" s="1"/>
  <c r="AL113" i="28"/>
  <c r="AK113" i="28"/>
  <c r="AJ113" i="28"/>
  <c r="AW113" i="28" s="1"/>
  <c r="AI113" i="28"/>
  <c r="AH113" i="28"/>
  <c r="BC112" i="28"/>
  <c r="AZ112" i="28"/>
  <c r="AY112" i="28"/>
  <c r="AX112" i="28"/>
  <c r="AV112" i="28"/>
  <c r="AU112" i="28"/>
  <c r="BE112" i="28" s="1"/>
  <c r="AS112" i="28"/>
  <c r="AR112" i="28"/>
  <c r="AN112" i="28"/>
  <c r="BA112" i="28" s="1"/>
  <c r="AM112" i="28"/>
  <c r="AL112" i="28"/>
  <c r="AK112" i="28"/>
  <c r="AJ112" i="28"/>
  <c r="AW112" i="28" s="1"/>
  <c r="AI112" i="28"/>
  <c r="AH112" i="28"/>
  <c r="BD111" i="28"/>
  <c r="BC111" i="28"/>
  <c r="AZ111" i="28"/>
  <c r="AY111" i="28"/>
  <c r="AX111" i="28"/>
  <c r="AS111" i="28"/>
  <c r="AR111" i="28"/>
  <c r="AN111" i="28"/>
  <c r="BA111" i="28" s="1"/>
  <c r="AM111" i="28"/>
  <c r="AL111" i="28"/>
  <c r="AK111" i="28"/>
  <c r="AJ111" i="28"/>
  <c r="AW111" i="28" s="1"/>
  <c r="AI111" i="28"/>
  <c r="AV111" i="28" s="1"/>
  <c r="AH111" i="28"/>
  <c r="AW110" i="28"/>
  <c r="AS110" i="28"/>
  <c r="AR110" i="28"/>
  <c r="BC110" i="28" s="1"/>
  <c r="AN110" i="28"/>
  <c r="BA110" i="28" s="1"/>
  <c r="AM110" i="28"/>
  <c r="AZ110" i="28" s="1"/>
  <c r="AL110" i="28"/>
  <c r="AY110" i="28" s="1"/>
  <c r="AK110" i="28"/>
  <c r="AX110" i="28" s="1"/>
  <c r="AJ110" i="28"/>
  <c r="AI110" i="28"/>
  <c r="AV110" i="28" s="1"/>
  <c r="AH110" i="28"/>
  <c r="AY109" i="28"/>
  <c r="AV109" i="28"/>
  <c r="AS109" i="28"/>
  <c r="AR109" i="28"/>
  <c r="BC109" i="28" s="1"/>
  <c r="AN109" i="28"/>
  <c r="BA109" i="28" s="1"/>
  <c r="AM109" i="28"/>
  <c r="AZ109" i="28" s="1"/>
  <c r="AL109" i="28"/>
  <c r="AK109" i="28"/>
  <c r="AX109" i="28" s="1"/>
  <c r="AJ109" i="28"/>
  <c r="AW109" i="28" s="1"/>
  <c r="AI109" i="28"/>
  <c r="AH109" i="28"/>
  <c r="AX108" i="28"/>
  <c r="AW108" i="28"/>
  <c r="AV108" i="28"/>
  <c r="AU108" i="28"/>
  <c r="BE108" i="28" s="1"/>
  <c r="AS108" i="28"/>
  <c r="AR108" i="28"/>
  <c r="BC108" i="28" s="1"/>
  <c r="AN108" i="28"/>
  <c r="BA108" i="28" s="1"/>
  <c r="AM108" i="28"/>
  <c r="AZ108" i="28" s="1"/>
  <c r="AL108" i="28"/>
  <c r="AY108" i="28" s="1"/>
  <c r="AK108" i="28"/>
  <c r="AJ108" i="28"/>
  <c r="AI108" i="28"/>
  <c r="AH108" i="28"/>
  <c r="BC107" i="28"/>
  <c r="BA107" i="28"/>
  <c r="AZ107" i="28"/>
  <c r="AY107" i="28"/>
  <c r="AX107" i="28"/>
  <c r="AW107" i="28"/>
  <c r="AS107" i="28"/>
  <c r="AR107" i="28"/>
  <c r="AN107" i="28"/>
  <c r="AM107" i="28"/>
  <c r="AL107" i="28"/>
  <c r="AK107" i="28"/>
  <c r="AJ107" i="28"/>
  <c r="AI107" i="28"/>
  <c r="AV107" i="28" s="1"/>
  <c r="AH107" i="28"/>
  <c r="BD106" i="28"/>
  <c r="BC106" i="28"/>
  <c r="BA106" i="28"/>
  <c r="AZ106" i="28"/>
  <c r="AX106" i="28"/>
  <c r="AS106" i="28"/>
  <c r="AR106" i="28"/>
  <c r="AN106" i="28"/>
  <c r="AM106" i="28"/>
  <c r="AL106" i="28"/>
  <c r="AY106" i="28" s="1"/>
  <c r="AK106" i="28"/>
  <c r="AJ106" i="28"/>
  <c r="AW106" i="28" s="1"/>
  <c r="AI106" i="28"/>
  <c r="AV106" i="28" s="1"/>
  <c r="AH106" i="28"/>
  <c r="BC105" i="28"/>
  <c r="BA105" i="28"/>
  <c r="AY105" i="28"/>
  <c r="AS105" i="28"/>
  <c r="AR105" i="28"/>
  <c r="AN105" i="28"/>
  <c r="AM105" i="28"/>
  <c r="AZ105" i="28" s="1"/>
  <c r="AL105" i="28"/>
  <c r="AK105" i="28"/>
  <c r="AX105" i="28" s="1"/>
  <c r="AJ105" i="28"/>
  <c r="AW105" i="28" s="1"/>
  <c r="AI105" i="28"/>
  <c r="AV105" i="28" s="1"/>
  <c r="AH105" i="28"/>
  <c r="BD105" i="28" s="1"/>
  <c r="BD104" i="28"/>
  <c r="BC104" i="28"/>
  <c r="AZ104" i="28"/>
  <c r="AX104" i="28"/>
  <c r="AS104" i="28"/>
  <c r="AR104" i="28"/>
  <c r="AN104" i="28"/>
  <c r="BA104" i="28" s="1"/>
  <c r="AM104" i="28"/>
  <c r="AL104" i="28"/>
  <c r="AY104" i="28" s="1"/>
  <c r="AK104" i="28"/>
  <c r="AJ104" i="28"/>
  <c r="AW104" i="28" s="1"/>
  <c r="AI104" i="28"/>
  <c r="AV104" i="28" s="1"/>
  <c r="AH104" i="28"/>
  <c r="BC103" i="28"/>
  <c r="AY103" i="28"/>
  <c r="AW103" i="28"/>
  <c r="AV103" i="28"/>
  <c r="AU103" i="28"/>
  <c r="BE103" i="28" s="1"/>
  <c r="BD103" i="28"/>
  <c r="AS103" i="28"/>
  <c r="AR103" i="28"/>
  <c r="AN103" i="28"/>
  <c r="BA103" i="28" s="1"/>
  <c r="AM103" i="28"/>
  <c r="AZ103" i="28" s="1"/>
  <c r="AL103" i="28"/>
  <c r="AK103" i="28"/>
  <c r="AX103" i="28" s="1"/>
  <c r="AJ103" i="28"/>
  <c r="AI103" i="28"/>
  <c r="AH103" i="28"/>
  <c r="BD102" i="28"/>
  <c r="AZ102" i="28"/>
  <c r="AY102" i="28"/>
  <c r="AX102" i="28"/>
  <c r="AW102" i="28"/>
  <c r="AS102" i="28"/>
  <c r="AR102" i="28"/>
  <c r="BC102" i="28" s="1"/>
  <c r="AN102" i="28"/>
  <c r="BA102" i="28" s="1"/>
  <c r="AU102" i="28" s="1"/>
  <c r="BE102" i="28" s="1"/>
  <c r="AM102" i="28"/>
  <c r="AL102" i="28"/>
  <c r="AK102" i="28"/>
  <c r="AJ102" i="28"/>
  <c r="AI102" i="28"/>
  <c r="AV102" i="28" s="1"/>
  <c r="AH102" i="28"/>
  <c r="BC101" i="28"/>
  <c r="BA101" i="28"/>
  <c r="AY101" i="28"/>
  <c r="AX101" i="28"/>
  <c r="BD101" i="28"/>
  <c r="AS101" i="28"/>
  <c r="AR101" i="28"/>
  <c r="AN101" i="28"/>
  <c r="AM101" i="28"/>
  <c r="AZ101" i="28" s="1"/>
  <c r="AL101" i="28"/>
  <c r="AK101" i="28"/>
  <c r="AJ101" i="28"/>
  <c r="AW101" i="28" s="1"/>
  <c r="AI101" i="28"/>
  <c r="AV101" i="28" s="1"/>
  <c r="AH101" i="28"/>
  <c r="BD100" i="28"/>
  <c r="BC100" i="28"/>
  <c r="AZ100" i="28"/>
  <c r="AY100" i="28"/>
  <c r="AX100" i="28"/>
  <c r="AW100" i="28"/>
  <c r="AV100" i="28"/>
  <c r="AU100" i="28" s="1"/>
  <c r="BE100" i="28" s="1"/>
  <c r="AS100" i="28"/>
  <c r="AR100" i="28"/>
  <c r="AN100" i="28"/>
  <c r="BA100" i="28" s="1"/>
  <c r="AM100" i="28"/>
  <c r="AL100" i="28"/>
  <c r="AK100" i="28"/>
  <c r="AJ100" i="28"/>
  <c r="AI100" i="28"/>
  <c r="AH100" i="28"/>
  <c r="BD99" i="28"/>
  <c r="BC99" i="28"/>
  <c r="BA99" i="28"/>
  <c r="AZ99" i="28"/>
  <c r="AY99" i="28"/>
  <c r="AS99" i="28"/>
  <c r="AR99" i="28"/>
  <c r="AN99" i="28"/>
  <c r="AM99" i="28"/>
  <c r="AL99" i="28"/>
  <c r="AK99" i="28"/>
  <c r="AX99" i="28" s="1"/>
  <c r="AJ99" i="28"/>
  <c r="AW99" i="28" s="1"/>
  <c r="AI99" i="28"/>
  <c r="AV99" i="28" s="1"/>
  <c r="AH99" i="28"/>
  <c r="BD98" i="28"/>
  <c r="AX98" i="28"/>
  <c r="AU98" i="28"/>
  <c r="BE98" i="28" s="1"/>
  <c r="AS98" i="28"/>
  <c r="AR98" i="28"/>
  <c r="BC98" i="28" s="1"/>
  <c r="AN98" i="28"/>
  <c r="BA98" i="28" s="1"/>
  <c r="AM98" i="28"/>
  <c r="AZ98" i="28" s="1"/>
  <c r="AL98" i="28"/>
  <c r="AY98" i="28" s="1"/>
  <c r="AK98" i="28"/>
  <c r="AJ98" i="28"/>
  <c r="AW98" i="28" s="1"/>
  <c r="AI98" i="28"/>
  <c r="AV98" i="28" s="1"/>
  <c r="AH98" i="28"/>
  <c r="BA97" i="28"/>
  <c r="AV97" i="28"/>
  <c r="BD97" i="28"/>
  <c r="AS97" i="28"/>
  <c r="AR97" i="28"/>
  <c r="BC97" i="28" s="1"/>
  <c r="AN97" i="28"/>
  <c r="AM97" i="28"/>
  <c r="AZ97" i="28" s="1"/>
  <c r="AL97" i="28"/>
  <c r="AY97" i="28" s="1"/>
  <c r="AK97" i="28"/>
  <c r="AX97" i="28" s="1"/>
  <c r="AU97" i="28" s="1"/>
  <c r="BE97" i="28" s="1"/>
  <c r="AJ97" i="28"/>
  <c r="AW97" i="28" s="1"/>
  <c r="AI97" i="28"/>
  <c r="AH97" i="28"/>
  <c r="BC96" i="28"/>
  <c r="AY96" i="28"/>
  <c r="AX96" i="28"/>
  <c r="AW96" i="28"/>
  <c r="AU96" i="28" s="1"/>
  <c r="BE96" i="28" s="1"/>
  <c r="AV96" i="28"/>
  <c r="BD96" i="28"/>
  <c r="AS96" i="28"/>
  <c r="AR96" i="28"/>
  <c r="AN96" i="28"/>
  <c r="BA96" i="28" s="1"/>
  <c r="AM96" i="28"/>
  <c r="AZ96" i="28" s="1"/>
  <c r="AL96" i="28"/>
  <c r="AK96" i="28"/>
  <c r="AJ96" i="28"/>
  <c r="AI96" i="28"/>
  <c r="AH96" i="28"/>
  <c r="BC95" i="28"/>
  <c r="BA95" i="28"/>
  <c r="AZ95" i="28"/>
  <c r="AY95" i="28"/>
  <c r="AX95" i="28"/>
  <c r="AV95" i="28"/>
  <c r="AU95" i="28"/>
  <c r="BE95" i="28" s="1"/>
  <c r="BD95" i="28"/>
  <c r="AS95" i="28"/>
  <c r="AR95" i="28"/>
  <c r="AN95" i="28"/>
  <c r="AM95" i="28"/>
  <c r="AL95" i="28"/>
  <c r="AK95" i="28"/>
  <c r="AJ95" i="28"/>
  <c r="AW95" i="28" s="1"/>
  <c r="AI95" i="28"/>
  <c r="AH95" i="28"/>
  <c r="BC94" i="28"/>
  <c r="BA94" i="28"/>
  <c r="AY94" i="28"/>
  <c r="AX94" i="28"/>
  <c r="AS94" i="28"/>
  <c r="AR94" i="28"/>
  <c r="AN94" i="28"/>
  <c r="AM94" i="28"/>
  <c r="AZ94" i="28" s="1"/>
  <c r="AL94" i="28"/>
  <c r="AK94" i="28"/>
  <c r="AJ94" i="28"/>
  <c r="AW94" i="28" s="1"/>
  <c r="AI94" i="28"/>
  <c r="AV94" i="28" s="1"/>
  <c r="AH94" i="28"/>
  <c r="BA93" i="28"/>
  <c r="AS93" i="28"/>
  <c r="AR93" i="28"/>
  <c r="BC93" i="28" s="1"/>
  <c r="AN93" i="28"/>
  <c r="AM93" i="28"/>
  <c r="AZ93" i="28" s="1"/>
  <c r="AL93" i="28"/>
  <c r="AY93" i="28" s="1"/>
  <c r="AK93" i="28"/>
  <c r="AX93" i="28" s="1"/>
  <c r="AJ93" i="28"/>
  <c r="AW93" i="28" s="1"/>
  <c r="AI93" i="28"/>
  <c r="AV93" i="28" s="1"/>
  <c r="AH93" i="28"/>
  <c r="AX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W92" i="28" s="1"/>
  <c r="AI92" i="28"/>
  <c r="AV92" i="28" s="1"/>
  <c r="AU92" i="28" s="1"/>
  <c r="BE92" i="28" s="1"/>
  <c r="AH92" i="28"/>
  <c r="BC91" i="28"/>
  <c r="AY91" i="28"/>
  <c r="AX91" i="28"/>
  <c r="AU91" i="28" s="1"/>
  <c r="BE91" i="28" s="1"/>
  <c r="AW91" i="28"/>
  <c r="AV91" i="28"/>
  <c r="BD91" i="28"/>
  <c r="AS91" i="28"/>
  <c r="AR91" i="28"/>
  <c r="AN91" i="28"/>
  <c r="BA91" i="28" s="1"/>
  <c r="AM91" i="28"/>
  <c r="AZ91" i="28" s="1"/>
  <c r="AL91" i="28"/>
  <c r="AK91" i="28"/>
  <c r="AJ91" i="28"/>
  <c r="AI91" i="28"/>
  <c r="AH91" i="28"/>
  <c r="BA90" i="28"/>
  <c r="AZ90" i="28"/>
  <c r="AY90" i="28"/>
  <c r="AX90" i="28"/>
  <c r="AW90" i="28"/>
  <c r="AS90" i="28"/>
  <c r="AR90" i="28"/>
  <c r="BC90" i="28" s="1"/>
  <c r="AN90" i="28"/>
  <c r="AM90" i="28"/>
  <c r="AL90" i="28"/>
  <c r="AK90" i="28"/>
  <c r="AJ90" i="28"/>
  <c r="AI90" i="28"/>
  <c r="AV90" i="28" s="1"/>
  <c r="AH90" i="28"/>
  <c r="BD90" i="28" s="1"/>
  <c r="BC89" i="28"/>
  <c r="BA89" i="28"/>
  <c r="AY89" i="28"/>
  <c r="AX89" i="28"/>
  <c r="AV89" i="28"/>
  <c r="AS89" i="28"/>
  <c r="AR89" i="28"/>
  <c r="AN89" i="28"/>
  <c r="AM89" i="28"/>
  <c r="AZ89" i="28" s="1"/>
  <c r="AL89" i="28"/>
  <c r="AK89" i="28"/>
  <c r="AJ89" i="28"/>
  <c r="AW89" i="28" s="1"/>
  <c r="AU89" i="28" s="1"/>
  <c r="BE89" i="28" s="1"/>
  <c r="AI89" i="28"/>
  <c r="AH89" i="28"/>
  <c r="BD89" i="28" s="1"/>
  <c r="BD88" i="28"/>
  <c r="BC88" i="28"/>
  <c r="AZ88" i="28"/>
  <c r="AX88" i="28"/>
  <c r="AS88" i="28"/>
  <c r="AR88" i="28"/>
  <c r="AN88" i="28"/>
  <c r="BA88" i="28" s="1"/>
  <c r="AM88" i="28"/>
  <c r="AL88" i="28"/>
  <c r="AY88" i="28" s="1"/>
  <c r="AK88" i="28"/>
  <c r="AJ88" i="28"/>
  <c r="AW88" i="28" s="1"/>
  <c r="AI88" i="28"/>
  <c r="AV88" i="28" s="1"/>
  <c r="AH88" i="28"/>
  <c r="BC87" i="28"/>
  <c r="BA87" i="28"/>
  <c r="AY87" i="28"/>
  <c r="AS87" i="28"/>
  <c r="AR87" i="28"/>
  <c r="AN87" i="28"/>
  <c r="AM87" i="28"/>
  <c r="AZ87" i="28" s="1"/>
  <c r="AL87" i="28"/>
  <c r="AK87" i="28"/>
  <c r="AX87" i="28" s="1"/>
  <c r="AJ87" i="28"/>
  <c r="AW87" i="28" s="1"/>
  <c r="AI87" i="28"/>
  <c r="AV87" i="28" s="1"/>
  <c r="AH87" i="28"/>
  <c r="BD87" i="28" s="1"/>
  <c r="AY86" i="28"/>
  <c r="BD86" i="28"/>
  <c r="AS86" i="28"/>
  <c r="AR86" i="28"/>
  <c r="BC86" i="28" s="1"/>
  <c r="AN86" i="28"/>
  <c r="BA86" i="28" s="1"/>
  <c r="AM86" i="28"/>
  <c r="AZ86" i="28" s="1"/>
  <c r="AL86" i="28"/>
  <c r="AK86" i="28"/>
  <c r="AX86" i="28" s="1"/>
  <c r="AJ86" i="28"/>
  <c r="AW86" i="28" s="1"/>
  <c r="AU86" i="28" s="1"/>
  <c r="BE86" i="28" s="1"/>
  <c r="AI86" i="28"/>
  <c r="AV86" i="28" s="1"/>
  <c r="AH86" i="28"/>
  <c r="BC85" i="28"/>
  <c r="AY85" i="28"/>
  <c r="AX85" i="28"/>
  <c r="AV85" i="28"/>
  <c r="AU85" i="28" s="1"/>
  <c r="BE85" i="28" s="1"/>
  <c r="BD85" i="28"/>
  <c r="AS85" i="28"/>
  <c r="AR85" i="28"/>
  <c r="AN85" i="28"/>
  <c r="BA85" i="28" s="1"/>
  <c r="AM85" i="28"/>
  <c r="AZ85" i="28" s="1"/>
  <c r="AL85" i="28"/>
  <c r="AK85" i="28"/>
  <c r="AJ85" i="28"/>
  <c r="AW85" i="28" s="1"/>
  <c r="AI85" i="28"/>
  <c r="AH85" i="28"/>
  <c r="BA84" i="28"/>
  <c r="AZ84" i="28"/>
  <c r="AY84" i="28"/>
  <c r="AX84" i="28"/>
  <c r="AW84" i="28"/>
  <c r="AV84" i="28"/>
  <c r="AS84" i="28"/>
  <c r="AR84" i="28"/>
  <c r="BC84" i="28" s="1"/>
  <c r="AN84" i="28"/>
  <c r="AM84" i="28"/>
  <c r="AL84" i="28"/>
  <c r="AK84" i="28"/>
  <c r="AJ84" i="28"/>
  <c r="AI84" i="28"/>
  <c r="AH84" i="28"/>
  <c r="BD84" i="28" s="1"/>
  <c r="BD83" i="28"/>
  <c r="BC83" i="28"/>
  <c r="BA83" i="28"/>
  <c r="AZ83" i="28"/>
  <c r="AX83" i="28"/>
  <c r="AW83" i="28"/>
  <c r="AS83" i="28"/>
  <c r="AR83" i="28"/>
  <c r="AN83" i="28"/>
  <c r="AM83" i="28"/>
  <c r="AL83" i="28"/>
  <c r="AY83" i="28" s="1"/>
  <c r="AK83" i="28"/>
  <c r="AJ83" i="28"/>
  <c r="AI83" i="28"/>
  <c r="AV83" i="28" s="1"/>
  <c r="AU83" i="28" s="1"/>
  <c r="BE83" i="28" s="1"/>
  <c r="AH83" i="28"/>
  <c r="BA82" i="28"/>
  <c r="AZ82" i="28"/>
  <c r="AS82" i="28"/>
  <c r="AR82" i="28"/>
  <c r="BC82" i="28" s="1"/>
  <c r="AN82" i="28"/>
  <c r="AM82" i="28"/>
  <c r="AL82" i="28"/>
  <c r="AY82" i="28" s="1"/>
  <c r="AK82" i="28"/>
  <c r="AX82" i="28" s="1"/>
  <c r="AJ82" i="28"/>
  <c r="AW82" i="28" s="1"/>
  <c r="AI82" i="28"/>
  <c r="AV82" i="28" s="1"/>
  <c r="AH82" i="28"/>
  <c r="BD81" i="28"/>
  <c r="AS81" i="28"/>
  <c r="AR81" i="28"/>
  <c r="BC81" i="28" s="1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U81" i="28" s="1"/>
  <c r="BE81" i="28" s="1"/>
  <c r="AH81" i="28"/>
  <c r="AX80" i="28"/>
  <c r="AW80" i="28"/>
  <c r="AV80" i="28"/>
  <c r="BD80" i="28"/>
  <c r="AS80" i="28"/>
  <c r="AR80" i="28"/>
  <c r="BC80" i="28" s="1"/>
  <c r="AN80" i="28"/>
  <c r="BA80" i="28" s="1"/>
  <c r="AM80" i="28"/>
  <c r="AZ80" i="28" s="1"/>
  <c r="AL80" i="28"/>
  <c r="AY80" i="28" s="1"/>
  <c r="AU80" i="28" s="1"/>
  <c r="BE80" i="28" s="1"/>
  <c r="AK80" i="28"/>
  <c r="AJ80" i="28"/>
  <c r="AI80" i="28"/>
  <c r="AH80" i="28"/>
  <c r="BC79" i="28"/>
  <c r="BA79" i="28"/>
  <c r="AZ79" i="28"/>
  <c r="AY79" i="28"/>
  <c r="AW79" i="28"/>
  <c r="BD79" i="28"/>
  <c r="AS79" i="28"/>
  <c r="AR79" i="28"/>
  <c r="AN79" i="28"/>
  <c r="AM79" i="28"/>
  <c r="AL79" i="28"/>
  <c r="AK79" i="28"/>
  <c r="AX79" i="28" s="1"/>
  <c r="AJ79" i="28"/>
  <c r="AI79" i="28"/>
  <c r="AV79" i="28" s="1"/>
  <c r="AH79" i="28"/>
  <c r="BC78" i="28"/>
  <c r="AZ78" i="28"/>
  <c r="AX78" i="28"/>
  <c r="AS78" i="28"/>
  <c r="AR78" i="28"/>
  <c r="AN78" i="28"/>
  <c r="BA78" i="28" s="1"/>
  <c r="AM78" i="28"/>
  <c r="AL78" i="28"/>
  <c r="AY78" i="28" s="1"/>
  <c r="AK78" i="28"/>
  <c r="AJ78" i="28"/>
  <c r="AW78" i="28" s="1"/>
  <c r="AI78" i="28"/>
  <c r="AV78" i="28" s="1"/>
  <c r="AH78" i="28"/>
  <c r="BA77" i="28"/>
  <c r="AS77" i="28"/>
  <c r="AR77" i="28"/>
  <c r="BC77" i="28" s="1"/>
  <c r="AN77" i="28"/>
  <c r="AM77" i="28"/>
  <c r="AZ77" i="28" s="1"/>
  <c r="AL77" i="28"/>
  <c r="AY77" i="28" s="1"/>
  <c r="AK77" i="28"/>
  <c r="AX77" i="28" s="1"/>
  <c r="AJ77" i="28"/>
  <c r="AW77" i="28" s="1"/>
  <c r="AI77" i="28"/>
  <c r="AV77" i="28" s="1"/>
  <c r="AH77" i="28"/>
  <c r="BC76" i="28"/>
  <c r="AX76" i="28"/>
  <c r="AW76" i="28"/>
  <c r="AS76" i="28"/>
  <c r="AR76" i="28"/>
  <c r="AN76" i="28"/>
  <c r="BA76" i="28" s="1"/>
  <c r="AM76" i="28"/>
  <c r="AZ76" i="28" s="1"/>
  <c r="AL76" i="28"/>
  <c r="AY76" i="28" s="1"/>
  <c r="AK76" i="28"/>
  <c r="AJ76" i="28"/>
  <c r="AI76" i="28"/>
  <c r="AV76" i="28" s="1"/>
  <c r="AU76" i="28" s="1"/>
  <c r="BE76" i="28" s="1"/>
  <c r="AH76" i="28"/>
  <c r="BC75" i="28"/>
  <c r="BA75" i="28"/>
  <c r="AY75" i="28"/>
  <c r="AX75" i="28"/>
  <c r="AW75" i="28"/>
  <c r="AV75" i="28"/>
  <c r="AU75" i="28" s="1"/>
  <c r="BE75" i="28" s="1"/>
  <c r="AS75" i="28"/>
  <c r="AR75" i="28"/>
  <c r="AN75" i="28"/>
  <c r="AM75" i="28"/>
  <c r="AZ75" i="28" s="1"/>
  <c r="AL75" i="28"/>
  <c r="AK75" i="28"/>
  <c r="AJ75" i="28"/>
  <c r="AI75" i="28"/>
  <c r="AH75" i="28"/>
  <c r="BD74" i="28"/>
  <c r="BC74" i="28"/>
  <c r="BA74" i="28"/>
  <c r="AZ74" i="28"/>
  <c r="AY74" i="28"/>
  <c r="AW74" i="28"/>
  <c r="AS74" i="28"/>
  <c r="AR74" i="28"/>
  <c r="AN74" i="28"/>
  <c r="AM74" i="28"/>
  <c r="AL74" i="28"/>
  <c r="AK74" i="28"/>
  <c r="AX74" i="28" s="1"/>
  <c r="AJ74" i="28"/>
  <c r="AI74" i="28"/>
  <c r="AV74" i="28" s="1"/>
  <c r="AH74" i="28"/>
  <c r="BD73" i="28"/>
  <c r="BC73" i="28"/>
  <c r="AX73" i="28"/>
  <c r="AS73" i="28"/>
  <c r="AR73" i="28"/>
  <c r="AN73" i="28"/>
  <c r="BA73" i="28" s="1"/>
  <c r="AM73" i="28"/>
  <c r="AZ73" i="28" s="1"/>
  <c r="AL73" i="28"/>
  <c r="AY73" i="28" s="1"/>
  <c r="AK73" i="28"/>
  <c r="AJ73" i="28"/>
  <c r="AW73" i="28" s="1"/>
  <c r="AI73" i="28"/>
  <c r="AV73" i="28" s="1"/>
  <c r="AH73" i="28"/>
  <c r="BD72" i="28"/>
  <c r="BA72" i="28"/>
  <c r="AZ72" i="28"/>
  <c r="AX72" i="28"/>
  <c r="AS72" i="28"/>
  <c r="AR72" i="28"/>
  <c r="BC72" i="28" s="1"/>
  <c r="AN72" i="28"/>
  <c r="AM72" i="28"/>
  <c r="AL72" i="28"/>
  <c r="AY72" i="28" s="1"/>
  <c r="AK72" i="28"/>
  <c r="AJ72" i="28"/>
  <c r="AW72" i="28" s="1"/>
  <c r="AI72" i="28"/>
  <c r="AV72" i="28" s="1"/>
  <c r="AH72" i="28"/>
  <c r="BD71" i="28"/>
  <c r="BC71" i="28"/>
  <c r="AX71" i="28"/>
  <c r="AV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H71" i="28"/>
  <c r="BC70" i="28"/>
  <c r="AZ70" i="28"/>
  <c r="AY70" i="28"/>
  <c r="AX70" i="28"/>
  <c r="AW70" i="28"/>
  <c r="AU70" i="28" s="1"/>
  <c r="BE70" i="28" s="1"/>
  <c r="AS70" i="28"/>
  <c r="AR70" i="28"/>
  <c r="AN70" i="28"/>
  <c r="BA70" i="28" s="1"/>
  <c r="AM70" i="28"/>
  <c r="AL70" i="28"/>
  <c r="AK70" i="28"/>
  <c r="AJ70" i="28"/>
  <c r="AI70" i="28"/>
  <c r="AV70" i="28" s="1"/>
  <c r="AH70" i="28"/>
  <c r="BD70" i="28" s="1"/>
  <c r="BD69" i="28"/>
  <c r="BC69" i="28"/>
  <c r="BA69" i="28"/>
  <c r="AY69" i="28"/>
  <c r="AX69" i="28"/>
  <c r="AW69" i="28"/>
  <c r="AS69" i="28"/>
  <c r="AR69" i="28"/>
  <c r="AN69" i="28"/>
  <c r="AM69" i="28"/>
  <c r="AZ69" i="28" s="1"/>
  <c r="AL69" i="28"/>
  <c r="AK69" i="28"/>
  <c r="AJ69" i="28"/>
  <c r="AI69" i="28"/>
  <c r="AV69" i="28" s="1"/>
  <c r="AU69" i="28" s="1"/>
  <c r="BE69" i="28" s="1"/>
  <c r="AH69" i="28"/>
  <c r="BD68" i="28"/>
  <c r="BC68" i="28"/>
  <c r="AZ68" i="28"/>
  <c r="AX68" i="28"/>
  <c r="AS68" i="28"/>
  <c r="AR68" i="28"/>
  <c r="AN68" i="28"/>
  <c r="BA68" i="28" s="1"/>
  <c r="AM68" i="28"/>
  <c r="AL68" i="28"/>
  <c r="AY68" i="28" s="1"/>
  <c r="AK68" i="28"/>
  <c r="AJ68" i="28"/>
  <c r="AW68" i="28" s="1"/>
  <c r="AI68" i="28"/>
  <c r="AV68" i="28" s="1"/>
  <c r="AH68" i="28"/>
  <c r="BE67" i="28"/>
  <c r="BC67" i="28"/>
  <c r="BA67" i="28"/>
  <c r="AZ67" i="28"/>
  <c r="AU67" i="28"/>
  <c r="AS67" i="28"/>
  <c r="AR67" i="28"/>
  <c r="AN67" i="28"/>
  <c r="AM67" i="28"/>
  <c r="AL67" i="28"/>
  <c r="AY67" i="28" s="1"/>
  <c r="AK67" i="28"/>
  <c r="AX67" i="28" s="1"/>
  <c r="AJ67" i="28"/>
  <c r="AW67" i="28" s="1"/>
  <c r="AI67" i="28"/>
  <c r="AV67" i="28" s="1"/>
  <c r="AH67" i="28"/>
  <c r="BD67" i="28" s="1"/>
  <c r="AY66" i="28"/>
  <c r="AW66" i="28"/>
  <c r="AU66" i="28" s="1"/>
  <c r="BE66" i="28" s="1"/>
  <c r="AS66" i="28"/>
  <c r="AR66" i="28"/>
  <c r="BC66" i="28" s="1"/>
  <c r="AN66" i="28"/>
  <c r="BA66" i="28" s="1"/>
  <c r="AM66" i="28"/>
  <c r="AZ66" i="28" s="1"/>
  <c r="AL66" i="28"/>
  <c r="AK66" i="28"/>
  <c r="AX66" i="28" s="1"/>
  <c r="AJ66" i="28"/>
  <c r="AI66" i="28"/>
  <c r="AV66" i="28" s="1"/>
  <c r="AH66" i="28"/>
  <c r="BC65" i="28"/>
  <c r="AY65" i="28"/>
  <c r="AX65" i="28"/>
  <c r="AW65" i="28"/>
  <c r="AV65" i="28"/>
  <c r="AU65" i="28"/>
  <c r="BE65" i="28" s="1"/>
  <c r="AS65" i="28"/>
  <c r="AR65" i="28"/>
  <c r="AN65" i="28"/>
  <c r="BA65" i="28" s="1"/>
  <c r="AM65" i="28"/>
  <c r="AZ65" i="28" s="1"/>
  <c r="AL65" i="28"/>
  <c r="AK65" i="28"/>
  <c r="AJ65" i="28"/>
  <c r="AI65" i="28"/>
  <c r="AH65" i="28"/>
  <c r="BC64" i="28"/>
  <c r="BA64" i="28"/>
  <c r="AZ64" i="28"/>
  <c r="AY64" i="28"/>
  <c r="AX64" i="28"/>
  <c r="AW64" i="28"/>
  <c r="BD64" i="28"/>
  <c r="AS64" i="28"/>
  <c r="AR64" i="28"/>
  <c r="AN64" i="28"/>
  <c r="AM64" i="28"/>
  <c r="AL64" i="28"/>
  <c r="AK64" i="28"/>
  <c r="AJ64" i="28"/>
  <c r="AI64" i="28"/>
  <c r="AV64" i="28" s="1"/>
  <c r="AH64" i="28"/>
  <c r="BC63" i="28"/>
  <c r="BA63" i="28"/>
  <c r="AY63" i="28"/>
  <c r="AX63" i="28"/>
  <c r="AW63" i="28"/>
  <c r="AS63" i="28"/>
  <c r="AR63" i="28"/>
  <c r="AN63" i="28"/>
  <c r="AM63" i="28"/>
  <c r="AZ63" i="28" s="1"/>
  <c r="AL63" i="28"/>
  <c r="AK63" i="28"/>
  <c r="AJ63" i="28"/>
  <c r="AI63" i="28"/>
  <c r="AV63" i="28" s="1"/>
  <c r="AH63" i="28"/>
  <c r="BD63" i="28" s="1"/>
  <c r="BC62" i="28"/>
  <c r="AS62" i="28"/>
  <c r="AR62" i="28"/>
  <c r="AN62" i="28"/>
  <c r="BA62" i="28" s="1"/>
  <c r="AM62" i="28"/>
  <c r="AZ62" i="28" s="1"/>
  <c r="AL62" i="28"/>
  <c r="AY62" i="28" s="1"/>
  <c r="AK62" i="28"/>
  <c r="AX62" i="28" s="1"/>
  <c r="AJ62" i="28"/>
  <c r="AW62" i="28" s="1"/>
  <c r="AU62" i="28" s="1"/>
  <c r="BE62" i="28" s="1"/>
  <c r="AI62" i="28"/>
  <c r="AV62" i="28" s="1"/>
  <c r="AH62" i="28"/>
  <c r="AV61" i="28"/>
  <c r="BD61" i="28"/>
  <c r="AS61" i="28"/>
  <c r="AR61" i="28"/>
  <c r="BC61" i="28" s="1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H61" i="28"/>
  <c r="BA60" i="28"/>
  <c r="AY60" i="28"/>
  <c r="AX60" i="28"/>
  <c r="AW60" i="28"/>
  <c r="AV60" i="28"/>
  <c r="AS60" i="28"/>
  <c r="AR60" i="28"/>
  <c r="BC60" i="28" s="1"/>
  <c r="AN60" i="28"/>
  <c r="AM60" i="28"/>
  <c r="AZ60" i="28" s="1"/>
  <c r="AU60" i="28" s="1"/>
  <c r="BE60" i="28" s="1"/>
  <c r="AL60" i="28"/>
  <c r="AK60" i="28"/>
  <c r="AJ60" i="28"/>
  <c r="AI60" i="28"/>
  <c r="AH60" i="28"/>
  <c r="BC59" i="28"/>
  <c r="BA59" i="28"/>
  <c r="AZ59" i="28"/>
  <c r="AX59" i="28"/>
  <c r="AV59" i="28"/>
  <c r="AS59" i="28"/>
  <c r="AR59" i="28"/>
  <c r="AN59" i="28"/>
  <c r="AM59" i="28"/>
  <c r="AL59" i="28"/>
  <c r="AY59" i="28" s="1"/>
  <c r="AU59" i="28" s="1"/>
  <c r="BE59" i="28" s="1"/>
  <c r="AK59" i="28"/>
  <c r="AJ59" i="28"/>
  <c r="AW59" i="28" s="1"/>
  <c r="AI59" i="28"/>
  <c r="AH59" i="28"/>
  <c r="BA58" i="28"/>
  <c r="AY58" i="28"/>
  <c r="AX58" i="28"/>
  <c r="AS58" i="28"/>
  <c r="AR58" i="28"/>
  <c r="BC58" i="28" s="1"/>
  <c r="AN58" i="28"/>
  <c r="AM58" i="28"/>
  <c r="AZ58" i="28" s="1"/>
  <c r="AL58" i="28"/>
  <c r="AK58" i="28"/>
  <c r="AJ58" i="28"/>
  <c r="AW58" i="28" s="1"/>
  <c r="AI58" i="28"/>
  <c r="AV58" i="28" s="1"/>
  <c r="AH58" i="28"/>
  <c r="BD58" i="28" s="1"/>
  <c r="BC57" i="28"/>
  <c r="AS57" i="28"/>
  <c r="AR57" i="28"/>
  <c r="AN57" i="28"/>
  <c r="BA57" i="28" s="1"/>
  <c r="AM57" i="28"/>
  <c r="AZ57" i="28" s="1"/>
  <c r="AL57" i="28"/>
  <c r="AY57" i="28" s="1"/>
  <c r="AK57" i="28"/>
  <c r="AX57" i="28" s="1"/>
  <c r="AJ57" i="28"/>
  <c r="AW57" i="28" s="1"/>
  <c r="AI57" i="28"/>
  <c r="AV57" i="28" s="1"/>
  <c r="AU57" i="28" s="1"/>
  <c r="BE57" i="28" s="1"/>
  <c r="AH57" i="28"/>
  <c r="BD57" i="28" s="1"/>
  <c r="AX56" i="28"/>
  <c r="AV56" i="28"/>
  <c r="BD56" i="28"/>
  <c r="AS56" i="28"/>
  <c r="AR56" i="28"/>
  <c r="BC56" i="28" s="1"/>
  <c r="AN56" i="28"/>
  <c r="BA56" i="28" s="1"/>
  <c r="AM56" i="28"/>
  <c r="AZ56" i="28" s="1"/>
  <c r="AL56" i="28"/>
  <c r="AY56" i="28" s="1"/>
  <c r="AK56" i="28"/>
  <c r="AJ56" i="28"/>
  <c r="AW56" i="28" s="1"/>
  <c r="AI56" i="28"/>
  <c r="AH56" i="28"/>
  <c r="BC55" i="28"/>
  <c r="AZ55" i="28"/>
  <c r="AY55" i="28"/>
  <c r="AX55" i="28"/>
  <c r="AW55" i="28"/>
  <c r="BD55" i="28"/>
  <c r="AS55" i="28"/>
  <c r="AR55" i="28"/>
  <c r="AN55" i="28"/>
  <c r="BA55" i="28" s="1"/>
  <c r="AM55" i="28"/>
  <c r="AL55" i="28"/>
  <c r="AK55" i="28"/>
  <c r="AJ55" i="28"/>
  <c r="AI55" i="28"/>
  <c r="AV55" i="28" s="1"/>
  <c r="AU55" i="28" s="1"/>
  <c r="BE55" i="28" s="1"/>
  <c r="AH55" i="28"/>
  <c r="BC54" i="28"/>
  <c r="BA54" i="28"/>
  <c r="AZ54" i="28"/>
  <c r="AX54" i="28"/>
  <c r="AS54" i="28"/>
  <c r="AR54" i="28"/>
  <c r="AN54" i="28"/>
  <c r="AM54" i="28"/>
  <c r="AL54" i="28"/>
  <c r="AY54" i="28" s="1"/>
  <c r="AK54" i="28"/>
  <c r="AJ54" i="28"/>
  <c r="AW54" i="28" s="1"/>
  <c r="AU54" i="28" s="1"/>
  <c r="BE54" i="28" s="1"/>
  <c r="AI54" i="28"/>
  <c r="AV54" i="28" s="1"/>
  <c r="AH54" i="28"/>
  <c r="BD54" i="28" s="1"/>
  <c r="BC53" i="28"/>
  <c r="BA53" i="28"/>
  <c r="AY53" i="28"/>
  <c r="AS53" i="28"/>
  <c r="AR53" i="28"/>
  <c r="AN53" i="28"/>
  <c r="AM53" i="28"/>
  <c r="AZ53" i="28" s="1"/>
  <c r="AL53" i="28"/>
  <c r="AK53" i="28"/>
  <c r="AX53" i="28" s="1"/>
  <c r="AJ53" i="28"/>
  <c r="AW53" i="28" s="1"/>
  <c r="AI53" i="28"/>
  <c r="AV53" i="28" s="1"/>
  <c r="AH53" i="28"/>
  <c r="BD53" i="28" s="1"/>
  <c r="BC52" i="28"/>
  <c r="BA52" i="28"/>
  <c r="AZ52" i="28"/>
  <c r="AX52" i="28"/>
  <c r="AU52" i="28"/>
  <c r="BE52" i="28" s="1"/>
  <c r="AS52" i="28"/>
  <c r="AR52" i="28"/>
  <c r="AN52" i="28"/>
  <c r="AM52" i="28"/>
  <c r="AL52" i="28"/>
  <c r="AY52" i="28" s="1"/>
  <c r="AK52" i="28"/>
  <c r="AJ52" i="28"/>
  <c r="AW52" i="28" s="1"/>
  <c r="AI52" i="28"/>
  <c r="AV52" i="28" s="1"/>
  <c r="AH52" i="28"/>
  <c r="BD52" i="28" s="1"/>
  <c r="BC51" i="28"/>
  <c r="AY51" i="28"/>
  <c r="AU51" i="28" s="1"/>
  <c r="BE51" i="28" s="1"/>
  <c r="AW51" i="28"/>
  <c r="AV51" i="28"/>
  <c r="BD51" i="28"/>
  <c r="AS51" i="28"/>
  <c r="AR51" i="28"/>
  <c r="AN51" i="28"/>
  <c r="BA51" i="28" s="1"/>
  <c r="AM51" i="28"/>
  <c r="AZ51" i="28" s="1"/>
  <c r="AL51" i="28"/>
  <c r="AK51" i="28"/>
  <c r="AX51" i="28" s="1"/>
  <c r="AJ51" i="28"/>
  <c r="AI51" i="28"/>
  <c r="AH51" i="28"/>
  <c r="BA50" i="28"/>
  <c r="AU50" i="28" s="1"/>
  <c r="BE50" i="28" s="1"/>
  <c r="AZ50" i="28"/>
  <c r="AY50" i="28"/>
  <c r="AX50" i="28"/>
  <c r="AW50" i="28"/>
  <c r="AS50" i="28"/>
  <c r="AR50" i="28"/>
  <c r="BC50" i="28" s="1"/>
  <c r="AN50" i="28"/>
  <c r="AM50" i="28"/>
  <c r="AL50" i="28"/>
  <c r="AK50" i="28"/>
  <c r="AJ50" i="28"/>
  <c r="AI50" i="28"/>
  <c r="AV50" i="28" s="1"/>
  <c r="AH50" i="28"/>
  <c r="BC49" i="28"/>
  <c r="BA49" i="28"/>
  <c r="AX49" i="28"/>
  <c r="AV49" i="28"/>
  <c r="AS49" i="28"/>
  <c r="AR49" i="28"/>
  <c r="AN49" i="28"/>
  <c r="AM49" i="28"/>
  <c r="AZ49" i="28" s="1"/>
  <c r="AL49" i="28"/>
  <c r="AY49" i="28" s="1"/>
  <c r="AK49" i="28"/>
  <c r="AJ49" i="28"/>
  <c r="AW49" i="28" s="1"/>
  <c r="AU49" i="28" s="1"/>
  <c r="BE49" i="28" s="1"/>
  <c r="AI49" i="28"/>
  <c r="AH49" i="28"/>
  <c r="BD48" i="28"/>
  <c r="BC48" i="28"/>
  <c r="BA48" i="28"/>
  <c r="AY48" i="28"/>
  <c r="AX48" i="28"/>
  <c r="AS48" i="28"/>
  <c r="AR48" i="28"/>
  <c r="AN48" i="28"/>
  <c r="AM48" i="28"/>
  <c r="AZ48" i="28" s="1"/>
  <c r="AL48" i="28"/>
  <c r="AK48" i="28"/>
  <c r="AJ48" i="28"/>
  <c r="AW48" i="28" s="1"/>
  <c r="AI48" i="28"/>
  <c r="AV48" i="28" s="1"/>
  <c r="AH48" i="28"/>
  <c r="BC47" i="28"/>
  <c r="BA47" i="28"/>
  <c r="AV47" i="28"/>
  <c r="AS47" i="28"/>
  <c r="AR47" i="28"/>
  <c r="AN47" i="28"/>
  <c r="AM47" i="28"/>
  <c r="AZ47" i="28" s="1"/>
  <c r="AL47" i="28"/>
  <c r="AY47" i="28" s="1"/>
  <c r="AK47" i="28"/>
  <c r="AX47" i="28" s="1"/>
  <c r="AJ47" i="28"/>
  <c r="AW47" i="28" s="1"/>
  <c r="AI47" i="28"/>
  <c r="AH47" i="28"/>
  <c r="BD47" i="28" s="1"/>
  <c r="AZ46" i="28"/>
  <c r="AX46" i="28"/>
  <c r="AW46" i="28"/>
  <c r="AU46" i="28"/>
  <c r="BE46" i="28" s="1"/>
  <c r="AS46" i="28"/>
  <c r="AR46" i="28"/>
  <c r="BC46" i="28" s="1"/>
  <c r="AN46" i="28"/>
  <c r="BA46" i="28" s="1"/>
  <c r="AM46" i="28"/>
  <c r="AL46" i="28"/>
  <c r="AY46" i="28" s="1"/>
  <c r="AK46" i="28"/>
  <c r="AJ46" i="28"/>
  <c r="AI46" i="28"/>
  <c r="AV46" i="28" s="1"/>
  <c r="AH46" i="28"/>
  <c r="BD45" i="28"/>
  <c r="AY45" i="28"/>
  <c r="AX45" i="28"/>
  <c r="AW45" i="28"/>
  <c r="AV45" i="28"/>
  <c r="AS45" i="28"/>
  <c r="AR45" i="28"/>
  <c r="BC45" i="28" s="1"/>
  <c r="AN45" i="28"/>
  <c r="BA45" i="28" s="1"/>
  <c r="AU45" i="28" s="1"/>
  <c r="BE45" i="28" s="1"/>
  <c r="AM45" i="28"/>
  <c r="AZ45" i="28" s="1"/>
  <c r="AL45" i="28"/>
  <c r="AK45" i="28"/>
  <c r="AJ45" i="28"/>
  <c r="AI45" i="28"/>
  <c r="AH45" i="28"/>
  <c r="BD44" i="28"/>
  <c r="BC44" i="28"/>
  <c r="BA44" i="28"/>
  <c r="AZ44" i="28"/>
  <c r="AY44" i="28"/>
  <c r="AX44" i="28"/>
  <c r="AV44" i="28"/>
  <c r="AS44" i="28"/>
  <c r="AR44" i="28"/>
  <c r="AN44" i="28"/>
  <c r="AM44" i="28"/>
  <c r="AL44" i="28"/>
  <c r="AK44" i="28"/>
  <c r="AJ44" i="28"/>
  <c r="AW44" i="28" s="1"/>
  <c r="AU44" i="28" s="1"/>
  <c r="BE44" i="28" s="1"/>
  <c r="AI44" i="28"/>
  <c r="AH44" i="28"/>
  <c r="BD43" i="28"/>
  <c r="BC43" i="28"/>
  <c r="AZ43" i="28"/>
  <c r="AY43" i="28"/>
  <c r="AX43" i="28"/>
  <c r="AS43" i="28"/>
  <c r="AR43" i="28"/>
  <c r="AN43" i="28"/>
  <c r="BA43" i="28" s="1"/>
  <c r="AM43" i="28"/>
  <c r="AL43" i="28"/>
  <c r="AK43" i="28"/>
  <c r="AJ43" i="28"/>
  <c r="AW43" i="28" s="1"/>
  <c r="AI43" i="28"/>
  <c r="AV43" i="28" s="1"/>
  <c r="AH43" i="28"/>
  <c r="BC42" i="28"/>
  <c r="AW42" i="28"/>
  <c r="BD42" i="28"/>
  <c r="AS42" i="28"/>
  <c r="AR42" i="28"/>
  <c r="AN42" i="28"/>
  <c r="BA42" i="28" s="1"/>
  <c r="AM42" i="28"/>
  <c r="AZ42" i="28" s="1"/>
  <c r="AL42" i="28"/>
  <c r="AY42" i="28" s="1"/>
  <c r="AK42" i="28"/>
  <c r="AX42" i="28" s="1"/>
  <c r="AJ42" i="28"/>
  <c r="AI42" i="28"/>
  <c r="AV42" i="28" s="1"/>
  <c r="AH42" i="28"/>
  <c r="AY41" i="28"/>
  <c r="AW41" i="28"/>
  <c r="AU41" i="28" s="1"/>
  <c r="BE41" i="28" s="1"/>
  <c r="AV41" i="28"/>
  <c r="BD41" i="28"/>
  <c r="AS41" i="28"/>
  <c r="AR41" i="28"/>
  <c r="BC41" i="28" s="1"/>
  <c r="AN41" i="28"/>
  <c r="BA41" i="28" s="1"/>
  <c r="AM41" i="28"/>
  <c r="AZ41" i="28" s="1"/>
  <c r="AL41" i="28"/>
  <c r="AK41" i="28"/>
  <c r="AX41" i="28" s="1"/>
  <c r="AJ41" i="28"/>
  <c r="AI41" i="28"/>
  <c r="AH41" i="28"/>
  <c r="AZ40" i="28"/>
  <c r="AY40" i="28"/>
  <c r="AX40" i="28"/>
  <c r="AW40" i="28"/>
  <c r="AV40" i="28"/>
  <c r="AU40" i="28"/>
  <c r="BE40" i="28" s="1"/>
  <c r="BD40" i="28"/>
  <c r="AS40" i="28"/>
  <c r="AR40" i="28"/>
  <c r="BC40" i="28" s="1"/>
  <c r="AN40" i="28"/>
  <c r="BA40" i="28" s="1"/>
  <c r="AM40" i="28"/>
  <c r="AL40" i="28"/>
  <c r="AK40" i="28"/>
  <c r="AJ40" i="28"/>
  <c r="AI40" i="28"/>
  <c r="AH40" i="28"/>
  <c r="BC39" i="28"/>
  <c r="BA39" i="28"/>
  <c r="AZ39" i="28"/>
  <c r="AY39" i="28"/>
  <c r="AW39" i="28"/>
  <c r="AV39" i="28"/>
  <c r="AU39" i="28"/>
  <c r="BE39" i="28" s="1"/>
  <c r="AS39" i="28"/>
  <c r="AR39" i="28"/>
  <c r="AN39" i="28"/>
  <c r="AM39" i="28"/>
  <c r="AL39" i="28"/>
  <c r="AK39" i="28"/>
  <c r="AX39" i="28" s="1"/>
  <c r="AJ39" i="28"/>
  <c r="AI39" i="28"/>
  <c r="AH39" i="28"/>
  <c r="BD39" i="28" s="1"/>
  <c r="BD38" i="28"/>
  <c r="BC38" i="28"/>
  <c r="AZ38" i="28"/>
  <c r="AY38" i="28"/>
  <c r="AS38" i="28"/>
  <c r="AR38" i="28"/>
  <c r="AN38" i="28"/>
  <c r="BA38" i="28" s="1"/>
  <c r="AM38" i="28"/>
  <c r="AL38" i="28"/>
  <c r="AK38" i="28"/>
  <c r="AX38" i="28" s="1"/>
  <c r="AJ38" i="28"/>
  <c r="AW38" i="28" s="1"/>
  <c r="AI38" i="28"/>
  <c r="AV38" i="28" s="1"/>
  <c r="AH38" i="28"/>
  <c r="AV37" i="28"/>
  <c r="AS37" i="28"/>
  <c r="AR37" i="28"/>
  <c r="BC37" i="28" s="1"/>
  <c r="AN37" i="28"/>
  <c r="BA37" i="28" s="1"/>
  <c r="AM37" i="28"/>
  <c r="AZ37" i="28" s="1"/>
  <c r="AL37" i="28"/>
  <c r="AY37" i="28" s="1"/>
  <c r="AK37" i="28"/>
  <c r="AX37" i="28" s="1"/>
  <c r="AJ37" i="28"/>
  <c r="AW37" i="28" s="1"/>
  <c r="AI37" i="28"/>
  <c r="AH37" i="28"/>
  <c r="BD37" i="28" s="1"/>
  <c r="AX36" i="28"/>
  <c r="AW36" i="28"/>
  <c r="AV36" i="28"/>
  <c r="BD36" i="28"/>
  <c r="AS36" i="28"/>
  <c r="AR36" i="28"/>
  <c r="BC36" i="28" s="1"/>
  <c r="AN36" i="28"/>
  <c r="BA36" i="28" s="1"/>
  <c r="AM36" i="28"/>
  <c r="AZ36" i="28" s="1"/>
  <c r="AL36" i="28"/>
  <c r="AY36" i="28" s="1"/>
  <c r="AK36" i="28"/>
  <c r="AJ36" i="28"/>
  <c r="AI36" i="28"/>
  <c r="AH36" i="28"/>
  <c r="BD35" i="28"/>
  <c r="BC35" i="28"/>
  <c r="BA35" i="28"/>
  <c r="AZ35" i="28"/>
  <c r="AY35" i="28"/>
  <c r="AX35" i="28"/>
  <c r="AW35" i="28"/>
  <c r="AV35" i="28"/>
  <c r="AS35" i="28"/>
  <c r="AR35" i="28"/>
  <c r="AN35" i="28"/>
  <c r="AM35" i="28"/>
  <c r="AL35" i="28"/>
  <c r="AK35" i="28"/>
  <c r="AJ35" i="28"/>
  <c r="AI35" i="28"/>
  <c r="AH35" i="28"/>
  <c r="BC34" i="28"/>
  <c r="BA34" i="28"/>
  <c r="AY34" i="28"/>
  <c r="AW34" i="28"/>
  <c r="AS34" i="28"/>
  <c r="AR34" i="28"/>
  <c r="AN34" i="28"/>
  <c r="AM34" i="28"/>
  <c r="AZ34" i="28" s="1"/>
  <c r="AL34" i="28"/>
  <c r="AK34" i="28"/>
  <c r="AX34" i="28" s="1"/>
  <c r="AJ34" i="28"/>
  <c r="AI34" i="28"/>
  <c r="AV34" i="28" s="1"/>
  <c r="AH34" i="28"/>
  <c r="BC33" i="28"/>
  <c r="AS33" i="28"/>
  <c r="AR33" i="28"/>
  <c r="AN33" i="28"/>
  <c r="BA33" i="28" s="1"/>
  <c r="AM33" i="28"/>
  <c r="AZ33" i="28" s="1"/>
  <c r="AL33" i="28"/>
  <c r="AY33" i="28" s="1"/>
  <c r="AK33" i="28"/>
  <c r="AX33" i="28" s="1"/>
  <c r="AJ33" i="28"/>
  <c r="AW33" i="28" s="1"/>
  <c r="AI33" i="28"/>
  <c r="AV33" i="28" s="1"/>
  <c r="AH33" i="28"/>
  <c r="BD33" i="28" s="1"/>
  <c r="BC32" i="28"/>
  <c r="BA32" i="28"/>
  <c r="AX32" i="28"/>
  <c r="AS32" i="28"/>
  <c r="AR32" i="28"/>
  <c r="AN32" i="28"/>
  <c r="AM32" i="28"/>
  <c r="AZ32" i="28" s="1"/>
  <c r="AL32" i="28"/>
  <c r="AY32" i="28" s="1"/>
  <c r="AK32" i="28"/>
  <c r="AJ32" i="28"/>
  <c r="AW32" i="28" s="1"/>
  <c r="AI32" i="28"/>
  <c r="AV32" i="28" s="1"/>
  <c r="AU32" i="28" s="1"/>
  <c r="BE32" i="28" s="1"/>
  <c r="AH32" i="28"/>
  <c r="BD32" i="28" s="1"/>
  <c r="BC31" i="28"/>
  <c r="AZ31" i="28"/>
  <c r="AX31" i="28"/>
  <c r="AW31" i="28"/>
  <c r="AV31" i="28"/>
  <c r="AU31" i="28" s="1"/>
  <c r="BE31" i="28" s="1"/>
  <c r="BD31" i="28"/>
  <c r="AS31" i="28"/>
  <c r="AR31" i="28"/>
  <c r="AN31" i="28"/>
  <c r="BA31" i="28" s="1"/>
  <c r="AM31" i="28"/>
  <c r="AL31" i="28"/>
  <c r="AY31" i="28" s="1"/>
  <c r="AK31" i="28"/>
  <c r="AJ31" i="28"/>
  <c r="AI31" i="28"/>
  <c r="AH31" i="28"/>
  <c r="BC30" i="28"/>
  <c r="BA30" i="28"/>
  <c r="AZ30" i="28"/>
  <c r="AY30" i="28"/>
  <c r="AX30" i="28"/>
  <c r="AS30" i="28"/>
  <c r="AR30" i="28"/>
  <c r="AN30" i="28"/>
  <c r="AM30" i="28"/>
  <c r="AL30" i="28"/>
  <c r="AK30" i="28"/>
  <c r="AJ30" i="28"/>
  <c r="AW30" i="28" s="1"/>
  <c r="AU30" i="28" s="1"/>
  <c r="BE30" i="28" s="1"/>
  <c r="AI30" i="28"/>
  <c r="AV30" i="28" s="1"/>
  <c r="AH30" i="28"/>
  <c r="BC29" i="28"/>
  <c r="BA29" i="28"/>
  <c r="AY29" i="28"/>
  <c r="AW29" i="28"/>
  <c r="AS29" i="28"/>
  <c r="AR29" i="28"/>
  <c r="AN29" i="28"/>
  <c r="AM29" i="28"/>
  <c r="AZ29" i="28" s="1"/>
  <c r="AL29" i="28"/>
  <c r="AK29" i="28"/>
  <c r="AX29" i="28" s="1"/>
  <c r="AJ29" i="28"/>
  <c r="AI29" i="28"/>
  <c r="AV29" i="28" s="1"/>
  <c r="AU29" i="28" s="1"/>
  <c r="BE29" i="28" s="1"/>
  <c r="AH29" i="28"/>
  <c r="BC28" i="28"/>
  <c r="AZ28" i="28"/>
  <c r="AY28" i="28"/>
  <c r="AX28" i="28"/>
  <c r="AS28" i="28"/>
  <c r="AR28" i="28"/>
  <c r="AN28" i="28"/>
  <c r="BA28" i="28" s="1"/>
  <c r="AM28" i="28"/>
  <c r="AL28" i="28"/>
  <c r="AK28" i="28"/>
  <c r="AJ28" i="28"/>
  <c r="AW28" i="28" s="1"/>
  <c r="AI28" i="28"/>
  <c r="AV28" i="28" s="1"/>
  <c r="AH28" i="28"/>
  <c r="BD27" i="28"/>
  <c r="BC27" i="28"/>
  <c r="AW27" i="28"/>
  <c r="AU27" i="28" s="1"/>
  <c r="BE27" i="28" s="1"/>
  <c r="AS27" i="28"/>
  <c r="AR27" i="28"/>
  <c r="AN27" i="28"/>
  <c r="BA27" i="28" s="1"/>
  <c r="AM27" i="28"/>
  <c r="AZ27" i="28" s="1"/>
  <c r="AL27" i="28"/>
  <c r="AY27" i="28" s="1"/>
  <c r="AK27" i="28"/>
  <c r="AX27" i="28" s="1"/>
  <c r="AJ27" i="28"/>
  <c r="AI27" i="28"/>
  <c r="AV27" i="28" s="1"/>
  <c r="AH27" i="28"/>
  <c r="BA26" i="28"/>
  <c r="AY26" i="28"/>
  <c r="AX26" i="28"/>
  <c r="AW26" i="28"/>
  <c r="AU26" i="28"/>
  <c r="BE26" i="28" s="1"/>
  <c r="BD26" i="28"/>
  <c r="AS26" i="28"/>
  <c r="AR26" i="28"/>
  <c r="BC26" i="28" s="1"/>
  <c r="AN26" i="28"/>
  <c r="AM26" i="28"/>
  <c r="AZ26" i="28" s="1"/>
  <c r="AL26" i="28"/>
  <c r="AK26" i="28"/>
  <c r="AJ26" i="28"/>
  <c r="AI26" i="28"/>
  <c r="AV26" i="28" s="1"/>
  <c r="AH26" i="28"/>
  <c r="BA25" i="28"/>
  <c r="AY25" i="28"/>
  <c r="AX25" i="28"/>
  <c r="AW25" i="28"/>
  <c r="AV25" i="28"/>
  <c r="AS25" i="28"/>
  <c r="AR25" i="28"/>
  <c r="BC25" i="28" s="1"/>
  <c r="AN25" i="28"/>
  <c r="AM25" i="28"/>
  <c r="AZ25" i="28" s="1"/>
  <c r="AL25" i="28"/>
  <c r="AK25" i="28"/>
  <c r="AJ25" i="28"/>
  <c r="AI25" i="28"/>
  <c r="AH25" i="28"/>
  <c r="BD25" i="28" s="1"/>
  <c r="BC24" i="28"/>
  <c r="BA24" i="28"/>
  <c r="AZ24" i="28"/>
  <c r="AY24" i="28"/>
  <c r="AX24" i="28"/>
  <c r="AW24" i="28"/>
  <c r="AV24" i="28"/>
  <c r="AU24" i="28" s="1"/>
  <c r="BE24" i="28" s="1"/>
  <c r="AS24" i="28"/>
  <c r="AR24" i="28"/>
  <c r="AN24" i="28"/>
  <c r="AM24" i="28"/>
  <c r="AL24" i="28"/>
  <c r="AK24" i="28"/>
  <c r="AJ24" i="28"/>
  <c r="AI24" i="28"/>
  <c r="AH24" i="28"/>
  <c r="BD24" i="28" s="1"/>
  <c r="BD23" i="28"/>
  <c r="BC23" i="28"/>
  <c r="BA23" i="28"/>
  <c r="AZ23" i="28"/>
  <c r="AY23" i="28"/>
  <c r="AS23" i="28"/>
  <c r="AR23" i="28"/>
  <c r="AN23" i="28"/>
  <c r="AM23" i="28"/>
  <c r="AL23" i="28"/>
  <c r="AK23" i="28"/>
  <c r="AX23" i="28" s="1"/>
  <c r="AJ23" i="28"/>
  <c r="AW23" i="28" s="1"/>
  <c r="AI23" i="28"/>
  <c r="AV23" i="28" s="1"/>
  <c r="AH23" i="28"/>
  <c r="BD22" i="28"/>
  <c r="AX22" i="28"/>
  <c r="AU22" i="28"/>
  <c r="BE22" i="28" s="1"/>
  <c r="AS22" i="28"/>
  <c r="AR22" i="28"/>
  <c r="BC22" i="28" s="1"/>
  <c r="AN22" i="28"/>
  <c r="BA22" i="28" s="1"/>
  <c r="AM22" i="28"/>
  <c r="AZ22" i="28" s="1"/>
  <c r="AL22" i="28"/>
  <c r="AY22" i="28" s="1"/>
  <c r="AK22" i="28"/>
  <c r="AJ22" i="28"/>
  <c r="AW22" i="28" s="1"/>
  <c r="AI22" i="28"/>
  <c r="AV22" i="28" s="1"/>
  <c r="AH22" i="28"/>
  <c r="BA21" i="28"/>
  <c r="AX21" i="28"/>
  <c r="AW21" i="28"/>
  <c r="AV21" i="28"/>
  <c r="AU21" i="28"/>
  <c r="BE21" i="28" s="1"/>
  <c r="BD21" i="28"/>
  <c r="AS21" i="28"/>
  <c r="AR21" i="28"/>
  <c r="BC21" i="28" s="1"/>
  <c r="AN21" i="28"/>
  <c r="AM21" i="28"/>
  <c r="AZ21" i="28" s="1"/>
  <c r="AL21" i="28"/>
  <c r="AY21" i="28" s="1"/>
  <c r="AK21" i="28"/>
  <c r="AJ21" i="28"/>
  <c r="AI21" i="28"/>
  <c r="AH21" i="28"/>
  <c r="BD20" i="28"/>
  <c r="BA20" i="28"/>
  <c r="AZ20" i="28"/>
  <c r="AY20" i="28"/>
  <c r="AX20" i="28"/>
  <c r="AW20" i="28"/>
  <c r="AV20" i="28"/>
  <c r="AU20" i="28" s="1"/>
  <c r="BE20" i="28" s="1"/>
  <c r="AS20" i="28"/>
  <c r="AR20" i="28"/>
  <c r="BC20" i="28" s="1"/>
  <c r="AN20" i="28"/>
  <c r="AM20" i="28"/>
  <c r="AL20" i="28"/>
  <c r="AK20" i="28"/>
  <c r="AJ20" i="28"/>
  <c r="AI20" i="28"/>
  <c r="AH20" i="28"/>
  <c r="BD19" i="28"/>
  <c r="BC19" i="28"/>
  <c r="BA19" i="28"/>
  <c r="AZ19" i="28"/>
  <c r="AX19" i="28"/>
  <c r="AW19" i="28"/>
  <c r="AV19" i="28"/>
  <c r="AU19" i="28" s="1"/>
  <c r="BE19" i="28" s="1"/>
  <c r="AS19" i="28"/>
  <c r="AR19" i="28"/>
  <c r="AN19" i="28"/>
  <c r="AM19" i="28"/>
  <c r="AL19" i="28"/>
  <c r="AY19" i="28" s="1"/>
  <c r="AK19" i="28"/>
  <c r="AJ19" i="28"/>
  <c r="AI19" i="28"/>
  <c r="AH19" i="28"/>
  <c r="BC18" i="28"/>
  <c r="AS18" i="28"/>
  <c r="AR18" i="28"/>
  <c r="AN18" i="28"/>
  <c r="BA18" i="28" s="1"/>
  <c r="AM18" i="28"/>
  <c r="AZ18" i="28" s="1"/>
  <c r="AL18" i="28"/>
  <c r="AY18" i="28" s="1"/>
  <c r="AK18" i="28"/>
  <c r="AX18" i="28" s="1"/>
  <c r="AJ18" i="28"/>
  <c r="AW18" i="28" s="1"/>
  <c r="AU18" i="28" s="1"/>
  <c r="BE18" i="28" s="1"/>
  <c r="AI18" i="28"/>
  <c r="AV18" i="28" s="1"/>
  <c r="AH18" i="28"/>
  <c r="BD18" i="28" s="1"/>
  <c r="AW17" i="28"/>
  <c r="AV17" i="28"/>
  <c r="BD17" i="28"/>
  <c r="AS17" i="28"/>
  <c r="AR17" i="28"/>
  <c r="BC17" i="28" s="1"/>
  <c r="AN17" i="28"/>
  <c r="BA17" i="28" s="1"/>
  <c r="AM17" i="28"/>
  <c r="AZ17" i="28" s="1"/>
  <c r="AL17" i="28"/>
  <c r="AY17" i="28" s="1"/>
  <c r="AU17" i="28" s="1"/>
  <c r="BE17" i="28" s="1"/>
  <c r="AK17" i="28"/>
  <c r="AX17" i="28" s="1"/>
  <c r="AJ17" i="28"/>
  <c r="AI17" i="28"/>
  <c r="AH17" i="28"/>
  <c r="BA16" i="28"/>
  <c r="AZ16" i="28"/>
  <c r="AY16" i="28"/>
  <c r="AX16" i="28"/>
  <c r="AW16" i="28"/>
  <c r="AV16" i="28"/>
  <c r="AS16" i="28"/>
  <c r="AR16" i="28"/>
  <c r="BC16" i="28" s="1"/>
  <c r="AN16" i="28"/>
  <c r="AM16" i="28"/>
  <c r="AL16" i="28"/>
  <c r="AK16" i="28"/>
  <c r="AJ16" i="28"/>
  <c r="AI16" i="28"/>
  <c r="AH16" i="28"/>
  <c r="BD16" i="28" s="1"/>
  <c r="BC15" i="28"/>
  <c r="AZ15" i="28"/>
  <c r="AX15" i="28"/>
  <c r="AW15" i="28"/>
  <c r="AS15" i="28"/>
  <c r="AR15" i="28"/>
  <c r="AN15" i="28"/>
  <c r="BA15" i="28" s="1"/>
  <c r="AM15" i="28"/>
  <c r="AL15" i="28"/>
  <c r="AY15" i="28" s="1"/>
  <c r="AK15" i="28"/>
  <c r="AJ15" i="28"/>
  <c r="AI15" i="28"/>
  <c r="AV15" i="28" s="1"/>
  <c r="AH15" i="28"/>
  <c r="BD15" i="28" s="1"/>
  <c r="BC14" i="28"/>
  <c r="AS14" i="28"/>
  <c r="AR14" i="28"/>
  <c r="AN14" i="28"/>
  <c r="BA14" i="28" s="1"/>
  <c r="AM14" i="28"/>
  <c r="AZ14" i="28" s="1"/>
  <c r="AL14" i="28"/>
  <c r="AY14" i="28" s="1"/>
  <c r="AK14" i="28"/>
  <c r="AX14" i="28" s="1"/>
  <c r="AJ14" i="28"/>
  <c r="AW14" i="28" s="1"/>
  <c r="AU14" i="28" s="1"/>
  <c r="BE14" i="28" s="1"/>
  <c r="AI14" i="28"/>
  <c r="AV14" i="28" s="1"/>
  <c r="AH14" i="28"/>
  <c r="AW13" i="28"/>
  <c r="AU13" i="28" s="1"/>
  <c r="BE13" i="28" s="1"/>
  <c r="AV13" i="28"/>
  <c r="AS13" i="28"/>
  <c r="AR13" i="28"/>
  <c r="BC13" i="28" s="1"/>
  <c r="AN13" i="28"/>
  <c r="BA13" i="28" s="1"/>
  <c r="AM13" i="28"/>
  <c r="AZ13" i="28" s="1"/>
  <c r="AL13" i="28"/>
  <c r="AY13" i="28" s="1"/>
  <c r="AK13" i="28"/>
  <c r="AX13" i="28" s="1"/>
  <c r="AJ13" i="28"/>
  <c r="AI13" i="28"/>
  <c r="AH13" i="28"/>
  <c r="BA12" i="28"/>
  <c r="AZ12" i="28"/>
  <c r="AY12" i="28"/>
  <c r="AX12" i="28"/>
  <c r="AV12" i="28"/>
  <c r="AS12" i="28"/>
  <c r="AR12" i="28"/>
  <c r="BC12" i="28" s="1"/>
  <c r="AN12" i="28"/>
  <c r="AM12" i="28"/>
  <c r="AL12" i="28"/>
  <c r="AK12" i="28"/>
  <c r="AJ12" i="28"/>
  <c r="AW12" i="28" s="1"/>
  <c r="AI12" i="28"/>
  <c r="AH12" i="28"/>
  <c r="BD11" i="28"/>
  <c r="BC11" i="28"/>
  <c r="AZ11" i="28"/>
  <c r="AX11" i="28"/>
  <c r="AV11" i="28"/>
  <c r="AS11" i="28"/>
  <c r="AR11" i="28"/>
  <c r="AN11" i="28"/>
  <c r="BA11" i="28" s="1"/>
  <c r="AM11" i="28"/>
  <c r="AL11" i="28"/>
  <c r="AY11" i="28" s="1"/>
  <c r="AK11" i="28"/>
  <c r="AJ11" i="28"/>
  <c r="AW11" i="28" s="1"/>
  <c r="AI11" i="28"/>
  <c r="AH11" i="28"/>
  <c r="BC10" i="28"/>
  <c r="AS10" i="28"/>
  <c r="AR10" i="28"/>
  <c r="AN10" i="28"/>
  <c r="BA10" i="28" s="1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BD10" i="28" s="1"/>
  <c r="AW9" i="28"/>
  <c r="AU9" i="28" s="1"/>
  <c r="BE9" i="28" s="1"/>
  <c r="AV9" i="28"/>
  <c r="BD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H9" i="28"/>
  <c r="BD8" i="28"/>
  <c r="BA8" i="28"/>
  <c r="AZ8" i="28"/>
  <c r="AY8" i="28"/>
  <c r="AX8" i="28"/>
  <c r="AV8" i="28"/>
  <c r="AS8" i="28"/>
  <c r="AR8" i="28"/>
  <c r="BC8" i="28" s="1"/>
  <c r="AN8" i="28"/>
  <c r="AM8" i="28"/>
  <c r="AL8" i="28"/>
  <c r="AK8" i="28"/>
  <c r="AJ8" i="28"/>
  <c r="AW8" i="28" s="1"/>
  <c r="AI8" i="28"/>
  <c r="AH8" i="28"/>
  <c r="BD7" i="28"/>
  <c r="BC7" i="28"/>
  <c r="AZ7" i="28"/>
  <c r="AX7" i="28"/>
  <c r="AS7" i="28"/>
  <c r="AR7" i="28"/>
  <c r="AN7" i="28"/>
  <c r="BA7" i="28" s="1"/>
  <c r="AM7" i="28"/>
  <c r="AL7" i="28"/>
  <c r="AY7" i="28" s="1"/>
  <c r="AK7" i="28"/>
  <c r="AJ7" i="28"/>
  <c r="AW7" i="28" s="1"/>
  <c r="AI7" i="28"/>
  <c r="AV7" i="28" s="1"/>
  <c r="AU7" i="28" s="1"/>
  <c r="BE7" i="28" s="1"/>
  <c r="AH7" i="28"/>
  <c r="BE6" i="28"/>
  <c r="BC6" i="28"/>
  <c r="BA6" i="28"/>
  <c r="AZ6" i="28"/>
  <c r="AU6" i="28"/>
  <c r="AS6" i="28"/>
  <c r="AR6" i="28"/>
  <c r="AN6" i="28"/>
  <c r="AM6" i="28"/>
  <c r="AL6" i="28"/>
  <c r="AY6" i="28" s="1"/>
  <c r="AK6" i="28"/>
  <c r="AX6" i="28" s="1"/>
  <c r="AJ6" i="28"/>
  <c r="AW6" i="28" s="1"/>
  <c r="AI6" i="28"/>
  <c r="AV6" i="28" s="1"/>
  <c r="AH6" i="28"/>
  <c r="BD6" i="28" s="1"/>
  <c r="AY5" i="28"/>
  <c r="AW5" i="28"/>
  <c r="AU5" i="28" s="1"/>
  <c r="BE5" i="28" s="1"/>
  <c r="AV5" i="28"/>
  <c r="BD5" i="28"/>
  <c r="AS5" i="28"/>
  <c r="AR5" i="28"/>
  <c r="BC5" i="28" s="1"/>
  <c r="AN5" i="28"/>
  <c r="BA5" i="28" s="1"/>
  <c r="AM5" i="28"/>
  <c r="AZ5" i="28" s="1"/>
  <c r="AL5" i="28"/>
  <c r="AK5" i="28"/>
  <c r="AX5" i="28" s="1"/>
  <c r="AJ5" i="28"/>
  <c r="AI5" i="28"/>
  <c r="AH5" i="28"/>
  <c r="BD4" i="28"/>
  <c r="BA4" i="28"/>
  <c r="AZ4" i="28"/>
  <c r="AY4" i="28"/>
  <c r="AX4" i="28"/>
  <c r="AV4" i="28"/>
  <c r="AS4" i="28"/>
  <c r="AR4" i="28"/>
  <c r="BC4" i="28" s="1"/>
  <c r="AN4" i="28"/>
  <c r="AM4" i="28"/>
  <c r="AL4" i="28"/>
  <c r="AK4" i="28"/>
  <c r="AJ4" i="28"/>
  <c r="AW4" i="28" s="1"/>
  <c r="AI4" i="28"/>
  <c r="AH4" i="28"/>
  <c r="BD3" i="28"/>
  <c r="BC3" i="28"/>
  <c r="BA3" i="28"/>
  <c r="AZ3" i="28"/>
  <c r="AX3" i="28"/>
  <c r="AS3" i="28"/>
  <c r="AR3" i="28"/>
  <c r="AN3" i="28"/>
  <c r="AM3" i="28"/>
  <c r="AL3" i="28"/>
  <c r="AY3" i="28" s="1"/>
  <c r="AK3" i="28"/>
  <c r="AJ3" i="28"/>
  <c r="AW3" i="28" s="1"/>
  <c r="AI3" i="28"/>
  <c r="AV3" i="28" s="1"/>
  <c r="AH3" i="28"/>
  <c r="BC2" i="28"/>
  <c r="BA2" i="28"/>
  <c r="AZ2" i="28"/>
  <c r="AS2" i="28"/>
  <c r="AR2" i="28"/>
  <c r="AN2" i="28"/>
  <c r="AM2" i="28"/>
  <c r="AL2" i="28"/>
  <c r="AY2" i="28" s="1"/>
  <c r="AK2" i="28"/>
  <c r="AX2" i="28" s="1"/>
  <c r="AJ2" i="28"/>
  <c r="AW2" i="28" s="1"/>
  <c r="AI2" i="28"/>
  <c r="AV2" i="28" s="1"/>
  <c r="AU2" i="28" s="1"/>
  <c r="BE2" i="28" s="1"/>
  <c r="AH2" i="28"/>
  <c r="BD2" i="28" s="1"/>
  <c r="AS1" i="28"/>
  <c r="AR1" i="28"/>
  <c r="AN1" i="28"/>
  <c r="AM1" i="28"/>
  <c r="AL1" i="28"/>
  <c r="AK1" i="28"/>
  <c r="AJ1" i="28"/>
  <c r="AI1" i="28"/>
  <c r="AI1" i="27"/>
  <c r="AJ1" i="27"/>
  <c r="AK1" i="27"/>
  <c r="AL1" i="27"/>
  <c r="AM1" i="27"/>
  <c r="AN1" i="27"/>
  <c r="AR1" i="27"/>
  <c r="AS1" i="27"/>
  <c r="AH2" i="27"/>
  <c r="AI2" i="27"/>
  <c r="AV2" i="27" s="1"/>
  <c r="AU2" i="27" s="1"/>
  <c r="AJ2" i="27"/>
  <c r="AW2" i="27" s="1"/>
  <c r="AK2" i="27"/>
  <c r="AL2" i="27"/>
  <c r="AY2" i="27" s="1"/>
  <c r="AM2" i="27"/>
  <c r="AZ2" i="27" s="1"/>
  <c r="AN2" i="27"/>
  <c r="BA2" i="27" s="1"/>
  <c r="AR2" i="27"/>
  <c r="AS2" i="27"/>
  <c r="AX2" i="27"/>
  <c r="BC2" i="27"/>
  <c r="AH3" i="27"/>
  <c r="AI3" i="27"/>
  <c r="AV3" i="27" s="1"/>
  <c r="AJ3" i="27"/>
  <c r="AW3" i="27" s="1"/>
  <c r="AK3" i="27"/>
  <c r="AL3" i="27"/>
  <c r="AY3" i="27" s="1"/>
  <c r="AM3" i="27"/>
  <c r="AZ3" i="27" s="1"/>
  <c r="AN3" i="27"/>
  <c r="AR3" i="27"/>
  <c r="AS3" i="27"/>
  <c r="AX3" i="27"/>
  <c r="BA3" i="27"/>
  <c r="BC3" i="27"/>
  <c r="AH4" i="27"/>
  <c r="AI4" i="27"/>
  <c r="AV4" i="27" s="1"/>
  <c r="AJ4" i="27"/>
  <c r="AK4" i="27"/>
  <c r="AL4" i="27"/>
  <c r="AM4" i="27"/>
  <c r="AZ4" i="27" s="1"/>
  <c r="AN4" i="27"/>
  <c r="AR4" i="27"/>
  <c r="AS4" i="27"/>
  <c r="AW4" i="27"/>
  <c r="AU4" i="27" s="1"/>
  <c r="BE4" i="27" s="1"/>
  <c r="AX4" i="27"/>
  <c r="AY4" i="27"/>
  <c r="BA4" i="27"/>
  <c r="BC4" i="27"/>
  <c r="AH5" i="27"/>
  <c r="AI5" i="27"/>
  <c r="AV5" i="27" s="1"/>
  <c r="AJ5" i="27"/>
  <c r="AK5" i="27"/>
  <c r="AX5" i="27" s="1"/>
  <c r="AL5" i="27"/>
  <c r="AY5" i="27" s="1"/>
  <c r="AM5" i="27"/>
  <c r="AZ5" i="27" s="1"/>
  <c r="AN5" i="27"/>
  <c r="BA5" i="27" s="1"/>
  <c r="AR5" i="27"/>
  <c r="AS5" i="27"/>
  <c r="AW5" i="27"/>
  <c r="AU5" i="27" s="1"/>
  <c r="BE5" i="27" s="1"/>
  <c r="BC5" i="27"/>
  <c r="AH6" i="27"/>
  <c r="AI6" i="27"/>
  <c r="AV6" i="27" s="1"/>
  <c r="AU6" i="27" s="1"/>
  <c r="BE6" i="27" s="1"/>
  <c r="AJ6" i="27"/>
  <c r="AW6" i="27" s="1"/>
  <c r="AK6" i="27"/>
  <c r="AL6" i="27"/>
  <c r="AM6" i="27"/>
  <c r="AN6" i="27"/>
  <c r="AR6" i="27"/>
  <c r="AS6" i="27"/>
  <c r="AX6" i="27"/>
  <c r="AY6" i="27"/>
  <c r="AZ6" i="27"/>
  <c r="BA6" i="27"/>
  <c r="BC6" i="27"/>
  <c r="AH7" i="27"/>
  <c r="AI7" i="27"/>
  <c r="AJ7" i="27"/>
  <c r="AW7" i="27" s="1"/>
  <c r="AK7" i="27"/>
  <c r="AL7" i="27"/>
  <c r="AY7" i="27" s="1"/>
  <c r="AM7" i="27"/>
  <c r="AZ7" i="27" s="1"/>
  <c r="AN7" i="27"/>
  <c r="AR7" i="27"/>
  <c r="AS7" i="27"/>
  <c r="AV7" i="27"/>
  <c r="AX7" i="27"/>
  <c r="BA7" i="27"/>
  <c r="BC7" i="27"/>
  <c r="AH8" i="27"/>
  <c r="AI8" i="27"/>
  <c r="AV8" i="27" s="1"/>
  <c r="AJ8" i="27"/>
  <c r="AK8" i="27"/>
  <c r="AL8" i="27"/>
  <c r="AM8" i="27"/>
  <c r="AZ8" i="27" s="1"/>
  <c r="AN8" i="27"/>
  <c r="AR8" i="27"/>
  <c r="AS8" i="27"/>
  <c r="AU8" i="27"/>
  <c r="BE8" i="27" s="1"/>
  <c r="AW8" i="27"/>
  <c r="AX8" i="27"/>
  <c r="AY8" i="27"/>
  <c r="BA8" i="27"/>
  <c r="BC8" i="27"/>
  <c r="AH9" i="27"/>
  <c r="AI9" i="27"/>
  <c r="AV9" i="27" s="1"/>
  <c r="AJ9" i="27"/>
  <c r="AW9" i="27" s="1"/>
  <c r="AU9" i="27" s="1"/>
  <c r="BE9" i="27" s="1"/>
  <c r="AK9" i="27"/>
  <c r="AX9" i="27" s="1"/>
  <c r="AL9" i="27"/>
  <c r="AY9" i="27" s="1"/>
  <c r="AM9" i="27"/>
  <c r="AZ9" i="27" s="1"/>
  <c r="AN9" i="27"/>
  <c r="BA9" i="27" s="1"/>
  <c r="AR9" i="27"/>
  <c r="AS9" i="27"/>
  <c r="BC9" i="27"/>
  <c r="AH10" i="27"/>
  <c r="AI10" i="27"/>
  <c r="AV10" i="27" s="1"/>
  <c r="AJ10" i="27"/>
  <c r="AW10" i="27" s="1"/>
  <c r="AK10" i="27"/>
  <c r="AL10" i="27"/>
  <c r="AM10" i="27"/>
  <c r="AN10" i="27"/>
  <c r="AR10" i="27"/>
  <c r="AS10" i="27"/>
  <c r="AX10" i="27"/>
  <c r="AY10" i="27"/>
  <c r="AZ10" i="27"/>
  <c r="BA10" i="27"/>
  <c r="BC10" i="27"/>
  <c r="AH11" i="27"/>
  <c r="AI11" i="27"/>
  <c r="AV11" i="27" s="1"/>
  <c r="AU11" i="27" s="1"/>
  <c r="BE11" i="27" s="1"/>
  <c r="AJ11" i="27"/>
  <c r="AW11" i="27" s="1"/>
  <c r="AK11" i="27"/>
  <c r="AL11" i="27"/>
  <c r="AM11" i="27"/>
  <c r="AZ11" i="27" s="1"/>
  <c r="AN11" i="27"/>
  <c r="AR11" i="27"/>
  <c r="AS11" i="27"/>
  <c r="AX11" i="27"/>
  <c r="AY11" i="27"/>
  <c r="BA11" i="27"/>
  <c r="BC11" i="27"/>
  <c r="AH12" i="27"/>
  <c r="AI12" i="27"/>
  <c r="AV12" i="27" s="1"/>
  <c r="AJ12" i="27"/>
  <c r="AK12" i="27"/>
  <c r="AL12" i="27"/>
  <c r="AM12" i="27"/>
  <c r="AZ12" i="27" s="1"/>
  <c r="AN12" i="27"/>
  <c r="BA12" i="27" s="1"/>
  <c r="AR12" i="27"/>
  <c r="AS12" i="27"/>
  <c r="AW12" i="27"/>
  <c r="AX12" i="27"/>
  <c r="AY12" i="27"/>
  <c r="BC12" i="27"/>
  <c r="AH13" i="27"/>
  <c r="AI13" i="27"/>
  <c r="AV13" i="27" s="1"/>
  <c r="AU13" i="27" s="1"/>
  <c r="BE13" i="27" s="1"/>
  <c r="AJ13" i="27"/>
  <c r="AK13" i="27"/>
  <c r="AL13" i="27"/>
  <c r="AY13" i="27" s="1"/>
  <c r="AM13" i="27"/>
  <c r="AZ13" i="27" s="1"/>
  <c r="AN13" i="27"/>
  <c r="BA13" i="27" s="1"/>
  <c r="AR13" i="27"/>
  <c r="AS13" i="27"/>
  <c r="AW13" i="27"/>
  <c r="AX13" i="27"/>
  <c r="BC13" i="27"/>
  <c r="AH14" i="27"/>
  <c r="AI14" i="27"/>
  <c r="AV14" i="27" s="1"/>
  <c r="AJ14" i="27"/>
  <c r="AW14" i="27" s="1"/>
  <c r="AK14" i="27"/>
  <c r="AL14" i="27"/>
  <c r="AM14" i="27"/>
  <c r="AN14" i="27"/>
  <c r="BA14" i="27" s="1"/>
  <c r="AR14" i="27"/>
  <c r="AS14" i="27"/>
  <c r="AX14" i="27"/>
  <c r="AY14" i="27"/>
  <c r="AZ14" i="27"/>
  <c r="BC14" i="27"/>
  <c r="AH15" i="27"/>
  <c r="AI15" i="27"/>
  <c r="AV15" i="27" s="1"/>
  <c r="AU15" i="27" s="1"/>
  <c r="BE15" i="27" s="1"/>
  <c r="AJ15" i="27"/>
  <c r="AK15" i="27"/>
  <c r="AL15" i="27"/>
  <c r="AM15" i="27"/>
  <c r="AZ15" i="27" s="1"/>
  <c r="AN15" i="27"/>
  <c r="AR15" i="27"/>
  <c r="AS15" i="27"/>
  <c r="AW15" i="27"/>
  <c r="AX15" i="27"/>
  <c r="AY15" i="27"/>
  <c r="BA15" i="27"/>
  <c r="BC15" i="27"/>
  <c r="AH16" i="27"/>
  <c r="AI16" i="27"/>
  <c r="AV16" i="27" s="1"/>
  <c r="AJ16" i="27"/>
  <c r="AK16" i="27"/>
  <c r="AL16" i="27"/>
  <c r="AM16" i="27"/>
  <c r="AZ16" i="27" s="1"/>
  <c r="AN16" i="27"/>
  <c r="BA16" i="27" s="1"/>
  <c r="AR16" i="27"/>
  <c r="BC16" i="27" s="1"/>
  <c r="AS16" i="27"/>
  <c r="AW16" i="27"/>
  <c r="AX16" i="27"/>
  <c r="AY16" i="27"/>
  <c r="AH17" i="27"/>
  <c r="AI17" i="27"/>
  <c r="AV17" i="27" s="1"/>
  <c r="AJ17" i="27"/>
  <c r="AK17" i="27"/>
  <c r="AL17" i="27"/>
  <c r="AY17" i="27" s="1"/>
  <c r="AM17" i="27"/>
  <c r="AZ17" i="27" s="1"/>
  <c r="AN17" i="27"/>
  <c r="BA17" i="27" s="1"/>
  <c r="AR17" i="27"/>
  <c r="AS17" i="27"/>
  <c r="AW17" i="27"/>
  <c r="AX17" i="27"/>
  <c r="BC17" i="27"/>
  <c r="AH18" i="27"/>
  <c r="AI18" i="27"/>
  <c r="AV18" i="27" s="1"/>
  <c r="AJ18" i="27"/>
  <c r="AW18" i="27" s="1"/>
  <c r="AK18" i="27"/>
  <c r="AL18" i="27"/>
  <c r="AY18" i="27" s="1"/>
  <c r="AM18" i="27"/>
  <c r="AZ18" i="27" s="1"/>
  <c r="AN18" i="27"/>
  <c r="BA18" i="27" s="1"/>
  <c r="AR18" i="27"/>
  <c r="AS18" i="27"/>
  <c r="AX18" i="27"/>
  <c r="BC18" i="27"/>
  <c r="AH19" i="27"/>
  <c r="AI19" i="27"/>
  <c r="AJ19" i="27"/>
  <c r="AK19" i="27"/>
  <c r="AL19" i="27"/>
  <c r="AM19" i="27"/>
  <c r="AZ19" i="27" s="1"/>
  <c r="AN19" i="27"/>
  <c r="AR19" i="27"/>
  <c r="AS19" i="27"/>
  <c r="AV19" i="27"/>
  <c r="AW19" i="27"/>
  <c r="AX19" i="27"/>
  <c r="AY19" i="27"/>
  <c r="BA19" i="27"/>
  <c r="BC19" i="27"/>
  <c r="AH20" i="27"/>
  <c r="AI20" i="27"/>
  <c r="AV20" i="27" s="1"/>
  <c r="AJ20" i="27"/>
  <c r="AK20" i="27"/>
  <c r="AL20" i="27"/>
  <c r="AM20" i="27"/>
  <c r="AZ20" i="27" s="1"/>
  <c r="AN20" i="27"/>
  <c r="BA20" i="27" s="1"/>
  <c r="AR20" i="27"/>
  <c r="BC20" i="27" s="1"/>
  <c r="AS20" i="27"/>
  <c r="AW20" i="27"/>
  <c r="AX20" i="27"/>
  <c r="AY20" i="27"/>
  <c r="AH21" i="27"/>
  <c r="AI21" i="27"/>
  <c r="AV21" i="27" s="1"/>
  <c r="AJ21" i="27"/>
  <c r="AW21" i="27" s="1"/>
  <c r="AU21" i="27" s="1"/>
  <c r="BE21" i="27" s="1"/>
  <c r="AK21" i="27"/>
  <c r="AX21" i="27" s="1"/>
  <c r="AL21" i="27"/>
  <c r="AY21" i="27" s="1"/>
  <c r="AM21" i="27"/>
  <c r="AZ21" i="27" s="1"/>
  <c r="AN21" i="27"/>
  <c r="BA21" i="27" s="1"/>
  <c r="AR21" i="27"/>
  <c r="AS21" i="27"/>
  <c r="BC21" i="27"/>
  <c r="AH22" i="27"/>
  <c r="AI22" i="27"/>
  <c r="AV22" i="27" s="1"/>
  <c r="AJ22" i="27"/>
  <c r="AW22" i="27" s="1"/>
  <c r="AK22" i="27"/>
  <c r="AL22" i="27"/>
  <c r="AY22" i="27" s="1"/>
  <c r="AM22" i="27"/>
  <c r="AZ22" i="27" s="1"/>
  <c r="AN22" i="27"/>
  <c r="BA22" i="27" s="1"/>
  <c r="AR22" i="27"/>
  <c r="AS22" i="27"/>
  <c r="AX22" i="27"/>
  <c r="BC22" i="27"/>
  <c r="AH23" i="27"/>
  <c r="AI23" i="27"/>
  <c r="AJ23" i="27"/>
  <c r="AW23" i="27" s="1"/>
  <c r="AK23" i="27"/>
  <c r="AL23" i="27"/>
  <c r="AY23" i="27" s="1"/>
  <c r="AM23" i="27"/>
  <c r="AZ23" i="27" s="1"/>
  <c r="AN23" i="27"/>
  <c r="AR23" i="27"/>
  <c r="AS23" i="27"/>
  <c r="AV23" i="27"/>
  <c r="AU23" i="27" s="1"/>
  <c r="BE23" i="27" s="1"/>
  <c r="AX23" i="27"/>
  <c r="BA23" i="27"/>
  <c r="BC23" i="27"/>
  <c r="AH24" i="27"/>
  <c r="AI24" i="27"/>
  <c r="AV24" i="27" s="1"/>
  <c r="AJ24" i="27"/>
  <c r="AK24" i="27"/>
  <c r="AL24" i="27"/>
  <c r="AM24" i="27"/>
  <c r="AZ24" i="27" s="1"/>
  <c r="AN24" i="27"/>
  <c r="BA24" i="27" s="1"/>
  <c r="AR24" i="27"/>
  <c r="BC24" i="27" s="1"/>
  <c r="AS24" i="27"/>
  <c r="AW24" i="27"/>
  <c r="AU24" i="27" s="1"/>
  <c r="BE24" i="27" s="1"/>
  <c r="AX24" i="27"/>
  <c r="AY24" i="27"/>
  <c r="AH25" i="27"/>
  <c r="AI25" i="27"/>
  <c r="AV25" i="27" s="1"/>
  <c r="AJ25" i="27"/>
  <c r="AK25" i="27"/>
  <c r="AX25" i="27" s="1"/>
  <c r="AL25" i="27"/>
  <c r="AY25" i="27" s="1"/>
  <c r="AM25" i="27"/>
  <c r="AZ25" i="27" s="1"/>
  <c r="AN25" i="27"/>
  <c r="BA25" i="27" s="1"/>
  <c r="AR25" i="27"/>
  <c r="AS25" i="27"/>
  <c r="AU25" i="27"/>
  <c r="BE25" i="27" s="1"/>
  <c r="AW25" i="27"/>
  <c r="BC25" i="27"/>
  <c r="AH26" i="27"/>
  <c r="AI26" i="27"/>
  <c r="AV26" i="27" s="1"/>
  <c r="AJ26" i="27"/>
  <c r="AW26" i="27" s="1"/>
  <c r="AK26" i="27"/>
  <c r="AL26" i="27"/>
  <c r="AM26" i="27"/>
  <c r="AZ26" i="27" s="1"/>
  <c r="AN26" i="27"/>
  <c r="BA26" i="27" s="1"/>
  <c r="AR26" i="27"/>
  <c r="AS26" i="27"/>
  <c r="AX26" i="27"/>
  <c r="AY26" i="27"/>
  <c r="BC26" i="27"/>
  <c r="AH27" i="27"/>
  <c r="AI27" i="27"/>
  <c r="AV27" i="27" s="1"/>
  <c r="AU27" i="27" s="1"/>
  <c r="BE27" i="27" s="1"/>
  <c r="AJ27" i="27"/>
  <c r="AW27" i="27" s="1"/>
  <c r="AK27" i="27"/>
  <c r="AL27" i="27"/>
  <c r="AY27" i="27" s="1"/>
  <c r="AM27" i="27"/>
  <c r="AZ27" i="27" s="1"/>
  <c r="AN27" i="27"/>
  <c r="AR27" i="27"/>
  <c r="AS27" i="27"/>
  <c r="AX27" i="27"/>
  <c r="BA27" i="27"/>
  <c r="BC27" i="27"/>
  <c r="AH28" i="27"/>
  <c r="AI28" i="27"/>
  <c r="AV28" i="27" s="1"/>
  <c r="AJ28" i="27"/>
  <c r="AK28" i="27"/>
  <c r="AL28" i="27"/>
  <c r="AM28" i="27"/>
  <c r="AZ28" i="27" s="1"/>
  <c r="AN28" i="27"/>
  <c r="AR28" i="27"/>
  <c r="AS28" i="27"/>
  <c r="AW28" i="27"/>
  <c r="AX28" i="27"/>
  <c r="AY28" i="27"/>
  <c r="BA28" i="27"/>
  <c r="BC28" i="27"/>
  <c r="AH29" i="27"/>
  <c r="AI29" i="27"/>
  <c r="AV29" i="27" s="1"/>
  <c r="AU29" i="27" s="1"/>
  <c r="BE29" i="27" s="1"/>
  <c r="AJ29" i="27"/>
  <c r="AW29" i="27" s="1"/>
  <c r="AK29" i="27"/>
  <c r="AX29" i="27" s="1"/>
  <c r="AL29" i="27"/>
  <c r="AY29" i="27" s="1"/>
  <c r="AM29" i="27"/>
  <c r="AZ29" i="27" s="1"/>
  <c r="AN29" i="27"/>
  <c r="BA29" i="27" s="1"/>
  <c r="AR29" i="27"/>
  <c r="AS29" i="27"/>
  <c r="BC29" i="27"/>
  <c r="AH30" i="27"/>
  <c r="AI30" i="27"/>
  <c r="AV30" i="27" s="1"/>
  <c r="AJ30" i="27"/>
  <c r="AW30" i="27" s="1"/>
  <c r="AK30" i="27"/>
  <c r="AL30" i="27"/>
  <c r="AY30" i="27" s="1"/>
  <c r="AM30" i="27"/>
  <c r="AZ30" i="27" s="1"/>
  <c r="AN30" i="27"/>
  <c r="BA30" i="27" s="1"/>
  <c r="AR30" i="27"/>
  <c r="AS30" i="27"/>
  <c r="AX30" i="27"/>
  <c r="BC30" i="27"/>
  <c r="AH31" i="27"/>
  <c r="AI31" i="27"/>
  <c r="AV31" i="27" s="1"/>
  <c r="AJ31" i="27"/>
  <c r="AW31" i="27" s="1"/>
  <c r="AK31" i="27"/>
  <c r="AL31" i="27"/>
  <c r="AY31" i="27" s="1"/>
  <c r="AM31" i="27"/>
  <c r="AZ31" i="27" s="1"/>
  <c r="AN31" i="27"/>
  <c r="AR31" i="27"/>
  <c r="AS31" i="27"/>
  <c r="AX31" i="27"/>
  <c r="BA31" i="27"/>
  <c r="BC31" i="27"/>
  <c r="AH32" i="27"/>
  <c r="AI32" i="27"/>
  <c r="AV32" i="27" s="1"/>
  <c r="AJ32" i="27"/>
  <c r="AK32" i="27"/>
  <c r="AL32" i="27"/>
  <c r="AM32" i="27"/>
  <c r="AZ32" i="27" s="1"/>
  <c r="AN32" i="27"/>
  <c r="BA32" i="27" s="1"/>
  <c r="AR32" i="27"/>
  <c r="BC32" i="27" s="1"/>
  <c r="AS32" i="27"/>
  <c r="AW32" i="27"/>
  <c r="AX32" i="27"/>
  <c r="AY32" i="27"/>
  <c r="AH33" i="27"/>
  <c r="AI33" i="27"/>
  <c r="AV33" i="27" s="1"/>
  <c r="AJ33" i="27"/>
  <c r="AW33" i="27" s="1"/>
  <c r="AK33" i="27"/>
  <c r="AX33" i="27" s="1"/>
  <c r="AL33" i="27"/>
  <c r="AY33" i="27" s="1"/>
  <c r="AM33" i="27"/>
  <c r="AZ33" i="27" s="1"/>
  <c r="AN33" i="27"/>
  <c r="BA33" i="27" s="1"/>
  <c r="AR33" i="27"/>
  <c r="AS33" i="27"/>
  <c r="BC33" i="27"/>
  <c r="AH34" i="27"/>
  <c r="AI34" i="27"/>
  <c r="AV34" i="27" s="1"/>
  <c r="AJ34" i="27"/>
  <c r="AW34" i="27" s="1"/>
  <c r="AK34" i="27"/>
  <c r="AL34" i="27"/>
  <c r="AY34" i="27" s="1"/>
  <c r="AM34" i="27"/>
  <c r="AZ34" i="27" s="1"/>
  <c r="AN34" i="27"/>
  <c r="AR34" i="27"/>
  <c r="AS34" i="27"/>
  <c r="AX34" i="27"/>
  <c r="BA34" i="27"/>
  <c r="BC34" i="27"/>
  <c r="AH35" i="27"/>
  <c r="AI35" i="27"/>
  <c r="AJ35" i="27"/>
  <c r="AK35" i="27"/>
  <c r="AL35" i="27"/>
  <c r="AM35" i="27"/>
  <c r="AZ35" i="27" s="1"/>
  <c r="AN35" i="27"/>
  <c r="BA35" i="27" s="1"/>
  <c r="AR35" i="27"/>
  <c r="AS35" i="27"/>
  <c r="AV35" i="27"/>
  <c r="AW35" i="27"/>
  <c r="AX35" i="27"/>
  <c r="AY35" i="27"/>
  <c r="BC35" i="27"/>
  <c r="AH36" i="27"/>
  <c r="AI36" i="27"/>
  <c r="AV36" i="27" s="1"/>
  <c r="AJ36" i="27"/>
  <c r="AK36" i="27"/>
  <c r="AL36" i="27"/>
  <c r="AM36" i="27"/>
  <c r="AZ36" i="27" s="1"/>
  <c r="AN36" i="27"/>
  <c r="AR36" i="27"/>
  <c r="AS36" i="27"/>
  <c r="AW36" i="27"/>
  <c r="AU36" i="27" s="1"/>
  <c r="BE36" i="27" s="1"/>
  <c r="AX36" i="27"/>
  <c r="AY36" i="27"/>
  <c r="BA36" i="27"/>
  <c r="BC36" i="27"/>
  <c r="AH37" i="27"/>
  <c r="AI37" i="27"/>
  <c r="AV37" i="27" s="1"/>
  <c r="AJ37" i="27"/>
  <c r="AW37" i="27" s="1"/>
  <c r="AU37" i="27" s="1"/>
  <c r="BE37" i="27" s="1"/>
  <c r="AK37" i="27"/>
  <c r="AL37" i="27"/>
  <c r="AM37" i="27"/>
  <c r="AN37" i="27"/>
  <c r="BA37" i="27" s="1"/>
  <c r="AR37" i="27"/>
  <c r="AS37" i="27"/>
  <c r="AX37" i="27"/>
  <c r="AY37" i="27"/>
  <c r="AZ37" i="27"/>
  <c r="BC37" i="27"/>
  <c r="AH38" i="27"/>
  <c r="AI38" i="27"/>
  <c r="AJ38" i="27"/>
  <c r="AW38" i="27" s="1"/>
  <c r="AK38" i="27"/>
  <c r="AL38" i="27"/>
  <c r="AM38" i="27"/>
  <c r="AZ38" i="27" s="1"/>
  <c r="AN38" i="27"/>
  <c r="BA38" i="27" s="1"/>
  <c r="AR38" i="27"/>
  <c r="AS38" i="27"/>
  <c r="AV38" i="27"/>
  <c r="AU38" i="27" s="1"/>
  <c r="BE38" i="27" s="1"/>
  <c r="AX38" i="27"/>
  <c r="AY38" i="27"/>
  <c r="BC38" i="27"/>
  <c r="AH39" i="27"/>
  <c r="AI39" i="27"/>
  <c r="AJ39" i="27"/>
  <c r="AK39" i="27"/>
  <c r="AL39" i="27"/>
  <c r="AY39" i="27" s="1"/>
  <c r="AU39" i="27" s="1"/>
  <c r="BE39" i="27" s="1"/>
  <c r="AM39" i="27"/>
  <c r="AZ39" i="27" s="1"/>
  <c r="AN39" i="27"/>
  <c r="BA39" i="27" s="1"/>
  <c r="AR39" i="27"/>
  <c r="BC39" i="27" s="1"/>
  <c r="AS39" i="27"/>
  <c r="AV39" i="27"/>
  <c r="AW39" i="27"/>
  <c r="AX39" i="27"/>
  <c r="AH40" i="27"/>
  <c r="AI40" i="27"/>
  <c r="AV40" i="27" s="1"/>
  <c r="AJ40" i="27"/>
  <c r="AW40" i="27" s="1"/>
  <c r="AK40" i="27"/>
  <c r="AX40" i="27" s="1"/>
  <c r="AL40" i="27"/>
  <c r="AM40" i="27"/>
  <c r="AZ40" i="27" s="1"/>
  <c r="AN40" i="27"/>
  <c r="BA40" i="27" s="1"/>
  <c r="AR40" i="27"/>
  <c r="BC40" i="27" s="1"/>
  <c r="AS40" i="27"/>
  <c r="AY40" i="27"/>
  <c r="AH41" i="27"/>
  <c r="AI41" i="27"/>
  <c r="AV41" i="27" s="1"/>
  <c r="AJ41" i="27"/>
  <c r="AW41" i="27" s="1"/>
  <c r="AK41" i="27"/>
  <c r="AX41" i="27" s="1"/>
  <c r="AL41" i="27"/>
  <c r="AY41" i="27" s="1"/>
  <c r="AM41" i="27"/>
  <c r="AZ41" i="27" s="1"/>
  <c r="AU41" i="27" s="1"/>
  <c r="BE41" i="27" s="1"/>
  <c r="AN41" i="27"/>
  <c r="BA41" i="27" s="1"/>
  <c r="AR41" i="27"/>
  <c r="AS41" i="27"/>
  <c r="BC41" i="27"/>
  <c r="AH42" i="27"/>
  <c r="AI42" i="27"/>
  <c r="AV42" i="27" s="1"/>
  <c r="AJ42" i="27"/>
  <c r="AW42" i="27" s="1"/>
  <c r="AK42" i="27"/>
  <c r="AL42" i="27"/>
  <c r="AM42" i="27"/>
  <c r="AN42" i="27"/>
  <c r="AR42" i="27"/>
  <c r="AS42" i="27"/>
  <c r="AX42" i="27"/>
  <c r="AY42" i="27"/>
  <c r="AZ42" i="27"/>
  <c r="BA42" i="27"/>
  <c r="BC42" i="27"/>
  <c r="AH43" i="27"/>
  <c r="AI43" i="27"/>
  <c r="AJ43" i="27"/>
  <c r="AK43" i="27"/>
  <c r="AL43" i="27"/>
  <c r="AM43" i="27"/>
  <c r="AZ43" i="27" s="1"/>
  <c r="AN43" i="27"/>
  <c r="AR43" i="27"/>
  <c r="AS43" i="27"/>
  <c r="AV43" i="27"/>
  <c r="AW43" i="27"/>
  <c r="AX43" i="27"/>
  <c r="AY43" i="27"/>
  <c r="BA43" i="27"/>
  <c r="BC43" i="27"/>
  <c r="AH44" i="27"/>
  <c r="AI44" i="27"/>
  <c r="AV44" i="27" s="1"/>
  <c r="AJ44" i="27"/>
  <c r="AK44" i="27"/>
  <c r="AL44" i="27"/>
  <c r="AM44" i="27"/>
  <c r="AZ44" i="27" s="1"/>
  <c r="AN44" i="27"/>
  <c r="AR44" i="27"/>
  <c r="AS44" i="27"/>
  <c r="AW44" i="27"/>
  <c r="AU44" i="27" s="1"/>
  <c r="BE44" i="27" s="1"/>
  <c r="AX44" i="27"/>
  <c r="AY44" i="27"/>
  <c r="BA44" i="27"/>
  <c r="BC44" i="27"/>
  <c r="AH45" i="27"/>
  <c r="AI45" i="27"/>
  <c r="AV45" i="27" s="1"/>
  <c r="AJ45" i="27"/>
  <c r="AK45" i="27"/>
  <c r="AL45" i="27"/>
  <c r="AM45" i="27"/>
  <c r="AN45" i="27"/>
  <c r="BA45" i="27" s="1"/>
  <c r="AR45" i="27"/>
  <c r="AS45" i="27"/>
  <c r="AW45" i="27"/>
  <c r="AU45" i="27" s="1"/>
  <c r="BE45" i="27" s="1"/>
  <c r="AX45" i="27"/>
  <c r="AY45" i="27"/>
  <c r="AZ45" i="27"/>
  <c r="BC45" i="27"/>
  <c r="AH46" i="27"/>
  <c r="AI46" i="27"/>
  <c r="AJ46" i="27"/>
  <c r="AW46" i="27" s="1"/>
  <c r="AK46" i="27"/>
  <c r="AL46" i="27"/>
  <c r="AM46" i="27"/>
  <c r="AZ46" i="27" s="1"/>
  <c r="AN46" i="27"/>
  <c r="BA46" i="27" s="1"/>
  <c r="AR46" i="27"/>
  <c r="AS46" i="27"/>
  <c r="AV46" i="27"/>
  <c r="AU46" i="27" s="1"/>
  <c r="BE46" i="27" s="1"/>
  <c r="AX46" i="27"/>
  <c r="AY46" i="27"/>
  <c r="BC46" i="27"/>
  <c r="AH47" i="27"/>
  <c r="AI47" i="27"/>
  <c r="AJ47" i="27"/>
  <c r="AK47" i="27"/>
  <c r="AX47" i="27" s="1"/>
  <c r="AL47" i="27"/>
  <c r="AY47" i="27" s="1"/>
  <c r="AM47" i="27"/>
  <c r="AZ47" i="27" s="1"/>
  <c r="AN47" i="27"/>
  <c r="BA47" i="27" s="1"/>
  <c r="AR47" i="27"/>
  <c r="BC47" i="27" s="1"/>
  <c r="AS47" i="27"/>
  <c r="AU47" i="27"/>
  <c r="BE47" i="27" s="1"/>
  <c r="AV47" i="27"/>
  <c r="AW47" i="27"/>
  <c r="AH48" i="27"/>
  <c r="AI48" i="27"/>
  <c r="AV48" i="27" s="1"/>
  <c r="AJ48" i="27"/>
  <c r="AW48" i="27" s="1"/>
  <c r="AK48" i="27"/>
  <c r="AX48" i="27" s="1"/>
  <c r="AL48" i="27"/>
  <c r="AM48" i="27"/>
  <c r="AZ48" i="27" s="1"/>
  <c r="AN48" i="27"/>
  <c r="BA48" i="27" s="1"/>
  <c r="AR48" i="27"/>
  <c r="BC48" i="27" s="1"/>
  <c r="AS48" i="27"/>
  <c r="AY48" i="27"/>
  <c r="AH49" i="27"/>
  <c r="AI49" i="27"/>
  <c r="AV49" i="27" s="1"/>
  <c r="AJ49" i="27"/>
  <c r="AW49" i="27" s="1"/>
  <c r="AK49" i="27"/>
  <c r="AX49" i="27" s="1"/>
  <c r="AL49" i="27"/>
  <c r="AY49" i="27" s="1"/>
  <c r="AM49" i="27"/>
  <c r="AZ49" i="27" s="1"/>
  <c r="AN49" i="27"/>
  <c r="BA49" i="27" s="1"/>
  <c r="AR49" i="27"/>
  <c r="AS49" i="27"/>
  <c r="BC49" i="27"/>
  <c r="AH50" i="27"/>
  <c r="AI50" i="27"/>
  <c r="AV50" i="27" s="1"/>
  <c r="AU50" i="27" s="1"/>
  <c r="BE50" i="27" s="1"/>
  <c r="AJ50" i="27"/>
  <c r="AW50" i="27" s="1"/>
  <c r="AK50" i="27"/>
  <c r="AL50" i="27"/>
  <c r="AY50" i="27" s="1"/>
  <c r="AM50" i="27"/>
  <c r="AZ50" i="27" s="1"/>
  <c r="AN50" i="27"/>
  <c r="AR50" i="27"/>
  <c r="AS50" i="27"/>
  <c r="AX50" i="27"/>
  <c r="BA50" i="27"/>
  <c r="BC50" i="27"/>
  <c r="AH51" i="27"/>
  <c r="AI51" i="27"/>
  <c r="AV51" i="27" s="1"/>
  <c r="AU51" i="27" s="1"/>
  <c r="BE51" i="27" s="1"/>
  <c r="AJ51" i="27"/>
  <c r="AW51" i="27" s="1"/>
  <c r="AK51" i="27"/>
  <c r="AX51" i="27" s="1"/>
  <c r="AL51" i="27"/>
  <c r="AM51" i="27"/>
  <c r="AZ51" i="27" s="1"/>
  <c r="AN51" i="27"/>
  <c r="AR51" i="27"/>
  <c r="AS51" i="27"/>
  <c r="AY51" i="27"/>
  <c r="BA51" i="27"/>
  <c r="BC51" i="27"/>
  <c r="AH52" i="27"/>
  <c r="AI52" i="27"/>
  <c r="AV52" i="27" s="1"/>
  <c r="AJ52" i="27"/>
  <c r="AK52" i="27"/>
  <c r="AL52" i="27"/>
  <c r="AM52" i="27"/>
  <c r="AZ52" i="27" s="1"/>
  <c r="AN52" i="27"/>
  <c r="BA52" i="27" s="1"/>
  <c r="AR52" i="27"/>
  <c r="BC52" i="27" s="1"/>
  <c r="AS52" i="27"/>
  <c r="AW52" i="27"/>
  <c r="AX52" i="27"/>
  <c r="AY52" i="27"/>
  <c r="AH53" i="27"/>
  <c r="AI53" i="27"/>
  <c r="AJ53" i="27"/>
  <c r="AW53" i="27" s="1"/>
  <c r="AK53" i="27"/>
  <c r="AX53" i="27" s="1"/>
  <c r="AL53" i="27"/>
  <c r="AY53" i="27" s="1"/>
  <c r="AM53" i="27"/>
  <c r="AZ53" i="27" s="1"/>
  <c r="AN53" i="27"/>
  <c r="BA53" i="27" s="1"/>
  <c r="AR53" i="27"/>
  <c r="AS53" i="27"/>
  <c r="AV53" i="27"/>
  <c r="BC53" i="27"/>
  <c r="AH54" i="27"/>
  <c r="AI54" i="27"/>
  <c r="AV54" i="27" s="1"/>
  <c r="AJ54" i="27"/>
  <c r="AW54" i="27" s="1"/>
  <c r="AK54" i="27"/>
  <c r="AL54" i="27"/>
  <c r="AY54" i="27" s="1"/>
  <c r="AM54" i="27"/>
  <c r="AZ54" i="27" s="1"/>
  <c r="AN54" i="27"/>
  <c r="AR54" i="27"/>
  <c r="AS54" i="27"/>
  <c r="AX54" i="27"/>
  <c r="BA54" i="27"/>
  <c r="BC54" i="27"/>
  <c r="AH55" i="27"/>
  <c r="AI55" i="27"/>
  <c r="AV55" i="27" s="1"/>
  <c r="AJ55" i="27"/>
  <c r="AW55" i="27" s="1"/>
  <c r="AK55" i="27"/>
  <c r="AX55" i="27" s="1"/>
  <c r="AL55" i="27"/>
  <c r="AY55" i="27" s="1"/>
  <c r="AM55" i="27"/>
  <c r="AZ55" i="27" s="1"/>
  <c r="AN55" i="27"/>
  <c r="AR55" i="27"/>
  <c r="AS55" i="27"/>
  <c r="BA55" i="27"/>
  <c r="BC55" i="27"/>
  <c r="AH56" i="27"/>
  <c r="AI56" i="27"/>
  <c r="AV56" i="27" s="1"/>
  <c r="AU56" i="27" s="1"/>
  <c r="BE56" i="27" s="1"/>
  <c r="AJ56" i="27"/>
  <c r="AW56" i="27" s="1"/>
  <c r="AK56" i="27"/>
  <c r="AL56" i="27"/>
  <c r="AM56" i="27"/>
  <c r="AN56" i="27"/>
  <c r="AR56" i="27"/>
  <c r="AS56" i="27"/>
  <c r="AX56" i="27"/>
  <c r="AY56" i="27"/>
  <c r="AZ56" i="27"/>
  <c r="BA56" i="27"/>
  <c r="BC56" i="27"/>
  <c r="AH57" i="27"/>
  <c r="AI57" i="27"/>
  <c r="AV57" i="27" s="1"/>
  <c r="AU57" i="27" s="1"/>
  <c r="BE57" i="27" s="1"/>
  <c r="AJ57" i="27"/>
  <c r="AK57" i="27"/>
  <c r="AL57" i="27"/>
  <c r="AM57" i="27"/>
  <c r="AN57" i="27"/>
  <c r="BA57" i="27" s="1"/>
  <c r="AR57" i="27"/>
  <c r="AS57" i="27"/>
  <c r="AW57" i="27"/>
  <c r="AX57" i="27"/>
  <c r="AY57" i="27"/>
  <c r="AZ57" i="27"/>
  <c r="BC57" i="27"/>
  <c r="AH58" i="27"/>
  <c r="AI58" i="27"/>
  <c r="AJ58" i="27"/>
  <c r="AW58" i="27" s="1"/>
  <c r="AK58" i="27"/>
  <c r="AL58" i="27"/>
  <c r="AM58" i="27"/>
  <c r="AN58" i="27"/>
  <c r="BA58" i="27" s="1"/>
  <c r="AR58" i="27"/>
  <c r="BC58" i="27" s="1"/>
  <c r="AS58" i="27"/>
  <c r="AV58" i="27"/>
  <c r="AX58" i="27"/>
  <c r="AY58" i="27"/>
  <c r="AZ58" i="27"/>
  <c r="AU58" i="27" s="1"/>
  <c r="BE58" i="27" s="1"/>
  <c r="AH59" i="27"/>
  <c r="AI59" i="27"/>
  <c r="AJ59" i="27"/>
  <c r="AK59" i="27"/>
  <c r="AL59" i="27"/>
  <c r="AY59" i="27" s="1"/>
  <c r="AM59" i="27"/>
  <c r="AZ59" i="27" s="1"/>
  <c r="AN59" i="27"/>
  <c r="BA59" i="27" s="1"/>
  <c r="AR59" i="27"/>
  <c r="BC59" i="27" s="1"/>
  <c r="AS59" i="27"/>
  <c r="AU59" i="27"/>
  <c r="BE59" i="27" s="1"/>
  <c r="AV59" i="27"/>
  <c r="AW59" i="27"/>
  <c r="AX59" i="27"/>
  <c r="AH60" i="27"/>
  <c r="AI60" i="27"/>
  <c r="AV60" i="27" s="1"/>
  <c r="AJ60" i="27"/>
  <c r="AW60" i="27" s="1"/>
  <c r="AK60" i="27"/>
  <c r="AX60" i="27" s="1"/>
  <c r="AL60" i="27"/>
  <c r="AM60" i="27"/>
  <c r="AN60" i="27"/>
  <c r="AR60" i="27"/>
  <c r="AS60" i="27"/>
  <c r="AU60" i="27"/>
  <c r="BE60" i="27" s="1"/>
  <c r="AY60" i="27"/>
  <c r="AZ60" i="27"/>
  <c r="BA60" i="27"/>
  <c r="BC60" i="27"/>
  <c r="AH61" i="27"/>
  <c r="AI61" i="27"/>
  <c r="AJ61" i="27"/>
  <c r="AK61" i="27"/>
  <c r="AL61" i="27"/>
  <c r="AM61" i="27"/>
  <c r="AZ61" i="27" s="1"/>
  <c r="AN61" i="27"/>
  <c r="BA61" i="27" s="1"/>
  <c r="AR61" i="27"/>
  <c r="AS61" i="27"/>
  <c r="AV61" i="27"/>
  <c r="AW61" i="27"/>
  <c r="AX61" i="27"/>
  <c r="AY61" i="27"/>
  <c r="BC61" i="27"/>
  <c r="AH62" i="27"/>
  <c r="AI62" i="27"/>
  <c r="AJ62" i="27"/>
  <c r="AW62" i="27" s="1"/>
  <c r="AK62" i="27"/>
  <c r="AL62" i="27"/>
  <c r="AY62" i="27" s="1"/>
  <c r="AM62" i="27"/>
  <c r="AN62" i="27"/>
  <c r="AR62" i="27"/>
  <c r="AS62" i="27"/>
  <c r="AV62" i="27"/>
  <c r="AX62" i="27"/>
  <c r="AZ62" i="27"/>
  <c r="BA62" i="27"/>
  <c r="BC62" i="27"/>
  <c r="AH63" i="27"/>
  <c r="AI63" i="27"/>
  <c r="AJ63" i="27"/>
  <c r="AW63" i="27" s="1"/>
  <c r="AK63" i="27"/>
  <c r="AL63" i="27"/>
  <c r="AM63" i="27"/>
  <c r="AZ63" i="27" s="1"/>
  <c r="AN63" i="27"/>
  <c r="BA63" i="27" s="1"/>
  <c r="AR63" i="27"/>
  <c r="BC63" i="27" s="1"/>
  <c r="AS63" i="27"/>
  <c r="AV63" i="27"/>
  <c r="AU63" i="27" s="1"/>
  <c r="BE63" i="27" s="1"/>
  <c r="AX63" i="27"/>
  <c r="AY63" i="27"/>
  <c r="AH64" i="27"/>
  <c r="AI64" i="27"/>
  <c r="AV64" i="27" s="1"/>
  <c r="AJ64" i="27"/>
  <c r="AK64" i="27"/>
  <c r="AX64" i="27" s="1"/>
  <c r="AL64" i="27"/>
  <c r="AM64" i="27"/>
  <c r="AZ64" i="27" s="1"/>
  <c r="AN64" i="27"/>
  <c r="BA64" i="27" s="1"/>
  <c r="AR64" i="27"/>
  <c r="BC64" i="27" s="1"/>
  <c r="AS64" i="27"/>
  <c r="AW64" i="27"/>
  <c r="AY64" i="27"/>
  <c r="AH65" i="27"/>
  <c r="AI65" i="27"/>
  <c r="AV65" i="27" s="1"/>
  <c r="AJ65" i="27"/>
  <c r="AW65" i="27" s="1"/>
  <c r="AK65" i="27"/>
  <c r="AX65" i="27" s="1"/>
  <c r="AL65" i="27"/>
  <c r="AY65" i="27" s="1"/>
  <c r="AM65" i="27"/>
  <c r="AZ65" i="27" s="1"/>
  <c r="AN65" i="27"/>
  <c r="BA65" i="27" s="1"/>
  <c r="AR65" i="27"/>
  <c r="AS65" i="27"/>
  <c r="BC65" i="27"/>
  <c r="AH66" i="27"/>
  <c r="AI66" i="27"/>
  <c r="AV66" i="27" s="1"/>
  <c r="AJ66" i="27"/>
  <c r="AW66" i="27" s="1"/>
  <c r="AK66" i="27"/>
  <c r="AL66" i="27"/>
  <c r="AY66" i="27" s="1"/>
  <c r="AM66" i="27"/>
  <c r="AZ66" i="27" s="1"/>
  <c r="AN66" i="27"/>
  <c r="BA66" i="27" s="1"/>
  <c r="AR66" i="27"/>
  <c r="AS66" i="27"/>
  <c r="AX66" i="27"/>
  <c r="BC66" i="27"/>
  <c r="AH67" i="27"/>
  <c r="AI67" i="27"/>
  <c r="AV67" i="27" s="1"/>
  <c r="AU67" i="27" s="1"/>
  <c r="BE67" i="27" s="1"/>
  <c r="AJ67" i="27"/>
  <c r="AW67" i="27" s="1"/>
  <c r="AK67" i="27"/>
  <c r="AX67" i="27" s="1"/>
  <c r="AL67" i="27"/>
  <c r="AY67" i="27" s="1"/>
  <c r="AM67" i="27"/>
  <c r="AZ67" i="27" s="1"/>
  <c r="AN67" i="27"/>
  <c r="BA67" i="27" s="1"/>
  <c r="AR67" i="27"/>
  <c r="AS67" i="27"/>
  <c r="BC67" i="27"/>
  <c r="AH68" i="27"/>
  <c r="AI68" i="27"/>
  <c r="AV68" i="27" s="1"/>
  <c r="AU68" i="27" s="1"/>
  <c r="BE68" i="27" s="1"/>
  <c r="AJ68" i="27"/>
  <c r="AW68" i="27" s="1"/>
  <c r="AK68" i="27"/>
  <c r="AX68" i="27" s="1"/>
  <c r="AL68" i="27"/>
  <c r="AM68" i="27"/>
  <c r="AN68" i="27"/>
  <c r="AR68" i="27"/>
  <c r="AS68" i="27"/>
  <c r="AY68" i="27"/>
  <c r="AZ68" i="27"/>
  <c r="BA68" i="27"/>
  <c r="BC68" i="27"/>
  <c r="AH69" i="27"/>
  <c r="AI69" i="27"/>
  <c r="AV69" i="27" s="1"/>
  <c r="AU69" i="27" s="1"/>
  <c r="BE69" i="27" s="1"/>
  <c r="AJ69" i="27"/>
  <c r="AK69" i="27"/>
  <c r="AL69" i="27"/>
  <c r="AM69" i="27"/>
  <c r="AZ69" i="27" s="1"/>
  <c r="AN69" i="27"/>
  <c r="BA69" i="27" s="1"/>
  <c r="AR69" i="27"/>
  <c r="AS69" i="27"/>
  <c r="AW69" i="27"/>
  <c r="AX69" i="27"/>
  <c r="AY69" i="27"/>
  <c r="BC69" i="27"/>
  <c r="AH70" i="27"/>
  <c r="AI70" i="27"/>
  <c r="AJ70" i="27"/>
  <c r="AW70" i="27" s="1"/>
  <c r="AK70" i="27"/>
  <c r="AL70" i="27"/>
  <c r="AM70" i="27"/>
  <c r="AN70" i="27"/>
  <c r="BA70" i="27" s="1"/>
  <c r="AR70" i="27"/>
  <c r="BC70" i="27" s="1"/>
  <c r="AS70" i="27"/>
  <c r="AV70" i="27"/>
  <c r="AU70" i="27" s="1"/>
  <c r="BE70" i="27" s="1"/>
  <c r="AX70" i="27"/>
  <c r="AY70" i="27"/>
  <c r="AZ70" i="27"/>
  <c r="AH71" i="27"/>
  <c r="AI71" i="27"/>
  <c r="AV71" i="27" s="1"/>
  <c r="AU71" i="27" s="1"/>
  <c r="BE71" i="27" s="1"/>
  <c r="AJ71" i="27"/>
  <c r="AW71" i="27" s="1"/>
  <c r="AK71" i="27"/>
  <c r="AX71" i="27" s="1"/>
  <c r="AL71" i="27"/>
  <c r="AY71" i="27" s="1"/>
  <c r="AM71" i="27"/>
  <c r="AZ71" i="27" s="1"/>
  <c r="AN71" i="27"/>
  <c r="BA71" i="27" s="1"/>
  <c r="AR71" i="27"/>
  <c r="AS71" i="27"/>
  <c r="BC71" i="27"/>
  <c r="AH72" i="27"/>
  <c r="AI72" i="27"/>
  <c r="AV72" i="27" s="1"/>
  <c r="AU72" i="27" s="1"/>
  <c r="BE72" i="27" s="1"/>
  <c r="AJ72" i="27"/>
  <c r="AW72" i="27" s="1"/>
  <c r="AK72" i="27"/>
  <c r="AX72" i="27" s="1"/>
  <c r="AL72" i="27"/>
  <c r="AM72" i="27"/>
  <c r="AN72" i="27"/>
  <c r="AR72" i="27"/>
  <c r="AS72" i="27"/>
  <c r="AY72" i="27"/>
  <c r="AZ72" i="27"/>
  <c r="BA72" i="27"/>
  <c r="BC72" i="27"/>
  <c r="AH73" i="27"/>
  <c r="AI73" i="27"/>
  <c r="AV73" i="27" s="1"/>
  <c r="AJ73" i="27"/>
  <c r="AW73" i="27" s="1"/>
  <c r="AK73" i="27"/>
  <c r="AX73" i="27" s="1"/>
  <c r="AL73" i="27"/>
  <c r="AY73" i="27" s="1"/>
  <c r="AM73" i="27"/>
  <c r="AN73" i="27"/>
  <c r="BA73" i="27" s="1"/>
  <c r="AR73" i="27"/>
  <c r="AS73" i="27"/>
  <c r="AZ73" i="27"/>
  <c r="BC73" i="27"/>
  <c r="AH74" i="27"/>
  <c r="AI74" i="27"/>
  <c r="AV74" i="27" s="1"/>
  <c r="AU74" i="27" s="1"/>
  <c r="BE74" i="27" s="1"/>
  <c r="AJ74" i="27"/>
  <c r="AW74" i="27" s="1"/>
  <c r="AK74" i="27"/>
  <c r="AL74" i="27"/>
  <c r="AM74" i="27"/>
  <c r="AN74" i="27"/>
  <c r="AR74" i="27"/>
  <c r="AS74" i="27"/>
  <c r="AX74" i="27"/>
  <c r="AY74" i="27"/>
  <c r="AZ74" i="27"/>
  <c r="BA74" i="27"/>
  <c r="BC74" i="27"/>
  <c r="AH75" i="27"/>
  <c r="AI75" i="27"/>
  <c r="AJ75" i="27"/>
  <c r="AK75" i="27"/>
  <c r="AL75" i="27"/>
  <c r="AM75" i="27"/>
  <c r="AZ75" i="27" s="1"/>
  <c r="AN75" i="27"/>
  <c r="AR75" i="27"/>
  <c r="BC75" i="27" s="1"/>
  <c r="AS75" i="27"/>
  <c r="AV75" i="27"/>
  <c r="AW75" i="27"/>
  <c r="AU75" i="27" s="1"/>
  <c r="BE75" i="27" s="1"/>
  <c r="AX75" i="27"/>
  <c r="AY75" i="27"/>
  <c r="BA75" i="27"/>
  <c r="AH76" i="27"/>
  <c r="AI76" i="27"/>
  <c r="AV76" i="27" s="1"/>
  <c r="AJ76" i="27"/>
  <c r="AK76" i="27"/>
  <c r="AL76" i="27"/>
  <c r="AM76" i="27"/>
  <c r="AZ76" i="27" s="1"/>
  <c r="AN76" i="27"/>
  <c r="BA76" i="27" s="1"/>
  <c r="AR76" i="27"/>
  <c r="BC76" i="27" s="1"/>
  <c r="AS76" i="27"/>
  <c r="AW76" i="27"/>
  <c r="AX76" i="27"/>
  <c r="AU76" i="27" s="1"/>
  <c r="BE76" i="27" s="1"/>
  <c r="AY76" i="27"/>
  <c r="AH77" i="27"/>
  <c r="AI77" i="27"/>
  <c r="AJ77" i="27"/>
  <c r="AW77" i="27" s="1"/>
  <c r="AK77" i="27"/>
  <c r="AX77" i="27" s="1"/>
  <c r="AL77" i="27"/>
  <c r="AY77" i="27" s="1"/>
  <c r="AM77" i="27"/>
  <c r="AN77" i="27"/>
  <c r="BA77" i="27" s="1"/>
  <c r="AR77" i="27"/>
  <c r="AS77" i="27"/>
  <c r="AV77" i="27"/>
  <c r="AU77" i="27" s="1"/>
  <c r="BE77" i="27" s="1"/>
  <c r="AZ77" i="27"/>
  <c r="BC77" i="27"/>
  <c r="AH78" i="27"/>
  <c r="AI78" i="27"/>
  <c r="AV78" i="27" s="1"/>
  <c r="AJ78" i="27"/>
  <c r="AW78" i="27" s="1"/>
  <c r="AK78" i="27"/>
  <c r="AL78" i="27"/>
  <c r="AY78" i="27" s="1"/>
  <c r="AM78" i="27"/>
  <c r="AN78" i="27"/>
  <c r="AR78" i="27"/>
  <c r="AS78" i="27"/>
  <c r="AX78" i="27"/>
  <c r="AZ78" i="27"/>
  <c r="BA78" i="27"/>
  <c r="BC78" i="27"/>
  <c r="AH79" i="27"/>
  <c r="AI79" i="27"/>
  <c r="AJ79" i="27"/>
  <c r="AK79" i="27"/>
  <c r="AX79" i="27" s="1"/>
  <c r="AL79" i="27"/>
  <c r="AY79" i="27" s="1"/>
  <c r="AM79" i="27"/>
  <c r="AZ79" i="27" s="1"/>
  <c r="AN79" i="27"/>
  <c r="BA79" i="27" s="1"/>
  <c r="AR79" i="27"/>
  <c r="AS79" i="27"/>
  <c r="AV79" i="27"/>
  <c r="AW79" i="27"/>
  <c r="BC79" i="27"/>
  <c r="AH80" i="27"/>
  <c r="AI80" i="27"/>
  <c r="AV80" i="27" s="1"/>
  <c r="AJ80" i="27"/>
  <c r="AW80" i="27" s="1"/>
  <c r="AK80" i="27"/>
  <c r="AX80" i="27" s="1"/>
  <c r="AL80" i="27"/>
  <c r="AM80" i="27"/>
  <c r="AN80" i="27"/>
  <c r="AR80" i="27"/>
  <c r="BC80" i="27" s="1"/>
  <c r="AS80" i="27"/>
  <c r="AY80" i="27"/>
  <c r="AZ80" i="27"/>
  <c r="BA80" i="27"/>
  <c r="AH81" i="27"/>
  <c r="AI81" i="27"/>
  <c r="AJ81" i="27"/>
  <c r="AK81" i="27"/>
  <c r="AL81" i="27"/>
  <c r="AM81" i="27"/>
  <c r="AN81" i="27"/>
  <c r="BA81" i="27" s="1"/>
  <c r="AR81" i="27"/>
  <c r="AS81" i="27"/>
  <c r="AV81" i="27"/>
  <c r="AW81" i="27"/>
  <c r="AX81" i="27"/>
  <c r="AY81" i="27"/>
  <c r="AZ81" i="27"/>
  <c r="BC81" i="27"/>
  <c r="AH82" i="27"/>
  <c r="AI82" i="27"/>
  <c r="AV82" i="27" s="1"/>
  <c r="AJ82" i="27"/>
  <c r="AW82" i="27" s="1"/>
  <c r="AK82" i="27"/>
  <c r="AL82" i="27"/>
  <c r="AM82" i="27"/>
  <c r="AZ82" i="27" s="1"/>
  <c r="AN82" i="27"/>
  <c r="BA82" i="27" s="1"/>
  <c r="AR82" i="27"/>
  <c r="BC82" i="27" s="1"/>
  <c r="AS82" i="27"/>
  <c r="AX82" i="27"/>
  <c r="AY82" i="27"/>
  <c r="AH83" i="27"/>
  <c r="AI83" i="27"/>
  <c r="AV83" i="27" s="1"/>
  <c r="AJ83" i="27"/>
  <c r="AW83" i="27" s="1"/>
  <c r="AK83" i="27"/>
  <c r="AX83" i="27" s="1"/>
  <c r="AL83" i="27"/>
  <c r="AY83" i="27" s="1"/>
  <c r="AM83" i="27"/>
  <c r="AZ83" i="27" s="1"/>
  <c r="AN83" i="27"/>
  <c r="BA83" i="27" s="1"/>
  <c r="AR83" i="27"/>
  <c r="BC83" i="27" s="1"/>
  <c r="AS83" i="27"/>
  <c r="AH84" i="27"/>
  <c r="AI84" i="27"/>
  <c r="AV84" i="27" s="1"/>
  <c r="AJ84" i="27"/>
  <c r="AW84" i="27" s="1"/>
  <c r="AK84" i="27"/>
  <c r="AL84" i="27"/>
  <c r="AM84" i="27"/>
  <c r="AZ84" i="27" s="1"/>
  <c r="AN84" i="27"/>
  <c r="BA84" i="27" s="1"/>
  <c r="AR84" i="27"/>
  <c r="BC84" i="27" s="1"/>
  <c r="AS84" i="27"/>
  <c r="AX84" i="27"/>
  <c r="AY84" i="27"/>
  <c r="AH85" i="27"/>
  <c r="AI85" i="27"/>
  <c r="AV85" i="27" s="1"/>
  <c r="AJ85" i="27"/>
  <c r="AW85" i="27" s="1"/>
  <c r="AK85" i="27"/>
  <c r="AX85" i="27" s="1"/>
  <c r="AL85" i="27"/>
  <c r="AM85" i="27"/>
  <c r="AN85" i="27"/>
  <c r="BA85" i="27" s="1"/>
  <c r="AR85" i="27"/>
  <c r="AS85" i="27"/>
  <c r="AY85" i="27"/>
  <c r="AZ85" i="27"/>
  <c r="BC85" i="27"/>
  <c r="AH86" i="27"/>
  <c r="AI86" i="27"/>
  <c r="AJ86" i="27"/>
  <c r="AW86" i="27" s="1"/>
  <c r="AK86" i="27"/>
  <c r="AL86" i="27"/>
  <c r="AM86" i="27"/>
  <c r="AN86" i="27"/>
  <c r="AR86" i="27"/>
  <c r="AS86" i="27"/>
  <c r="AV86" i="27"/>
  <c r="AX86" i="27"/>
  <c r="AY86" i="27"/>
  <c r="AZ86" i="27"/>
  <c r="BA86" i="27"/>
  <c r="BC86" i="27"/>
  <c r="AH87" i="27"/>
  <c r="AI87" i="27"/>
  <c r="AJ87" i="27"/>
  <c r="AK87" i="27"/>
  <c r="AL87" i="27"/>
  <c r="AM87" i="27"/>
  <c r="AZ87" i="27" s="1"/>
  <c r="AN87" i="27"/>
  <c r="AR87" i="27"/>
  <c r="AS87" i="27"/>
  <c r="AV87" i="27"/>
  <c r="AW87" i="27"/>
  <c r="AX87" i="27"/>
  <c r="AY87" i="27"/>
  <c r="AU87" i="27" s="1"/>
  <c r="BE87" i="27" s="1"/>
  <c r="BA87" i="27"/>
  <c r="BC87" i="27"/>
  <c r="AH88" i="27"/>
  <c r="AI88" i="27"/>
  <c r="AV88" i="27" s="1"/>
  <c r="AJ88" i="27"/>
  <c r="AK88" i="27"/>
  <c r="AL88" i="27"/>
  <c r="AM88" i="27"/>
  <c r="AZ88" i="27" s="1"/>
  <c r="AN88" i="27"/>
  <c r="BA88" i="27" s="1"/>
  <c r="AR88" i="27"/>
  <c r="BC88" i="27" s="1"/>
  <c r="AS88" i="27"/>
  <c r="AW88" i="27"/>
  <c r="AX88" i="27"/>
  <c r="AU88" i="27" s="1"/>
  <c r="BE88" i="27" s="1"/>
  <c r="AY88" i="27"/>
  <c r="AH89" i="27"/>
  <c r="AI89" i="27"/>
  <c r="AV89" i="27" s="1"/>
  <c r="AJ89" i="27"/>
  <c r="AW89" i="27" s="1"/>
  <c r="AK89" i="27"/>
  <c r="AX89" i="27" s="1"/>
  <c r="AL89" i="27"/>
  <c r="AM89" i="27"/>
  <c r="AN89" i="27"/>
  <c r="BA89" i="27" s="1"/>
  <c r="AR89" i="27"/>
  <c r="AS89" i="27"/>
  <c r="AY89" i="27"/>
  <c r="AZ89" i="27"/>
  <c r="AU89" i="27" s="1"/>
  <c r="BE89" i="27" s="1"/>
  <c r="BC89" i="27"/>
  <c r="AH90" i="27"/>
  <c r="AI90" i="27"/>
  <c r="AJ90" i="27"/>
  <c r="AW90" i="27" s="1"/>
  <c r="AK90" i="27"/>
  <c r="AL90" i="27"/>
  <c r="AM90" i="27"/>
  <c r="AN90" i="27"/>
  <c r="AR90" i="27"/>
  <c r="AS90" i="27"/>
  <c r="AV90" i="27"/>
  <c r="AX90" i="27"/>
  <c r="AY90" i="27"/>
  <c r="AZ90" i="27"/>
  <c r="BA90" i="27"/>
  <c r="BC90" i="27"/>
  <c r="AH91" i="27"/>
  <c r="AI91" i="27"/>
  <c r="AJ91" i="27"/>
  <c r="AK91" i="27"/>
  <c r="AL91" i="27"/>
  <c r="AM91" i="27"/>
  <c r="AZ91" i="27" s="1"/>
  <c r="AN91" i="27"/>
  <c r="AR91" i="27"/>
  <c r="AS91" i="27"/>
  <c r="AV91" i="27"/>
  <c r="AW91" i="27"/>
  <c r="AU91" i="27" s="1"/>
  <c r="BE91" i="27" s="1"/>
  <c r="AX91" i="27"/>
  <c r="AY91" i="27"/>
  <c r="BA91" i="27"/>
  <c r="BC91" i="27"/>
  <c r="AH92" i="27"/>
  <c r="AI92" i="27"/>
  <c r="AV92" i="27" s="1"/>
  <c r="AJ92" i="27"/>
  <c r="AK92" i="27"/>
  <c r="AL92" i="27"/>
  <c r="AM92" i="27"/>
  <c r="AN92" i="27"/>
  <c r="BA92" i="27" s="1"/>
  <c r="AU92" i="27" s="1"/>
  <c r="BE92" i="27" s="1"/>
  <c r="AR92" i="27"/>
  <c r="BC92" i="27" s="1"/>
  <c r="AS92" i="27"/>
  <c r="AW92" i="27"/>
  <c r="AX92" i="27"/>
  <c r="AY92" i="27"/>
  <c r="AZ92" i="27"/>
  <c r="AH93" i="27"/>
  <c r="AI93" i="27"/>
  <c r="AJ93" i="27"/>
  <c r="AK93" i="27"/>
  <c r="AX93" i="27" s="1"/>
  <c r="AL93" i="27"/>
  <c r="AY93" i="27" s="1"/>
  <c r="AM93" i="27"/>
  <c r="AZ93" i="27" s="1"/>
  <c r="AN93" i="27"/>
  <c r="BA93" i="27" s="1"/>
  <c r="AR93" i="27"/>
  <c r="AS93" i="27"/>
  <c r="AV93" i="27"/>
  <c r="AU93" i="27" s="1"/>
  <c r="BE93" i="27" s="1"/>
  <c r="AW93" i="27"/>
  <c r="BC93" i="27"/>
  <c r="AH94" i="27"/>
  <c r="AI94" i="27"/>
  <c r="AV94" i="27" s="1"/>
  <c r="AU94" i="27" s="1"/>
  <c r="BE94" i="27" s="1"/>
  <c r="AJ94" i="27"/>
  <c r="AW94" i="27" s="1"/>
  <c r="AK94" i="27"/>
  <c r="AL94" i="27"/>
  <c r="AY94" i="27" s="1"/>
  <c r="AM94" i="27"/>
  <c r="AZ94" i="27" s="1"/>
  <c r="AN94" i="27"/>
  <c r="BA94" i="27" s="1"/>
  <c r="AR94" i="27"/>
  <c r="BC94" i="27" s="1"/>
  <c r="AS94" i="27"/>
  <c r="AX94" i="27"/>
  <c r="AH95" i="27"/>
  <c r="AI95" i="27"/>
  <c r="AV95" i="27" s="1"/>
  <c r="AJ95" i="27"/>
  <c r="AW95" i="27" s="1"/>
  <c r="AK95" i="27"/>
  <c r="AX95" i="27" s="1"/>
  <c r="AL95" i="27"/>
  <c r="AM95" i="27"/>
  <c r="AZ95" i="27" s="1"/>
  <c r="AN95" i="27"/>
  <c r="AR95" i="27"/>
  <c r="AS95" i="27"/>
  <c r="AY95" i="27"/>
  <c r="BA95" i="27"/>
  <c r="AU95" i="27" s="1"/>
  <c r="BE95" i="27" s="1"/>
  <c r="BC95" i="27"/>
  <c r="AH96" i="27"/>
  <c r="AI96" i="27"/>
  <c r="AV96" i="27" s="1"/>
  <c r="AJ96" i="27"/>
  <c r="AK96" i="27"/>
  <c r="AL96" i="27"/>
  <c r="AM96" i="27"/>
  <c r="AN96" i="27"/>
  <c r="AR96" i="27"/>
  <c r="BC96" i="27" s="1"/>
  <c r="AS96" i="27"/>
  <c r="AW96" i="27"/>
  <c r="AX96" i="27"/>
  <c r="AY96" i="27"/>
  <c r="AZ96" i="27"/>
  <c r="BA96" i="27"/>
  <c r="AH97" i="27"/>
  <c r="AI97" i="27"/>
  <c r="AJ97" i="27"/>
  <c r="AK97" i="27"/>
  <c r="AX97" i="27" s="1"/>
  <c r="AL97" i="27"/>
  <c r="AY97" i="27" s="1"/>
  <c r="AM97" i="27"/>
  <c r="AN97" i="27"/>
  <c r="BA97" i="27" s="1"/>
  <c r="AR97" i="27"/>
  <c r="AS97" i="27"/>
  <c r="AV97" i="27"/>
  <c r="AW97" i="27"/>
  <c r="AU97" i="27" s="1"/>
  <c r="BE97" i="27" s="1"/>
  <c r="AZ97" i="27"/>
  <c r="BC97" i="27"/>
  <c r="AH98" i="27"/>
  <c r="AI98" i="27"/>
  <c r="AV98" i="27" s="1"/>
  <c r="AJ98" i="27"/>
  <c r="AW98" i="27" s="1"/>
  <c r="AK98" i="27"/>
  <c r="AL98" i="27"/>
  <c r="AM98" i="27"/>
  <c r="AN98" i="27"/>
  <c r="AR98" i="27"/>
  <c r="AS98" i="27"/>
  <c r="AX98" i="27"/>
  <c r="AY98" i="27"/>
  <c r="AZ98" i="27"/>
  <c r="BA98" i="27"/>
  <c r="BC98" i="27"/>
  <c r="AH99" i="27"/>
  <c r="AI99" i="27"/>
  <c r="AJ99" i="27"/>
  <c r="AK99" i="27"/>
  <c r="AL99" i="27"/>
  <c r="AM99" i="27"/>
  <c r="AZ99" i="27" s="1"/>
  <c r="AN99" i="27"/>
  <c r="AR99" i="27"/>
  <c r="BC99" i="27" s="1"/>
  <c r="AS99" i="27"/>
  <c r="AV99" i="27"/>
  <c r="AW99" i="27"/>
  <c r="AX99" i="27"/>
  <c r="AY99" i="27"/>
  <c r="BA99" i="27"/>
  <c r="AH100" i="27"/>
  <c r="AI100" i="27"/>
  <c r="AV100" i="27" s="1"/>
  <c r="AJ100" i="27"/>
  <c r="AW100" i="27" s="1"/>
  <c r="AK100" i="27"/>
  <c r="AL100" i="27"/>
  <c r="AM100" i="27"/>
  <c r="AZ100" i="27" s="1"/>
  <c r="AN100" i="27"/>
  <c r="BA100" i="27" s="1"/>
  <c r="AR100" i="27"/>
  <c r="AS100" i="27"/>
  <c r="AX100" i="27"/>
  <c r="AY100" i="27"/>
  <c r="BC100" i="27"/>
  <c r="AH101" i="27"/>
  <c r="AI101" i="27"/>
  <c r="AV101" i="27" s="1"/>
  <c r="AJ101" i="27"/>
  <c r="AW101" i="27" s="1"/>
  <c r="AK101" i="27"/>
  <c r="AX101" i="27" s="1"/>
  <c r="AL101" i="27"/>
  <c r="AM101" i="27"/>
  <c r="AN101" i="27"/>
  <c r="BA101" i="27" s="1"/>
  <c r="AR101" i="27"/>
  <c r="AS101" i="27"/>
  <c r="AY101" i="27"/>
  <c r="AZ101" i="27"/>
  <c r="BC101" i="27"/>
  <c r="AH102" i="27"/>
  <c r="AI102" i="27"/>
  <c r="AV102" i="27" s="1"/>
  <c r="AJ102" i="27"/>
  <c r="AW102" i="27" s="1"/>
  <c r="AK102" i="27"/>
  <c r="AL102" i="27"/>
  <c r="AM102" i="27"/>
  <c r="AN102" i="27"/>
  <c r="AR102" i="27"/>
  <c r="AS102" i="27"/>
  <c r="AX102" i="27"/>
  <c r="AY102" i="27"/>
  <c r="AZ102" i="27"/>
  <c r="BA102" i="27"/>
  <c r="BC102" i="27"/>
  <c r="AH103" i="27"/>
  <c r="AI103" i="27"/>
  <c r="AV103" i="27" s="1"/>
  <c r="AU103" i="27" s="1"/>
  <c r="BE103" i="27" s="1"/>
  <c r="AJ103" i="27"/>
  <c r="AW103" i="27" s="1"/>
  <c r="AK103" i="27"/>
  <c r="AX103" i="27" s="1"/>
  <c r="AL103" i="27"/>
  <c r="AY103" i="27" s="1"/>
  <c r="AM103" i="27"/>
  <c r="AZ103" i="27" s="1"/>
  <c r="AN103" i="27"/>
  <c r="AR103" i="27"/>
  <c r="AS103" i="27"/>
  <c r="BA103" i="27"/>
  <c r="BC103" i="27"/>
  <c r="AH104" i="27"/>
  <c r="AI104" i="27"/>
  <c r="AV104" i="27" s="1"/>
  <c r="AU104" i="27" s="1"/>
  <c r="BE104" i="27" s="1"/>
  <c r="AJ104" i="27"/>
  <c r="AK104" i="27"/>
  <c r="AL104" i="27"/>
  <c r="AM104" i="27"/>
  <c r="AN104" i="27"/>
  <c r="AR104" i="27"/>
  <c r="AS104" i="27"/>
  <c r="AW104" i="27"/>
  <c r="AX104" i="27"/>
  <c r="AY104" i="27"/>
  <c r="AZ104" i="27"/>
  <c r="BA104" i="27"/>
  <c r="BC104" i="27"/>
  <c r="AH105" i="27"/>
  <c r="AI105" i="27"/>
  <c r="AJ105" i="27"/>
  <c r="AK105" i="27"/>
  <c r="AL105" i="27"/>
  <c r="AM105" i="27"/>
  <c r="AZ105" i="27" s="1"/>
  <c r="AN105" i="27"/>
  <c r="BA105" i="27" s="1"/>
  <c r="AR105" i="27"/>
  <c r="AS105" i="27"/>
  <c r="AV105" i="27"/>
  <c r="AW105" i="27"/>
  <c r="AU105" i="27" s="1"/>
  <c r="BE105" i="27" s="1"/>
  <c r="AX105" i="27"/>
  <c r="AY105" i="27"/>
  <c r="BC105" i="27"/>
  <c r="AH106" i="27"/>
  <c r="AI106" i="27"/>
  <c r="AJ106" i="27"/>
  <c r="AW106" i="27" s="1"/>
  <c r="AK106" i="27"/>
  <c r="AL106" i="27"/>
  <c r="AY106" i="27" s="1"/>
  <c r="AM106" i="27"/>
  <c r="AZ106" i="27" s="1"/>
  <c r="AN106" i="27"/>
  <c r="AR106" i="27"/>
  <c r="AS106" i="27"/>
  <c r="AV106" i="27"/>
  <c r="AU106" i="27" s="1"/>
  <c r="BE106" i="27" s="1"/>
  <c r="AX106" i="27"/>
  <c r="BA106" i="27"/>
  <c r="BC106" i="27"/>
  <c r="AH107" i="27"/>
  <c r="AI107" i="27"/>
  <c r="AV107" i="27" s="1"/>
  <c r="AJ107" i="27"/>
  <c r="AW107" i="27" s="1"/>
  <c r="AK107" i="27"/>
  <c r="AL107" i="27"/>
  <c r="AM107" i="27"/>
  <c r="AZ107" i="27" s="1"/>
  <c r="AN107" i="27"/>
  <c r="AR107" i="27"/>
  <c r="AS107" i="27"/>
  <c r="AX107" i="27"/>
  <c r="AY107" i="27"/>
  <c r="BA107" i="27"/>
  <c r="BC107" i="27"/>
  <c r="AH108" i="27"/>
  <c r="AI108" i="27"/>
  <c r="AV108" i="27" s="1"/>
  <c r="AJ108" i="27"/>
  <c r="AK108" i="27"/>
  <c r="AL108" i="27"/>
  <c r="AM108" i="27"/>
  <c r="AN108" i="27"/>
  <c r="AR108" i="27"/>
  <c r="AS108" i="27"/>
  <c r="AW108" i="27"/>
  <c r="AX108" i="27"/>
  <c r="AU108" i="27" s="1"/>
  <c r="BE108" i="27" s="1"/>
  <c r="AY108" i="27"/>
  <c r="AZ108" i="27"/>
  <c r="BA108" i="27"/>
  <c r="BC108" i="27"/>
  <c r="AH109" i="27"/>
  <c r="AI109" i="27"/>
  <c r="AJ109" i="27"/>
  <c r="AK109" i="27"/>
  <c r="AL109" i="27"/>
  <c r="AM109" i="27"/>
  <c r="AN109" i="27"/>
  <c r="BA109" i="27" s="1"/>
  <c r="AR109" i="27"/>
  <c r="AS109" i="27"/>
  <c r="AU109" i="27"/>
  <c r="BE109" i="27" s="1"/>
  <c r="AV109" i="27"/>
  <c r="AW109" i="27"/>
  <c r="AX109" i="27"/>
  <c r="AY109" i="27"/>
  <c r="AZ109" i="27"/>
  <c r="BC109" i="27"/>
  <c r="AH110" i="27"/>
  <c r="AI110" i="27"/>
  <c r="AJ110" i="27"/>
  <c r="AW110" i="27" s="1"/>
  <c r="AK110" i="27"/>
  <c r="AL110" i="27"/>
  <c r="AY110" i="27" s="1"/>
  <c r="AM110" i="27"/>
  <c r="AZ110" i="27" s="1"/>
  <c r="AU110" i="27" s="1"/>
  <c r="BE110" i="27" s="1"/>
  <c r="AN110" i="27"/>
  <c r="BA110" i="27" s="1"/>
  <c r="AR110" i="27"/>
  <c r="BC110" i="27" s="1"/>
  <c r="AS110" i="27"/>
  <c r="AV110" i="27"/>
  <c r="AX110" i="27"/>
  <c r="AH111" i="27"/>
  <c r="AI111" i="27"/>
  <c r="AJ111" i="27"/>
  <c r="AW111" i="27" s="1"/>
  <c r="AK111" i="27"/>
  <c r="AX111" i="27" s="1"/>
  <c r="AL111" i="27"/>
  <c r="AM111" i="27"/>
  <c r="AZ111" i="27" s="1"/>
  <c r="AN111" i="27"/>
  <c r="BA111" i="27" s="1"/>
  <c r="AR111" i="27"/>
  <c r="BC111" i="27" s="1"/>
  <c r="AS111" i="27"/>
  <c r="AV111" i="27"/>
  <c r="AY111" i="27"/>
  <c r="AH112" i="27"/>
  <c r="AI112" i="27"/>
  <c r="AV112" i="27" s="1"/>
  <c r="AJ112" i="27"/>
  <c r="AW112" i="27" s="1"/>
  <c r="AK112" i="27"/>
  <c r="AX112" i="27" s="1"/>
  <c r="AL112" i="27"/>
  <c r="AM112" i="27"/>
  <c r="AZ112" i="27" s="1"/>
  <c r="AN112" i="27"/>
  <c r="BA112" i="27" s="1"/>
  <c r="AR112" i="27"/>
  <c r="AS112" i="27"/>
  <c r="AY112" i="27"/>
  <c r="BC112" i="27"/>
  <c r="AH113" i="27"/>
  <c r="AI113" i="27"/>
  <c r="AV113" i="27" s="1"/>
  <c r="AJ113" i="27"/>
  <c r="AW113" i="27" s="1"/>
  <c r="AK113" i="27"/>
  <c r="AX113" i="27" s="1"/>
  <c r="AL113" i="27"/>
  <c r="AY113" i="27" s="1"/>
  <c r="AM113" i="27"/>
  <c r="AN113" i="27"/>
  <c r="BA113" i="27" s="1"/>
  <c r="AR113" i="27"/>
  <c r="AS113" i="27"/>
  <c r="AZ113" i="27"/>
  <c r="BC113" i="27"/>
  <c r="AH114" i="27"/>
  <c r="AI114" i="27"/>
  <c r="AV114" i="27" s="1"/>
  <c r="AJ114" i="27"/>
  <c r="AW114" i="27" s="1"/>
  <c r="AK114" i="27"/>
  <c r="AL114" i="27"/>
  <c r="AM114" i="27"/>
  <c r="AN114" i="27"/>
  <c r="AR114" i="27"/>
  <c r="AS114" i="27"/>
  <c r="AX114" i="27"/>
  <c r="AY114" i="27"/>
  <c r="AZ114" i="27"/>
  <c r="BA114" i="27"/>
  <c r="BC114" i="27"/>
  <c r="AH115" i="27"/>
  <c r="AI115" i="27"/>
  <c r="AV115" i="27" s="1"/>
  <c r="AJ115" i="27"/>
  <c r="AW115" i="27" s="1"/>
  <c r="AK115" i="27"/>
  <c r="AX115" i="27" s="1"/>
  <c r="AL115" i="27"/>
  <c r="AM115" i="27"/>
  <c r="AN115" i="27"/>
  <c r="AR115" i="27"/>
  <c r="AS115" i="27"/>
  <c r="AY115" i="27"/>
  <c r="AZ115" i="27"/>
  <c r="BA115" i="27"/>
  <c r="BC115" i="27"/>
  <c r="AH116" i="27"/>
  <c r="AI116" i="27"/>
  <c r="AJ116" i="27"/>
  <c r="AK116" i="27"/>
  <c r="AL116" i="27"/>
  <c r="AM116" i="27"/>
  <c r="AN116" i="27"/>
  <c r="BA116" i="27" s="1"/>
  <c r="AR116" i="27"/>
  <c r="BC116" i="27" s="1"/>
  <c r="AS116" i="27"/>
  <c r="AV116" i="27"/>
  <c r="AW116" i="27"/>
  <c r="AU116" i="27" s="1"/>
  <c r="BE116" i="27" s="1"/>
  <c r="AX116" i="27"/>
  <c r="AY116" i="27"/>
  <c r="AZ116" i="27"/>
  <c r="AH117" i="27"/>
  <c r="AI117" i="27"/>
  <c r="AJ117" i="27"/>
  <c r="AW117" i="27" s="1"/>
  <c r="AK117" i="27"/>
  <c r="AX117" i="27" s="1"/>
  <c r="AL117" i="27"/>
  <c r="AY117" i="27" s="1"/>
  <c r="AM117" i="27"/>
  <c r="AN117" i="27"/>
  <c r="BA117" i="27" s="1"/>
  <c r="AR117" i="27"/>
  <c r="AS117" i="27"/>
  <c r="AV117" i="27"/>
  <c r="AU117" i="27" s="1"/>
  <c r="BE117" i="27" s="1"/>
  <c r="AZ117" i="27"/>
  <c r="BC117" i="27"/>
  <c r="AH118" i="27"/>
  <c r="AI118" i="27"/>
  <c r="AV118" i="27" s="1"/>
  <c r="AJ118" i="27"/>
  <c r="AW118" i="27" s="1"/>
  <c r="AK118" i="27"/>
  <c r="AL118" i="27"/>
  <c r="AM118" i="27"/>
  <c r="AN118" i="27"/>
  <c r="AR118" i="27"/>
  <c r="AS118" i="27"/>
  <c r="AX118" i="27"/>
  <c r="AY118" i="27"/>
  <c r="AZ118" i="27"/>
  <c r="BA118" i="27"/>
  <c r="BC118" i="27"/>
  <c r="AH119" i="27"/>
  <c r="AI119" i="27"/>
  <c r="AJ119" i="27"/>
  <c r="AK119" i="27"/>
  <c r="AL119" i="27"/>
  <c r="AM119" i="27"/>
  <c r="AN119" i="27"/>
  <c r="AR119" i="27"/>
  <c r="AS119" i="27"/>
  <c r="AV119" i="27"/>
  <c r="AU119" i="27" s="1"/>
  <c r="BE119" i="27" s="1"/>
  <c r="AW119" i="27"/>
  <c r="AX119" i="27"/>
  <c r="AY119" i="27"/>
  <c r="AZ119" i="27"/>
  <c r="BA119" i="27"/>
  <c r="BC119" i="27"/>
  <c r="AH120" i="27"/>
  <c r="AI120" i="27"/>
  <c r="AJ120" i="27"/>
  <c r="AK120" i="27"/>
  <c r="AL120" i="27"/>
  <c r="AM120" i="27"/>
  <c r="AZ120" i="27" s="1"/>
  <c r="AN120" i="27"/>
  <c r="BA120" i="27" s="1"/>
  <c r="AR120" i="27"/>
  <c r="BC120" i="27" s="1"/>
  <c r="AS120" i="27"/>
  <c r="AV120" i="27"/>
  <c r="AU120" i="27" s="1"/>
  <c r="BE120" i="27" s="1"/>
  <c r="AW120" i="27"/>
  <c r="AX120" i="27"/>
  <c r="AY120" i="27"/>
  <c r="AH121" i="27"/>
  <c r="AI121" i="27"/>
  <c r="AV121" i="27" s="1"/>
  <c r="AJ121" i="27"/>
  <c r="AK121" i="27"/>
  <c r="AX121" i="27" s="1"/>
  <c r="AL121" i="27"/>
  <c r="AY121" i="27" s="1"/>
  <c r="AM121" i="27"/>
  <c r="AZ121" i="27" s="1"/>
  <c r="AN121" i="27"/>
  <c r="BA121" i="27" s="1"/>
  <c r="AR121" i="27"/>
  <c r="BC121" i="27" s="1"/>
  <c r="AS121" i="27"/>
  <c r="AW121" i="27"/>
  <c r="AU121" i="27" s="1"/>
  <c r="BE121" i="27" s="1"/>
  <c r="AH122" i="27"/>
  <c r="AI122" i="27"/>
  <c r="AV122" i="27" s="1"/>
  <c r="AJ122" i="27"/>
  <c r="AW122" i="27" s="1"/>
  <c r="AK122" i="27"/>
  <c r="AX122" i="27" s="1"/>
  <c r="AL122" i="27"/>
  <c r="AY122" i="27" s="1"/>
  <c r="AM122" i="27"/>
  <c r="AZ122" i="27" s="1"/>
  <c r="AN122" i="27"/>
  <c r="AR122" i="27"/>
  <c r="BC122" i="27" s="1"/>
  <c r="AS122" i="27"/>
  <c r="BA122" i="27"/>
  <c r="AU122" i="27" s="1"/>
  <c r="BE122" i="27" s="1"/>
  <c r="AH123" i="27"/>
  <c r="AI123" i="27"/>
  <c r="AV123" i="27" s="1"/>
  <c r="AJ123" i="27"/>
  <c r="AW123" i="27" s="1"/>
  <c r="AK123" i="27"/>
  <c r="AX123" i="27" s="1"/>
  <c r="AL123" i="27"/>
  <c r="AM123" i="27"/>
  <c r="AZ123" i="27" s="1"/>
  <c r="AN123" i="27"/>
  <c r="BA123" i="27" s="1"/>
  <c r="AR123" i="27"/>
  <c r="AS123" i="27"/>
  <c r="AY123" i="27"/>
  <c r="BC123" i="27"/>
  <c r="AH124" i="27"/>
  <c r="AI124" i="27"/>
  <c r="AV124" i="27" s="1"/>
  <c r="AU124" i="27" s="1"/>
  <c r="BE124" i="27" s="1"/>
  <c r="AJ124" i="27"/>
  <c r="AW124" i="27" s="1"/>
  <c r="AK124" i="27"/>
  <c r="AX124" i="27" s="1"/>
  <c r="AL124" i="27"/>
  <c r="AM124" i="27"/>
  <c r="AN124" i="27"/>
  <c r="AR124" i="27"/>
  <c r="AS124" i="27"/>
  <c r="AY124" i="27"/>
  <c r="AZ124" i="27"/>
  <c r="BA124" i="27"/>
  <c r="BC124" i="27"/>
  <c r="AH125" i="27"/>
  <c r="AI125" i="27"/>
  <c r="AJ125" i="27"/>
  <c r="AK125" i="27"/>
  <c r="AL125" i="27"/>
  <c r="AM125" i="27"/>
  <c r="AN125" i="27"/>
  <c r="BA125" i="27" s="1"/>
  <c r="AR125" i="27"/>
  <c r="BC125" i="27" s="1"/>
  <c r="AS125" i="27"/>
  <c r="AV125" i="27"/>
  <c r="AU125" i="27" s="1"/>
  <c r="BE125" i="27" s="1"/>
  <c r="AW125" i="27"/>
  <c r="AX125" i="27"/>
  <c r="AY125" i="27"/>
  <c r="AZ125" i="27"/>
  <c r="AH126" i="27"/>
  <c r="AI126" i="27"/>
  <c r="AV126" i="27" s="1"/>
  <c r="AU126" i="27" s="1"/>
  <c r="BE126" i="27" s="1"/>
  <c r="AJ126" i="27"/>
  <c r="AW126" i="27" s="1"/>
  <c r="AK126" i="27"/>
  <c r="AL126" i="27"/>
  <c r="AY126" i="27" s="1"/>
  <c r="AM126" i="27"/>
  <c r="AZ126" i="27" s="1"/>
  <c r="AN126" i="27"/>
  <c r="BA126" i="27" s="1"/>
  <c r="AR126" i="27"/>
  <c r="AS126" i="27"/>
  <c r="AX126" i="27"/>
  <c r="BC126" i="27"/>
  <c r="AH127" i="27"/>
  <c r="AI127" i="27"/>
  <c r="AV127" i="27" s="1"/>
  <c r="AJ127" i="27"/>
  <c r="AW127" i="27" s="1"/>
  <c r="AK127" i="27"/>
  <c r="AL127" i="27"/>
  <c r="AM127" i="27"/>
  <c r="AN127" i="27"/>
  <c r="AR127" i="27"/>
  <c r="AS127" i="27"/>
  <c r="AX127" i="27"/>
  <c r="AY127" i="27"/>
  <c r="AZ127" i="27"/>
  <c r="BA127" i="27"/>
  <c r="BC127" i="27"/>
  <c r="AH128" i="27"/>
  <c r="AI128" i="27"/>
  <c r="AV128" i="27" s="1"/>
  <c r="AU128" i="27" s="1"/>
  <c r="BE128" i="27" s="1"/>
  <c r="AJ128" i="27"/>
  <c r="AK128" i="27"/>
  <c r="AL128" i="27"/>
  <c r="AM128" i="27"/>
  <c r="AN128" i="27"/>
  <c r="AR128" i="27"/>
  <c r="AS128" i="27"/>
  <c r="AW128" i="27"/>
  <c r="AX128" i="27"/>
  <c r="AY128" i="27"/>
  <c r="AZ128" i="27"/>
  <c r="BA128" i="27"/>
  <c r="BC128" i="27"/>
  <c r="AH129" i="27"/>
  <c r="AI129" i="27"/>
  <c r="AJ129" i="27"/>
  <c r="AK129" i="27"/>
  <c r="AL129" i="27"/>
  <c r="AM129" i="27"/>
  <c r="AZ129" i="27" s="1"/>
  <c r="AN129" i="27"/>
  <c r="BA129" i="27" s="1"/>
  <c r="AR129" i="27"/>
  <c r="BC129" i="27" s="1"/>
  <c r="AS129" i="27"/>
  <c r="AV129" i="27"/>
  <c r="AW129" i="27"/>
  <c r="AU129" i="27" s="1"/>
  <c r="BE129" i="27" s="1"/>
  <c r="AX129" i="27"/>
  <c r="AY129" i="27"/>
  <c r="AH130" i="27"/>
  <c r="AI130" i="27"/>
  <c r="AJ130" i="27"/>
  <c r="AW130" i="27" s="1"/>
  <c r="AK130" i="27"/>
  <c r="AL130" i="27"/>
  <c r="AY130" i="27" s="1"/>
  <c r="AM130" i="27"/>
  <c r="AZ130" i="27" s="1"/>
  <c r="AN130" i="27"/>
  <c r="BA130" i="27" s="1"/>
  <c r="AR130" i="27"/>
  <c r="BC130" i="27" s="1"/>
  <c r="AS130" i="27"/>
  <c r="AV130" i="27"/>
  <c r="AU130" i="27" s="1"/>
  <c r="BE130" i="27" s="1"/>
  <c r="AX130" i="27"/>
  <c r="AH131" i="27"/>
  <c r="AI131" i="27"/>
  <c r="AJ131" i="27"/>
  <c r="AW131" i="27" s="1"/>
  <c r="AK131" i="27"/>
  <c r="AX131" i="27" s="1"/>
  <c r="AL131" i="27"/>
  <c r="AY131" i="27" s="1"/>
  <c r="AM131" i="27"/>
  <c r="AN131" i="27"/>
  <c r="AR131" i="27"/>
  <c r="BC131" i="27" s="1"/>
  <c r="AS131" i="27"/>
  <c r="AV131" i="27"/>
  <c r="AZ131" i="27"/>
  <c r="AU131" i="27" s="1"/>
  <c r="BE131" i="27" s="1"/>
  <c r="BA131" i="27"/>
  <c r="AH132" i="27"/>
  <c r="AI132" i="27"/>
  <c r="AJ132" i="27"/>
  <c r="AK132" i="27"/>
  <c r="AL132" i="27"/>
  <c r="AM132" i="27"/>
  <c r="AZ132" i="27" s="1"/>
  <c r="AN132" i="27"/>
  <c r="AR132" i="27"/>
  <c r="BC132" i="27" s="1"/>
  <c r="AS132" i="27"/>
  <c r="AV132" i="27"/>
  <c r="AW132" i="27"/>
  <c r="AX132" i="27"/>
  <c r="AY132" i="27"/>
  <c r="BA132" i="27"/>
  <c r="AZ91" i="36" l="1"/>
  <c r="AZ40" i="36"/>
  <c r="AZ61" i="36"/>
  <c r="AZ62" i="36"/>
  <c r="AZ55" i="36"/>
  <c r="AZ65" i="36"/>
  <c r="AZ9" i="36"/>
  <c r="AZ46" i="36"/>
  <c r="AZ33" i="36"/>
  <c r="AZ15" i="36"/>
  <c r="AZ19" i="36"/>
  <c r="AZ20" i="36"/>
  <c r="AZ110" i="36"/>
  <c r="AZ35" i="36"/>
  <c r="AZ28" i="36"/>
  <c r="AZ49" i="36"/>
  <c r="AZ27" i="36"/>
  <c r="AZ11" i="36"/>
  <c r="BB16" i="37"/>
  <c r="BB107" i="37"/>
  <c r="BB104" i="37"/>
  <c r="BD105" i="37"/>
  <c r="BD43" i="37"/>
  <c r="BB41" i="37"/>
  <c r="BD25" i="37"/>
  <c r="BD13" i="37"/>
  <c r="BD33" i="37"/>
  <c r="BD12" i="37"/>
  <c r="BD28" i="37"/>
  <c r="BB11" i="37"/>
  <c r="BB21" i="37"/>
  <c r="BB80" i="37"/>
  <c r="BD80" i="37"/>
  <c r="BB47" i="37"/>
  <c r="BB98" i="37"/>
  <c r="BB20" i="37"/>
  <c r="BB85" i="37"/>
  <c r="BD85" i="37"/>
  <c r="BD118" i="37"/>
  <c r="BB118" i="37"/>
  <c r="BB81" i="37"/>
  <c r="BD81" i="37"/>
  <c r="BB101" i="37"/>
  <c r="BD101" i="37"/>
  <c r="BD62" i="37"/>
  <c r="BB62" i="37"/>
  <c r="BD110" i="37"/>
  <c r="BB110" i="37"/>
  <c r="BD54" i="37"/>
  <c r="BB54" i="37"/>
  <c r="BD48" i="37"/>
  <c r="BB48" i="37"/>
  <c r="BB60" i="37"/>
  <c r="BD60" i="37"/>
  <c r="BB127" i="37"/>
  <c r="BD127" i="37"/>
  <c r="BB122" i="37"/>
  <c r="BB4" i="37"/>
  <c r="BE4" i="37"/>
  <c r="BB6" i="37"/>
  <c r="BE6" i="37"/>
  <c r="BB79" i="37"/>
  <c r="BD79" i="37"/>
  <c r="BD112" i="37"/>
  <c r="BB112" i="37"/>
  <c r="BB75" i="37"/>
  <c r="BD75" i="37"/>
  <c r="BB61" i="37"/>
  <c r="BD61" i="37"/>
  <c r="BD108" i="37"/>
  <c r="BB108" i="37"/>
  <c r="BB95" i="37"/>
  <c r="BD95" i="37"/>
  <c r="BD59" i="37"/>
  <c r="BB59" i="37"/>
  <c r="BB53" i="37"/>
  <c r="BD53" i="37"/>
  <c r="BD66" i="37"/>
  <c r="BB66" i="37"/>
  <c r="BB97" i="37"/>
  <c r="BD97" i="37"/>
  <c r="BB70" i="37"/>
  <c r="BD70" i="37"/>
  <c r="BB73" i="37"/>
  <c r="BD73" i="37"/>
  <c r="BD106" i="37"/>
  <c r="BB106" i="37"/>
  <c r="BB99" i="37"/>
  <c r="BD99" i="37"/>
  <c r="BB116" i="37"/>
  <c r="BD130" i="37"/>
  <c r="BB130" i="37"/>
  <c r="BD58" i="37"/>
  <c r="BB58" i="37"/>
  <c r="BD52" i="37"/>
  <c r="BB52" i="37"/>
  <c r="BD72" i="37"/>
  <c r="BB72" i="37"/>
  <c r="BB103" i="37"/>
  <c r="BD103" i="37"/>
  <c r="BB76" i="37"/>
  <c r="BD76" i="37"/>
  <c r="BB123" i="37"/>
  <c r="BB45" i="37"/>
  <c r="BB27" i="37"/>
  <c r="BB67" i="37"/>
  <c r="BD67" i="37"/>
  <c r="BD100" i="37"/>
  <c r="BB100" i="37"/>
  <c r="BD86" i="37"/>
  <c r="BB86" i="37"/>
  <c r="BD128" i="37"/>
  <c r="BB128" i="37"/>
  <c r="BB129" i="37"/>
  <c r="BD129" i="37"/>
  <c r="BB89" i="37"/>
  <c r="BD89" i="37"/>
  <c r="BB57" i="37"/>
  <c r="BD57" i="37"/>
  <c r="BB51" i="37"/>
  <c r="BD51" i="37"/>
  <c r="BD78" i="37"/>
  <c r="BB78" i="37"/>
  <c r="BB109" i="37"/>
  <c r="BD109" i="37"/>
  <c r="BB82" i="37"/>
  <c r="BD82" i="37"/>
  <c r="BD94" i="37"/>
  <c r="BB94" i="37"/>
  <c r="BD63" i="37"/>
  <c r="BB63" i="37"/>
  <c r="BB119" i="37"/>
  <c r="BD119" i="37"/>
  <c r="BD74" i="37"/>
  <c r="BB74" i="37"/>
  <c r="BD126" i="37"/>
  <c r="BB126" i="37"/>
  <c r="BB96" i="37"/>
  <c r="BB77" i="37"/>
  <c r="BD77" i="37"/>
  <c r="BD56" i="37"/>
  <c r="BB56" i="37"/>
  <c r="BD50" i="37"/>
  <c r="BB50" i="37"/>
  <c r="BD84" i="37"/>
  <c r="BB84" i="37"/>
  <c r="BB115" i="37"/>
  <c r="BD115" i="37"/>
  <c r="BB88" i="37"/>
  <c r="BD88" i="37"/>
  <c r="BB83" i="37"/>
  <c r="BB26" i="37"/>
  <c r="BB8" i="37"/>
  <c r="BB39" i="37"/>
  <c r="BB35" i="37"/>
  <c r="BB125" i="37"/>
  <c r="BB23" i="37"/>
  <c r="BB14" i="37"/>
  <c r="BB69" i="37"/>
  <c r="BD69" i="37"/>
  <c r="BB92" i="37"/>
  <c r="BB102" i="37"/>
  <c r="BB114" i="37"/>
  <c r="BB22" i="37"/>
  <c r="BB9" i="37"/>
  <c r="BD93" i="37"/>
  <c r="BB93" i="37"/>
  <c r="BD124" i="37"/>
  <c r="BB124" i="37"/>
  <c r="BB131" i="37"/>
  <c r="BD131" i="37"/>
  <c r="BB87" i="37"/>
  <c r="BD87" i="37"/>
  <c r="BD64" i="37"/>
  <c r="BB64" i="37"/>
  <c r="BB117" i="37"/>
  <c r="BD117" i="37"/>
  <c r="BB113" i="37"/>
  <c r="BD113" i="37"/>
  <c r="BB65" i="37"/>
  <c r="BD65" i="37"/>
  <c r="BB55" i="37"/>
  <c r="BD55" i="37"/>
  <c r="BB49" i="37"/>
  <c r="BD49" i="37"/>
  <c r="BD90" i="37"/>
  <c r="BB90" i="37"/>
  <c r="BB121" i="37"/>
  <c r="BD121" i="37"/>
  <c r="BB111" i="37"/>
  <c r="BB91" i="37"/>
  <c r="BB19" i="37"/>
  <c r="BB10" i="37"/>
  <c r="BB32" i="37"/>
  <c r="BB17" i="37"/>
  <c r="BB15" i="37"/>
  <c r="AZ103" i="36"/>
  <c r="BB103" i="36"/>
  <c r="AZ66" i="36"/>
  <c r="BB66" i="36"/>
  <c r="AZ54" i="36"/>
  <c r="BB54" i="36"/>
  <c r="AZ98" i="36"/>
  <c r="BB98" i="36"/>
  <c r="BB87" i="36"/>
  <c r="AZ87" i="36"/>
  <c r="AZ124" i="36"/>
  <c r="BB124" i="36"/>
  <c r="AZ123" i="36"/>
  <c r="BB123" i="36"/>
  <c r="AZ99" i="36"/>
  <c r="BB99" i="36"/>
  <c r="AZ82" i="36"/>
  <c r="BB82" i="36"/>
  <c r="AZ70" i="36"/>
  <c r="BB70" i="36"/>
  <c r="AZ109" i="36"/>
  <c r="BB109" i="36"/>
  <c r="BB44" i="36"/>
  <c r="AZ44" i="36"/>
  <c r="BB26" i="36"/>
  <c r="AZ26" i="36"/>
  <c r="AZ96" i="36"/>
  <c r="BB96" i="36"/>
  <c r="AZ106" i="36"/>
  <c r="BB106" i="36"/>
  <c r="BB67" i="36"/>
  <c r="AZ67" i="36"/>
  <c r="BB77" i="36"/>
  <c r="AZ77" i="36"/>
  <c r="BB89" i="36"/>
  <c r="AZ89" i="36"/>
  <c r="AZ102" i="36"/>
  <c r="BB102" i="36"/>
  <c r="BB51" i="36"/>
  <c r="AZ51" i="36"/>
  <c r="AZ94" i="36"/>
  <c r="AZ95" i="36"/>
  <c r="BB95" i="36"/>
  <c r="AZ68" i="36"/>
  <c r="BB68" i="36"/>
  <c r="AZ105" i="36"/>
  <c r="BB105" i="36"/>
  <c r="AZ114" i="36"/>
  <c r="BB114" i="36"/>
  <c r="AZ63" i="36"/>
  <c r="BB63" i="36"/>
  <c r="AZ100" i="36"/>
  <c r="BB100" i="36"/>
  <c r="AZ31" i="36"/>
  <c r="BB31" i="36"/>
  <c r="AZ21" i="36"/>
  <c r="BB42" i="36"/>
  <c r="AZ42" i="36"/>
  <c r="BB24" i="36"/>
  <c r="AZ24" i="36"/>
  <c r="AZ115" i="36"/>
  <c r="BB115" i="36"/>
  <c r="AZ90" i="36"/>
  <c r="BB90" i="36"/>
  <c r="AZ78" i="36"/>
  <c r="BB78" i="36"/>
  <c r="BB60" i="36"/>
  <c r="AZ60" i="36"/>
  <c r="AZ125" i="36"/>
  <c r="BB125" i="36"/>
  <c r="AZ101" i="36"/>
  <c r="BB101" i="36"/>
  <c r="BB38" i="36"/>
  <c r="AZ38" i="36"/>
  <c r="AZ112" i="36"/>
  <c r="BB112" i="36"/>
  <c r="AZ122" i="36"/>
  <c r="BB122" i="36"/>
  <c r="BB69" i="36"/>
  <c r="AZ69" i="36"/>
  <c r="BB81" i="36"/>
  <c r="AZ81" i="36"/>
  <c r="AZ118" i="36"/>
  <c r="AZ13" i="36"/>
  <c r="BC13" i="36"/>
  <c r="AZ23" i="36"/>
  <c r="BB23" i="36"/>
  <c r="AZ50" i="36"/>
  <c r="AZ108" i="36"/>
  <c r="AZ10" i="36"/>
  <c r="AZ6" i="36"/>
  <c r="BC6" i="36"/>
  <c r="AZ127" i="36"/>
  <c r="BB127" i="36"/>
  <c r="AZ84" i="36"/>
  <c r="BB84" i="36"/>
  <c r="AZ72" i="36"/>
  <c r="BB72" i="36"/>
  <c r="AZ113" i="36"/>
  <c r="BB113" i="36"/>
  <c r="BB12" i="36"/>
  <c r="AZ12" i="36"/>
  <c r="AZ53" i="36"/>
  <c r="AZ48" i="36"/>
  <c r="BB48" i="36"/>
  <c r="AZ119" i="36"/>
  <c r="BB119" i="36"/>
  <c r="AZ80" i="36"/>
  <c r="BB80" i="36"/>
  <c r="AZ129" i="36"/>
  <c r="BB129" i="36"/>
  <c r="AZ104" i="36"/>
  <c r="BB104" i="36"/>
  <c r="BB79" i="36"/>
  <c r="AZ79" i="36"/>
  <c r="AZ111" i="36"/>
  <c r="BB111" i="36"/>
  <c r="AZ88" i="36"/>
  <c r="BB88" i="36"/>
  <c r="AZ76" i="36"/>
  <c r="BB76" i="36"/>
  <c r="AZ121" i="36"/>
  <c r="BB121" i="36"/>
  <c r="AZ97" i="36"/>
  <c r="BB97" i="36"/>
  <c r="AZ17" i="36"/>
  <c r="BB17" i="36"/>
  <c r="AZ120" i="36"/>
  <c r="BB120" i="36"/>
  <c r="AZ92" i="36"/>
  <c r="BB92" i="36"/>
  <c r="BB71" i="36"/>
  <c r="AZ71" i="36"/>
  <c r="BB83" i="36"/>
  <c r="AZ83" i="36"/>
  <c r="AZ43" i="36"/>
  <c r="BB43" i="36"/>
  <c r="AZ25" i="36"/>
  <c r="BB25" i="36"/>
  <c r="AZ64" i="36"/>
  <c r="BB64" i="36"/>
  <c r="BB36" i="36"/>
  <c r="AZ36" i="36"/>
  <c r="AZ29" i="36"/>
  <c r="AZ59" i="36"/>
  <c r="BB132" i="36"/>
  <c r="AZ132" i="36"/>
  <c r="BB75" i="36"/>
  <c r="AZ75" i="36"/>
  <c r="AZ37" i="36"/>
  <c r="BB37" i="36"/>
  <c r="AZ52" i="36"/>
  <c r="BB52" i="36"/>
  <c r="BB30" i="36"/>
  <c r="AZ30" i="36"/>
  <c r="AZ56" i="36"/>
  <c r="AZ131" i="36"/>
  <c r="BB131" i="36"/>
  <c r="AZ107" i="36"/>
  <c r="BB107" i="36"/>
  <c r="AZ86" i="36"/>
  <c r="BB86" i="36"/>
  <c r="AZ74" i="36"/>
  <c r="BB74" i="36"/>
  <c r="AZ117" i="36"/>
  <c r="BB117" i="36"/>
  <c r="AZ93" i="36"/>
  <c r="BB93" i="36"/>
  <c r="BB32" i="36"/>
  <c r="AZ32" i="36"/>
  <c r="AZ130" i="36"/>
  <c r="BB130" i="36"/>
  <c r="AZ128" i="36"/>
  <c r="BB128" i="36"/>
  <c r="BB73" i="36"/>
  <c r="AZ73" i="36"/>
  <c r="BB85" i="36"/>
  <c r="AZ85" i="36"/>
  <c r="AZ116" i="36"/>
  <c r="BB57" i="36"/>
  <c r="AZ57" i="36"/>
  <c r="AZ58" i="36"/>
  <c r="BB58" i="36"/>
  <c r="BB14" i="36"/>
  <c r="AZ14" i="36"/>
  <c r="AZ39" i="36"/>
  <c r="AZ126" i="36"/>
  <c r="AZ3" i="36"/>
  <c r="BC3" i="36"/>
  <c r="BC55" i="31"/>
  <c r="BC23" i="31"/>
  <c r="BC44" i="31"/>
  <c r="BC71" i="31"/>
  <c r="BC84" i="31"/>
  <c r="BC92" i="31"/>
  <c r="BC101" i="31"/>
  <c r="BC20" i="31"/>
  <c r="BC25" i="31"/>
  <c r="BC89" i="31"/>
  <c r="BC108" i="31"/>
  <c r="BC123" i="31"/>
  <c r="BC62" i="31"/>
  <c r="BC18" i="31"/>
  <c r="BC98" i="31"/>
  <c r="BC43" i="31"/>
  <c r="BC75" i="31"/>
  <c r="BC116" i="31"/>
  <c r="BC8" i="31"/>
  <c r="BC33" i="31"/>
  <c r="BC36" i="31"/>
  <c r="BC67" i="31"/>
  <c r="BC119" i="31"/>
  <c r="BC14" i="31"/>
  <c r="BC59" i="31"/>
  <c r="BC125" i="31"/>
  <c r="BC128" i="31"/>
  <c r="BC12" i="31"/>
  <c r="BC29" i="31"/>
  <c r="BC31" i="31"/>
  <c r="BC37" i="31"/>
  <c r="BC50" i="31"/>
  <c r="BC73" i="31"/>
  <c r="BC100" i="31"/>
  <c r="BC19" i="31"/>
  <c r="BC30" i="31"/>
  <c r="BC48" i="31"/>
  <c r="BC64" i="31"/>
  <c r="BC122" i="31"/>
  <c r="BC126" i="31"/>
  <c r="BC13" i="31"/>
  <c r="BC38" i="31"/>
  <c r="BC47" i="31"/>
  <c r="BC53" i="31"/>
  <c r="BC78" i="31"/>
  <c r="BC113" i="31"/>
  <c r="BC57" i="31"/>
  <c r="BC69" i="31"/>
  <c r="BC102" i="31"/>
  <c r="BC111" i="31"/>
  <c r="BC117" i="31"/>
  <c r="BC46" i="31"/>
  <c r="BC61" i="31"/>
  <c r="BC65" i="31"/>
  <c r="BC10" i="31"/>
  <c r="BC51" i="31"/>
  <c r="BC121" i="31"/>
  <c r="BD13" i="31"/>
  <c r="BD41" i="31"/>
  <c r="BC26" i="31"/>
  <c r="BD30" i="31"/>
  <c r="BD37" i="31"/>
  <c r="BC76" i="31"/>
  <c r="BC90" i="31"/>
  <c r="BD94" i="31"/>
  <c r="BD101" i="31"/>
  <c r="BD58" i="31"/>
  <c r="BD54" i="31"/>
  <c r="BD38" i="31"/>
  <c r="BD34" i="31"/>
  <c r="BC22" i="31"/>
  <c r="BD26" i="31"/>
  <c r="BD33" i="31"/>
  <c r="BC72" i="31"/>
  <c r="BC86" i="31"/>
  <c r="BD90" i="31"/>
  <c r="BD97" i="31"/>
  <c r="BD126" i="31"/>
  <c r="BD22" i="31"/>
  <c r="BD29" i="31"/>
  <c r="BC68" i="31"/>
  <c r="BC82" i="31"/>
  <c r="BD86" i="31"/>
  <c r="BD93" i="31"/>
  <c r="BC132" i="31"/>
  <c r="BD66" i="31"/>
  <c r="BD73" i="31"/>
  <c r="BD62" i="31"/>
  <c r="BD122" i="31"/>
  <c r="BD121" i="31"/>
  <c r="BD42" i="31"/>
  <c r="BD49" i="31"/>
  <c r="BD113" i="31"/>
  <c r="BD109" i="31"/>
  <c r="BD105" i="31"/>
  <c r="BD25" i="31"/>
  <c r="BD82" i="31"/>
  <c r="BD89" i="31"/>
  <c r="BD69" i="31"/>
  <c r="BD118" i="31"/>
  <c r="BD125" i="31"/>
  <c r="BD102" i="31"/>
  <c r="BD21" i="31"/>
  <c r="BC60" i="31"/>
  <c r="BC74" i="31"/>
  <c r="BD78" i="31"/>
  <c r="BD85" i="31"/>
  <c r="BC124" i="31"/>
  <c r="BD57" i="31"/>
  <c r="BD46" i="31"/>
  <c r="BD45" i="31"/>
  <c r="BD98" i="31"/>
  <c r="BC56" i="31"/>
  <c r="BC70" i="31"/>
  <c r="BD74" i="31"/>
  <c r="BD81" i="31"/>
  <c r="BC120" i="31"/>
  <c r="BD130" i="31"/>
  <c r="BD65" i="31"/>
  <c r="BD129" i="31"/>
  <c r="BD61" i="31"/>
  <c r="BD50" i="31"/>
  <c r="BD114" i="31"/>
  <c r="BD110" i="31"/>
  <c r="BD106" i="31"/>
  <c r="BC52" i="31"/>
  <c r="BC66" i="31"/>
  <c r="BD70" i="31"/>
  <c r="BD77" i="31"/>
  <c r="BC130" i="31"/>
  <c r="AU2" i="30"/>
  <c r="BE2" i="30" s="1"/>
  <c r="AU37" i="30"/>
  <c r="BE37" i="30" s="1"/>
  <c r="AU109" i="30"/>
  <c r="BE109" i="30" s="1"/>
  <c r="AU88" i="30"/>
  <c r="BE88" i="30" s="1"/>
  <c r="AU72" i="30"/>
  <c r="BE72" i="30" s="1"/>
  <c r="AU11" i="30"/>
  <c r="BE11" i="30" s="1"/>
  <c r="AU91" i="30"/>
  <c r="BE91" i="30" s="1"/>
  <c r="AU14" i="30"/>
  <c r="BE14" i="30" s="1"/>
  <c r="AU52" i="30"/>
  <c r="BE52" i="30" s="1"/>
  <c r="AU55" i="30"/>
  <c r="BE55" i="30" s="1"/>
  <c r="AU71" i="30"/>
  <c r="BE71" i="30" s="1"/>
  <c r="AU84" i="30"/>
  <c r="BE84" i="30" s="1"/>
  <c r="AU89" i="30"/>
  <c r="BE89" i="30" s="1"/>
  <c r="AU127" i="30"/>
  <c r="BE127" i="30" s="1"/>
  <c r="AU81" i="30"/>
  <c r="BE81" i="30" s="1"/>
  <c r="AU16" i="30"/>
  <c r="BE16" i="30" s="1"/>
  <c r="AU93" i="30"/>
  <c r="BE93" i="30" s="1"/>
  <c r="AU100" i="30"/>
  <c r="BE100" i="30" s="1"/>
  <c r="AU9" i="30"/>
  <c r="BE9" i="30" s="1"/>
  <c r="AU28" i="30"/>
  <c r="BE28" i="30" s="1"/>
  <c r="AU56" i="30"/>
  <c r="BE56" i="30" s="1"/>
  <c r="AU59" i="30"/>
  <c r="BE59" i="30" s="1"/>
  <c r="AU64" i="30"/>
  <c r="BE64" i="30" s="1"/>
  <c r="AU65" i="30"/>
  <c r="BE65" i="30" s="1"/>
  <c r="AU131" i="30"/>
  <c r="BE131" i="30" s="1"/>
  <c r="AU25" i="30"/>
  <c r="BE25" i="30" s="1"/>
  <c r="AU41" i="30"/>
  <c r="BE41" i="30" s="1"/>
  <c r="AU121" i="30"/>
  <c r="BE121" i="30" s="1"/>
  <c r="AT15" i="30"/>
  <c r="BD15" i="30" s="1"/>
  <c r="AT16" i="30"/>
  <c r="BD16" i="30" s="1"/>
  <c r="AU24" i="30"/>
  <c r="BE24" i="30" s="1"/>
  <c r="AT44" i="30"/>
  <c r="BD44" i="30" s="1"/>
  <c r="AU47" i="30"/>
  <c r="BE47" i="30" s="1"/>
  <c r="AT72" i="30"/>
  <c r="BD72" i="30" s="1"/>
  <c r="AT73" i="30"/>
  <c r="BD73" i="30" s="1"/>
  <c r="AT77" i="30"/>
  <c r="BD77" i="30" s="1"/>
  <c r="AU92" i="30"/>
  <c r="BE92" i="30" s="1"/>
  <c r="AU101" i="30"/>
  <c r="BE101" i="30" s="1"/>
  <c r="AT111" i="30"/>
  <c r="BD111" i="30" s="1"/>
  <c r="AU128" i="30"/>
  <c r="BE128" i="30" s="1"/>
  <c r="AU43" i="30"/>
  <c r="BE43" i="30" s="1"/>
  <c r="AU132" i="30"/>
  <c r="BE132" i="30" s="1"/>
  <c r="AU68" i="30"/>
  <c r="BE68" i="30" s="1"/>
  <c r="AU99" i="30"/>
  <c r="BE99" i="30" s="1"/>
  <c r="AU105" i="30"/>
  <c r="BE105" i="30" s="1"/>
  <c r="AU116" i="30"/>
  <c r="BE116" i="30" s="1"/>
  <c r="AT106" i="30"/>
  <c r="BD106" i="30" s="1"/>
  <c r="AT119" i="30"/>
  <c r="BD119" i="30" s="1"/>
  <c r="AT130" i="30"/>
  <c r="BD130" i="30" s="1"/>
  <c r="AU80" i="30"/>
  <c r="BE80" i="30" s="1"/>
  <c r="AU23" i="30"/>
  <c r="BE23" i="30" s="1"/>
  <c r="AU4" i="30"/>
  <c r="BE4" i="30" s="1"/>
  <c r="AT14" i="30"/>
  <c r="BD14" i="30" s="1"/>
  <c r="AU20" i="30"/>
  <c r="BE20" i="30" s="1"/>
  <c r="AT28" i="30"/>
  <c r="BD28" i="30" s="1"/>
  <c r="AU29" i="30"/>
  <c r="BE29" i="30" s="1"/>
  <c r="AT49" i="30"/>
  <c r="BD49" i="30" s="1"/>
  <c r="AT71" i="30"/>
  <c r="BD71" i="30" s="1"/>
  <c r="AT98" i="30"/>
  <c r="BD98" i="30" s="1"/>
  <c r="AT104" i="30"/>
  <c r="BD104" i="30" s="1"/>
  <c r="AT13" i="30"/>
  <c r="BD13" i="30" s="1"/>
  <c r="AT26" i="30"/>
  <c r="BD26" i="30" s="1"/>
  <c r="AT42" i="30"/>
  <c r="BD42" i="30" s="1"/>
  <c r="AU104" i="30"/>
  <c r="BE104" i="30" s="1"/>
  <c r="AT70" i="30"/>
  <c r="BD70" i="30" s="1"/>
  <c r="AU19" i="30"/>
  <c r="BE19" i="30" s="1"/>
  <c r="AU36" i="30"/>
  <c r="BE36" i="30" s="1"/>
  <c r="AT78" i="30"/>
  <c r="BD78" i="30" s="1"/>
  <c r="AT80" i="30"/>
  <c r="BD80" i="30" s="1"/>
  <c r="AT107" i="30"/>
  <c r="BD107" i="30" s="1"/>
  <c r="AT126" i="30"/>
  <c r="BD126" i="30" s="1"/>
  <c r="AU117" i="30"/>
  <c r="BE117" i="30" s="1"/>
  <c r="AU27" i="30"/>
  <c r="BE27" i="30" s="1"/>
  <c r="AU45" i="30"/>
  <c r="BE45" i="30" s="1"/>
  <c r="AU103" i="30"/>
  <c r="BE103" i="30" s="1"/>
  <c r="AU107" i="30"/>
  <c r="BE107" i="30" s="1"/>
  <c r="AU48" i="30"/>
  <c r="BE48" i="30" s="1"/>
  <c r="AT89" i="30"/>
  <c r="BD89" i="30" s="1"/>
  <c r="AT97" i="30"/>
  <c r="BD97" i="30" s="1"/>
  <c r="AU10" i="30"/>
  <c r="BE10" i="30" s="1"/>
  <c r="AU44" i="30"/>
  <c r="BE44" i="30" s="1"/>
  <c r="AU83" i="30"/>
  <c r="BE83" i="30" s="1"/>
  <c r="AU111" i="30"/>
  <c r="BE111" i="30" s="1"/>
  <c r="AT114" i="30"/>
  <c r="BD114" i="30" s="1"/>
  <c r="AT125" i="30"/>
  <c r="BD125" i="30" s="1"/>
  <c r="AU119" i="30"/>
  <c r="BE119" i="30" s="1"/>
  <c r="AU63" i="30"/>
  <c r="BE63" i="30" s="1"/>
  <c r="AU49" i="30"/>
  <c r="BE49" i="30" s="1"/>
  <c r="AU79" i="30"/>
  <c r="BE79" i="30" s="1"/>
  <c r="AU26" i="30"/>
  <c r="BE26" i="30" s="1"/>
  <c r="AU42" i="30"/>
  <c r="BE42" i="30" s="1"/>
  <c r="AU114" i="30"/>
  <c r="BE114" i="30" s="1"/>
  <c r="AU123" i="30"/>
  <c r="BE123" i="30" s="1"/>
  <c r="AU77" i="30"/>
  <c r="BE77" i="30" s="1"/>
  <c r="AU95" i="30"/>
  <c r="BE95" i="30" s="1"/>
  <c r="AU113" i="30"/>
  <c r="BE113" i="30" s="1"/>
  <c r="AU34" i="30"/>
  <c r="BE34" i="30" s="1"/>
  <c r="AU70" i="30"/>
  <c r="BE70" i="30" s="1"/>
  <c r="AU74" i="30"/>
  <c r="BE74" i="30" s="1"/>
  <c r="AU90" i="30"/>
  <c r="BE90" i="30" s="1"/>
  <c r="AU126" i="30"/>
  <c r="BE126" i="30" s="1"/>
  <c r="AU61" i="30"/>
  <c r="BE61" i="30" s="1"/>
  <c r="AU85" i="30"/>
  <c r="BE85" i="30" s="1"/>
  <c r="AU5" i="30"/>
  <c r="BE5" i="30" s="1"/>
  <c r="AU22" i="30"/>
  <c r="BE22" i="30" s="1"/>
  <c r="AU51" i="30"/>
  <c r="BE51" i="30" s="1"/>
  <c r="AU58" i="30"/>
  <c r="BE58" i="30" s="1"/>
  <c r="AU21" i="30"/>
  <c r="BE21" i="30" s="1"/>
  <c r="AU76" i="30"/>
  <c r="BE76" i="30" s="1"/>
  <c r="AU125" i="30"/>
  <c r="BE125" i="30" s="1"/>
  <c r="AU33" i="30"/>
  <c r="BE33" i="30" s="1"/>
  <c r="AU50" i="30"/>
  <c r="BE50" i="30" s="1"/>
  <c r="AU69" i="30"/>
  <c r="BE69" i="30" s="1"/>
  <c r="AU106" i="30"/>
  <c r="BE106" i="30" s="1"/>
  <c r="AU115" i="30"/>
  <c r="BE115" i="30" s="1"/>
  <c r="AU122" i="30"/>
  <c r="BE122" i="30" s="1"/>
  <c r="AU62" i="30"/>
  <c r="BE62" i="30" s="1"/>
  <c r="AU97" i="30"/>
  <c r="BE97" i="30" s="1"/>
  <c r="AU96" i="30"/>
  <c r="BE96" i="30" s="1"/>
  <c r="AU124" i="30"/>
  <c r="BE124" i="30" s="1"/>
  <c r="AU86" i="30"/>
  <c r="BE86" i="30" s="1"/>
  <c r="AU31" i="30"/>
  <c r="BE31" i="30" s="1"/>
  <c r="AU67" i="30"/>
  <c r="BE67" i="30" s="1"/>
  <c r="AU98" i="30"/>
  <c r="BE98" i="30" s="1"/>
  <c r="AU78" i="30"/>
  <c r="BE78" i="30" s="1"/>
  <c r="AU60" i="30"/>
  <c r="BE60" i="30" s="1"/>
  <c r="AU32" i="30"/>
  <c r="BE32" i="30" s="1"/>
  <c r="AU112" i="30"/>
  <c r="BE112" i="30" s="1"/>
  <c r="AU82" i="30"/>
  <c r="BE82" i="30" s="1"/>
  <c r="AU54" i="30"/>
  <c r="BE54" i="30" s="1"/>
  <c r="AU118" i="30"/>
  <c r="BE118" i="30" s="1"/>
  <c r="AU46" i="30"/>
  <c r="BE46" i="30" s="1"/>
  <c r="AU110" i="30"/>
  <c r="BE110" i="30" s="1"/>
  <c r="AU38" i="30"/>
  <c r="BE38" i="30" s="1"/>
  <c r="AU102" i="30"/>
  <c r="BE102" i="30" s="1"/>
  <c r="AU129" i="30"/>
  <c r="BE129" i="30" s="1"/>
  <c r="AU130" i="30"/>
  <c r="BE130" i="30" s="1"/>
  <c r="AU66" i="30"/>
  <c r="BE66" i="30" s="1"/>
  <c r="AU30" i="30"/>
  <c r="BE30" i="30" s="1"/>
  <c r="AU94" i="30"/>
  <c r="BE94" i="30" s="1"/>
  <c r="AU43" i="29"/>
  <c r="BE43" i="29" s="1"/>
  <c r="AU75" i="29"/>
  <c r="BE75" i="29" s="1"/>
  <c r="AU99" i="29"/>
  <c r="BE99" i="29" s="1"/>
  <c r="AU65" i="29"/>
  <c r="BE65" i="29" s="1"/>
  <c r="AU74" i="29"/>
  <c r="BE74" i="29" s="1"/>
  <c r="AU98" i="29"/>
  <c r="BE98" i="29" s="1"/>
  <c r="AU36" i="29"/>
  <c r="BE36" i="29" s="1"/>
  <c r="AU6" i="29"/>
  <c r="BE6" i="29" s="1"/>
  <c r="AU10" i="29"/>
  <c r="BE10" i="29" s="1"/>
  <c r="AU22" i="29"/>
  <c r="BE22" i="29" s="1"/>
  <c r="AU62" i="29"/>
  <c r="BE62" i="29" s="1"/>
  <c r="AU71" i="29"/>
  <c r="BE71" i="29" s="1"/>
  <c r="AU81" i="29"/>
  <c r="BE81" i="29" s="1"/>
  <c r="AU101" i="29"/>
  <c r="BE101" i="29" s="1"/>
  <c r="AU107" i="29"/>
  <c r="BE107" i="29" s="1"/>
  <c r="AU123" i="29"/>
  <c r="BE123" i="29" s="1"/>
  <c r="AU76" i="29"/>
  <c r="BE76" i="29" s="1"/>
  <c r="AU87" i="29"/>
  <c r="BE87" i="29" s="1"/>
  <c r="AU27" i="29"/>
  <c r="BE27" i="29" s="1"/>
  <c r="AU96" i="29"/>
  <c r="BE96" i="29" s="1"/>
  <c r="AU14" i="29"/>
  <c r="BE14" i="29" s="1"/>
  <c r="AU83" i="29"/>
  <c r="BE83" i="29" s="1"/>
  <c r="AU30" i="29"/>
  <c r="BE30" i="29" s="1"/>
  <c r="AU39" i="29"/>
  <c r="BE39" i="29" s="1"/>
  <c r="AU131" i="29"/>
  <c r="BE131" i="29" s="1"/>
  <c r="AU104" i="29"/>
  <c r="BE104" i="29" s="1"/>
  <c r="AU5" i="29"/>
  <c r="BE5" i="29" s="1"/>
  <c r="AU9" i="29"/>
  <c r="BE9" i="29" s="1"/>
  <c r="AU13" i="29"/>
  <c r="BE13" i="29" s="1"/>
  <c r="AU17" i="29"/>
  <c r="BE17" i="29" s="1"/>
  <c r="AU80" i="29"/>
  <c r="BE80" i="29" s="1"/>
  <c r="AU25" i="29"/>
  <c r="BE25" i="29" s="1"/>
  <c r="AU100" i="29"/>
  <c r="BE100" i="29" s="1"/>
  <c r="AU116" i="29"/>
  <c r="BE116" i="29" s="1"/>
  <c r="AU18" i="29"/>
  <c r="BE18" i="29" s="1"/>
  <c r="AU35" i="29"/>
  <c r="BE35" i="29" s="1"/>
  <c r="AU44" i="29"/>
  <c r="BE44" i="29" s="1"/>
  <c r="AU127" i="29"/>
  <c r="BE127" i="29" s="1"/>
  <c r="AU109" i="29"/>
  <c r="BE109" i="29" s="1"/>
  <c r="AU125" i="29"/>
  <c r="BE125" i="29" s="1"/>
  <c r="AU93" i="29"/>
  <c r="BE93" i="29" s="1"/>
  <c r="AU120" i="29"/>
  <c r="BE120" i="29" s="1"/>
  <c r="AU26" i="29"/>
  <c r="BE26" i="29" s="1"/>
  <c r="AU97" i="29"/>
  <c r="BE97" i="29" s="1"/>
  <c r="AU108" i="29"/>
  <c r="BE108" i="29" s="1"/>
  <c r="AU21" i="29"/>
  <c r="BE21" i="29" s="1"/>
  <c r="AU41" i="29"/>
  <c r="BE41" i="29" s="1"/>
  <c r="AU46" i="29"/>
  <c r="BE46" i="29" s="1"/>
  <c r="AU79" i="29"/>
  <c r="BE79" i="29" s="1"/>
  <c r="AU92" i="29"/>
  <c r="BE92" i="29" s="1"/>
  <c r="AU113" i="29"/>
  <c r="BE113" i="29" s="1"/>
  <c r="AU49" i="29"/>
  <c r="BE49" i="29" s="1"/>
  <c r="AU77" i="29"/>
  <c r="BE77" i="29" s="1"/>
  <c r="AU129" i="29"/>
  <c r="BE129" i="29" s="1"/>
  <c r="BD39" i="29"/>
  <c r="AU55" i="29"/>
  <c r="BE55" i="29" s="1"/>
  <c r="AU58" i="29"/>
  <c r="BE58" i="29" s="1"/>
  <c r="AU60" i="29"/>
  <c r="BE60" i="29" s="1"/>
  <c r="AU66" i="29"/>
  <c r="BE66" i="29" s="1"/>
  <c r="BD99" i="29"/>
  <c r="BD105" i="29"/>
  <c r="BD115" i="29"/>
  <c r="BD121" i="29"/>
  <c r="BD126" i="29"/>
  <c r="BD131" i="29"/>
  <c r="BD26" i="29"/>
  <c r="BD34" i="29"/>
  <c r="BD46" i="29"/>
  <c r="BD48" i="29"/>
  <c r="AU82" i="29"/>
  <c r="BE82" i="29" s="1"/>
  <c r="AU3" i="29"/>
  <c r="BE3" i="29" s="1"/>
  <c r="BD21" i="29"/>
  <c r="AU34" i="29"/>
  <c r="BE34" i="29" s="1"/>
  <c r="BD41" i="29"/>
  <c r="BD52" i="29"/>
  <c r="BD57" i="29"/>
  <c r="AU63" i="29"/>
  <c r="BE63" i="29" s="1"/>
  <c r="AU70" i="29"/>
  <c r="BE70" i="29" s="1"/>
  <c r="BD74" i="29"/>
  <c r="BD79" i="29"/>
  <c r="AU85" i="29"/>
  <c r="BE85" i="29" s="1"/>
  <c r="BD92" i="29"/>
  <c r="BD94" i="29"/>
  <c r="BD28" i="29"/>
  <c r="AU52" i="29"/>
  <c r="BE52" i="29" s="1"/>
  <c r="AU57" i="29"/>
  <c r="BE57" i="29" s="1"/>
  <c r="BD89" i="29"/>
  <c r="AU94" i="29"/>
  <c r="BE94" i="29" s="1"/>
  <c r="BD98" i="29"/>
  <c r="BD114" i="29"/>
  <c r="BD47" i="29"/>
  <c r="AU61" i="29"/>
  <c r="BE61" i="29" s="1"/>
  <c r="BD64" i="29"/>
  <c r="BD69" i="29"/>
  <c r="AU72" i="29"/>
  <c r="BE72" i="29" s="1"/>
  <c r="BD77" i="29"/>
  <c r="AU89" i="29"/>
  <c r="BE89" i="29" s="1"/>
  <c r="AU91" i="29"/>
  <c r="BE91" i="29" s="1"/>
  <c r="BD109" i="29"/>
  <c r="AU112" i="29"/>
  <c r="BE112" i="29" s="1"/>
  <c r="AU4" i="29"/>
  <c r="BE4" i="29" s="1"/>
  <c r="AU8" i="29"/>
  <c r="BE8" i="29" s="1"/>
  <c r="AU12" i="29"/>
  <c r="BE12" i="29" s="1"/>
  <c r="AU16" i="29"/>
  <c r="BE16" i="29" s="1"/>
  <c r="AU20" i="29"/>
  <c r="BE20" i="29" s="1"/>
  <c r="BD36" i="29"/>
  <c r="AU38" i="29"/>
  <c r="BE38" i="29" s="1"/>
  <c r="BD42" i="29"/>
  <c r="AU45" i="29"/>
  <c r="BE45" i="29" s="1"/>
  <c r="AU47" i="29"/>
  <c r="BE47" i="29" s="1"/>
  <c r="AU56" i="29"/>
  <c r="BE56" i="29" s="1"/>
  <c r="AU64" i="29"/>
  <c r="BE64" i="29" s="1"/>
  <c r="AU69" i="29"/>
  <c r="BE69" i="29" s="1"/>
  <c r="BD83" i="29"/>
  <c r="BD125" i="29"/>
  <c r="AU128" i="29"/>
  <c r="BE128" i="29" s="1"/>
  <c r="BD24" i="29"/>
  <c r="BD27" i="29"/>
  <c r="BD29" i="29"/>
  <c r="AU33" i="29"/>
  <c r="BE33" i="29" s="1"/>
  <c r="BD35" i="29"/>
  <c r="AU40" i="29"/>
  <c r="BE40" i="29" s="1"/>
  <c r="AU42" i="29"/>
  <c r="BE42" i="29" s="1"/>
  <c r="BD55" i="29"/>
  <c r="AU84" i="29"/>
  <c r="BE84" i="29" s="1"/>
  <c r="AU90" i="29"/>
  <c r="BE90" i="29" s="1"/>
  <c r="AU95" i="29"/>
  <c r="BE95" i="29" s="1"/>
  <c r="AU103" i="29"/>
  <c r="BE103" i="29" s="1"/>
  <c r="BD107" i="29"/>
  <c r="AU119" i="29"/>
  <c r="BE119" i="29" s="1"/>
  <c r="BD123" i="29"/>
  <c r="BD22" i="29"/>
  <c r="AU24" i="29"/>
  <c r="BE24" i="29" s="1"/>
  <c r="AU29" i="29"/>
  <c r="BE29" i="29" s="1"/>
  <c r="AU51" i="29"/>
  <c r="BE51" i="29" s="1"/>
  <c r="BD66" i="29"/>
  <c r="BD71" i="29"/>
  <c r="BD76" i="29"/>
  <c r="BD78" i="29"/>
  <c r="BD87" i="29"/>
  <c r="BD101" i="29"/>
  <c r="BD113" i="29"/>
  <c r="BD117" i="29"/>
  <c r="AU68" i="29"/>
  <c r="BE68" i="29" s="1"/>
  <c r="AU73" i="29"/>
  <c r="BE73" i="29" s="1"/>
  <c r="AU78" i="29"/>
  <c r="BE78" i="29" s="1"/>
  <c r="BD82" i="29"/>
  <c r="AU88" i="29"/>
  <c r="BE88" i="29" s="1"/>
  <c r="BD129" i="29"/>
  <c r="AU19" i="29"/>
  <c r="BE19" i="29" s="1"/>
  <c r="BD30" i="29"/>
  <c r="BD37" i="29"/>
  <c r="BD43" i="29"/>
  <c r="BD50" i="29"/>
  <c r="BD54" i="29"/>
  <c r="BD59" i="29"/>
  <c r="BD63" i="29"/>
  <c r="BD97" i="29"/>
  <c r="BD102" i="29"/>
  <c r="BD118" i="29"/>
  <c r="AU7" i="29"/>
  <c r="BE7" i="29" s="1"/>
  <c r="AU11" i="29"/>
  <c r="BE11" i="29" s="1"/>
  <c r="AU15" i="29"/>
  <c r="BE15" i="29" s="1"/>
  <c r="BD23" i="29"/>
  <c r="BD32" i="29"/>
  <c r="AU37" i="29"/>
  <c r="BE37" i="29" s="1"/>
  <c r="AU54" i="29"/>
  <c r="BE54" i="29" s="1"/>
  <c r="AU59" i="29"/>
  <c r="BE59" i="29" s="1"/>
  <c r="BD65" i="29"/>
  <c r="BD67" i="29"/>
  <c r="BD70" i="29"/>
  <c r="BD85" i="29"/>
  <c r="BD91" i="29"/>
  <c r="AU28" i="29"/>
  <c r="BE28" i="29" s="1"/>
  <c r="AU32" i="29"/>
  <c r="BE32" i="29" s="1"/>
  <c r="BD45" i="29"/>
  <c r="AU50" i="29"/>
  <c r="BE50" i="29" s="1"/>
  <c r="AU67" i="29"/>
  <c r="BE67" i="29" s="1"/>
  <c r="BD72" i="29"/>
  <c r="BD106" i="29"/>
  <c r="BD122" i="29"/>
  <c r="BD130" i="29"/>
  <c r="BD96" i="29"/>
  <c r="BD88" i="29"/>
  <c r="BD80" i="29"/>
  <c r="BD73" i="29"/>
  <c r="BD38" i="29"/>
  <c r="BD33" i="29"/>
  <c r="BD2" i="29"/>
  <c r="BD19" i="29"/>
  <c r="BD11" i="29"/>
  <c r="BD7" i="29"/>
  <c r="BD3" i="29"/>
  <c r="BD12" i="29"/>
  <c r="BD8" i="29"/>
  <c r="BD4" i="29"/>
  <c r="BD68" i="29"/>
  <c r="BD15" i="29"/>
  <c r="AU23" i="29"/>
  <c r="BE23" i="29" s="1"/>
  <c r="BD25" i="29"/>
  <c r="BD40" i="29"/>
  <c r="BD61" i="29"/>
  <c r="BD86" i="29"/>
  <c r="BD111" i="29"/>
  <c r="AU2" i="29"/>
  <c r="BE2" i="29" s="1"/>
  <c r="BD16" i="29"/>
  <c r="BD18" i="29"/>
  <c r="BD20" i="29"/>
  <c r="BD44" i="29"/>
  <c r="BD49" i="29"/>
  <c r="BD56" i="29"/>
  <c r="BD84" i="29"/>
  <c r="AU86" i="29"/>
  <c r="BE86" i="29" s="1"/>
  <c r="BD90" i="29"/>
  <c r="BD95" i="29"/>
  <c r="AU111" i="29"/>
  <c r="BE111" i="29" s="1"/>
  <c r="BD127" i="29"/>
  <c r="BD116" i="29"/>
  <c r="AU126" i="29"/>
  <c r="BE126" i="29" s="1"/>
  <c r="AU130" i="29"/>
  <c r="BE130" i="29" s="1"/>
  <c r="BD100" i="29"/>
  <c r="AU110" i="29"/>
  <c r="BE110" i="29" s="1"/>
  <c r="BD104" i="29"/>
  <c r="AU114" i="29"/>
  <c r="BE114" i="29" s="1"/>
  <c r="BD120" i="29"/>
  <c r="AU102" i="29"/>
  <c r="BE102" i="29" s="1"/>
  <c r="BD108" i="29"/>
  <c r="AU118" i="29"/>
  <c r="BE118" i="29" s="1"/>
  <c r="BD124" i="29"/>
  <c r="BD132" i="29"/>
  <c r="AU106" i="29"/>
  <c r="BE106" i="29" s="1"/>
  <c r="BD112" i="29"/>
  <c r="AU122" i="29"/>
  <c r="BE122" i="29" s="1"/>
  <c r="BD128" i="29"/>
  <c r="AU132" i="29"/>
  <c r="BE132" i="29" s="1"/>
  <c r="BD14" i="28"/>
  <c r="BD62" i="28"/>
  <c r="BD75" i="28"/>
  <c r="BD30" i="28"/>
  <c r="BD49" i="28"/>
  <c r="BD129" i="28"/>
  <c r="BD60" i="28"/>
  <c r="BD110" i="28"/>
  <c r="BD78" i="28"/>
  <c r="BD127" i="27"/>
  <c r="BD111" i="27"/>
  <c r="BD95" i="27"/>
  <c r="BD79" i="27"/>
  <c r="BD63" i="27"/>
  <c r="BD47" i="27"/>
  <c r="BD31" i="27"/>
  <c r="BD15" i="27"/>
  <c r="BD14" i="27"/>
  <c r="BD125" i="27"/>
  <c r="BD109" i="27"/>
  <c r="BD93" i="27"/>
  <c r="BD77" i="27"/>
  <c r="BD61" i="27"/>
  <c r="BD45" i="27"/>
  <c r="BD29" i="27"/>
  <c r="BD13" i="27"/>
  <c r="BD11" i="27"/>
  <c r="BD10" i="27"/>
  <c r="BD9" i="27"/>
  <c r="BD120" i="27"/>
  <c r="BD104" i="27"/>
  <c r="BD88" i="27"/>
  <c r="BD72" i="27"/>
  <c r="BD56" i="27"/>
  <c r="BD40" i="27"/>
  <c r="BD24" i="27"/>
  <c r="BD8" i="27"/>
  <c r="BD7" i="27"/>
  <c r="BD6" i="27"/>
  <c r="BD5" i="27"/>
  <c r="BD4" i="27"/>
  <c r="BD131" i="27"/>
  <c r="BD115" i="27"/>
  <c r="BD99" i="27"/>
  <c r="BD83" i="27"/>
  <c r="BD67" i="27"/>
  <c r="BD51" i="27"/>
  <c r="BD35" i="27"/>
  <c r="BD19" i="27"/>
  <c r="AU15" i="28"/>
  <c r="BE15" i="28" s="1"/>
  <c r="AU3" i="28"/>
  <c r="BE3" i="28" s="1"/>
  <c r="AU10" i="28"/>
  <c r="BE10" i="28" s="1"/>
  <c r="AU88" i="28"/>
  <c r="BE88" i="28" s="1"/>
  <c r="AU68" i="28"/>
  <c r="BE68" i="28" s="1"/>
  <c r="AU73" i="28"/>
  <c r="BE73" i="28" s="1"/>
  <c r="AU34" i="28"/>
  <c r="BE34" i="28" s="1"/>
  <c r="AU36" i="28"/>
  <c r="BE36" i="28" s="1"/>
  <c r="AU4" i="28"/>
  <c r="BE4" i="28" s="1"/>
  <c r="AU56" i="28"/>
  <c r="BE56" i="28" s="1"/>
  <c r="AU58" i="28"/>
  <c r="BE58" i="28" s="1"/>
  <c r="AU93" i="28"/>
  <c r="BE93" i="28" s="1"/>
  <c r="AU110" i="28"/>
  <c r="BE110" i="28" s="1"/>
  <c r="AU122" i="28"/>
  <c r="BE122" i="28" s="1"/>
  <c r="AU78" i="28"/>
  <c r="BE78" i="28" s="1"/>
  <c r="AU79" i="28"/>
  <c r="BE79" i="28" s="1"/>
  <c r="AU25" i="28"/>
  <c r="BE25" i="28" s="1"/>
  <c r="AU47" i="28"/>
  <c r="BE47" i="28" s="1"/>
  <c r="AU84" i="28"/>
  <c r="BE84" i="28" s="1"/>
  <c r="AU48" i="28"/>
  <c r="BE48" i="28" s="1"/>
  <c r="AU106" i="28"/>
  <c r="BE106" i="28" s="1"/>
  <c r="AU107" i="28"/>
  <c r="BE107" i="28" s="1"/>
  <c r="AU117" i="28"/>
  <c r="BE117" i="28" s="1"/>
  <c r="AU128" i="28"/>
  <c r="BE128" i="28" s="1"/>
  <c r="AU16" i="28"/>
  <c r="BE16" i="28" s="1"/>
  <c r="AU28" i="28"/>
  <c r="BE28" i="28" s="1"/>
  <c r="AU23" i="28"/>
  <c r="BE23" i="28" s="1"/>
  <c r="AU35" i="28"/>
  <c r="BE35" i="28" s="1"/>
  <c r="AU43" i="28"/>
  <c r="BE43" i="28" s="1"/>
  <c r="AU99" i="28"/>
  <c r="BE99" i="28" s="1"/>
  <c r="AU105" i="28"/>
  <c r="BE105" i="28" s="1"/>
  <c r="AU116" i="28"/>
  <c r="BE116" i="28" s="1"/>
  <c r="AU33" i="28"/>
  <c r="BE33" i="28" s="1"/>
  <c r="AU74" i="28"/>
  <c r="BE74" i="28" s="1"/>
  <c r="AU77" i="28"/>
  <c r="BE77" i="28" s="1"/>
  <c r="AU87" i="28"/>
  <c r="BE87" i="28" s="1"/>
  <c r="AU11" i="28"/>
  <c r="BE11" i="28" s="1"/>
  <c r="AU12" i="28"/>
  <c r="BE12" i="28" s="1"/>
  <c r="AU37" i="28"/>
  <c r="BE37" i="28" s="1"/>
  <c r="AU61" i="28"/>
  <c r="BE61" i="28" s="1"/>
  <c r="AU63" i="28"/>
  <c r="BE63" i="28" s="1"/>
  <c r="AU64" i="28"/>
  <c r="BE64" i="28" s="1"/>
  <c r="AU123" i="28"/>
  <c r="BE123" i="28" s="1"/>
  <c r="AU124" i="28"/>
  <c r="BE124" i="28" s="1"/>
  <c r="AU101" i="28"/>
  <c r="BE101" i="28" s="1"/>
  <c r="AU104" i="28"/>
  <c r="BE104" i="28" s="1"/>
  <c r="AU42" i="28"/>
  <c r="BE42" i="28" s="1"/>
  <c r="AU90" i="28"/>
  <c r="BE90" i="28" s="1"/>
  <c r="AU94" i="28"/>
  <c r="BE94" i="28" s="1"/>
  <c r="AU119" i="28"/>
  <c r="BE119" i="28" s="1"/>
  <c r="AU72" i="28"/>
  <c r="BE72" i="28" s="1"/>
  <c r="AU53" i="28"/>
  <c r="BE53" i="28" s="1"/>
  <c r="AU8" i="28"/>
  <c r="BE8" i="28" s="1"/>
  <c r="AU82" i="28"/>
  <c r="BE82" i="28" s="1"/>
  <c r="AU109" i="28"/>
  <c r="BE109" i="28" s="1"/>
  <c r="AU111" i="28"/>
  <c r="BE111" i="28" s="1"/>
  <c r="AU132" i="28"/>
  <c r="BE132" i="28" s="1"/>
  <c r="AU38" i="28"/>
  <c r="BE38" i="28" s="1"/>
  <c r="AU71" i="28"/>
  <c r="BE71" i="28" s="1"/>
  <c r="AU48" i="27"/>
  <c r="BE48" i="27" s="1"/>
  <c r="AU79" i="27"/>
  <c r="BE79" i="27" s="1"/>
  <c r="AU115" i="27"/>
  <c r="BE115" i="27" s="1"/>
  <c r="AU123" i="27"/>
  <c r="BE123" i="27" s="1"/>
  <c r="AU35" i="27"/>
  <c r="BE35" i="27" s="1"/>
  <c r="AU80" i="27"/>
  <c r="BE80" i="27" s="1"/>
  <c r="AU7" i="27"/>
  <c r="BE7" i="27" s="1"/>
  <c r="AU73" i="27"/>
  <c r="BE73" i="27" s="1"/>
  <c r="AU62" i="27"/>
  <c r="BE62" i="27" s="1"/>
  <c r="AU40" i="27"/>
  <c r="BE40" i="27" s="1"/>
  <c r="AU64" i="27"/>
  <c r="BE64" i="27" s="1"/>
  <c r="AU52" i="27"/>
  <c r="BE52" i="27" s="1"/>
  <c r="AU127" i="27"/>
  <c r="BE127" i="27" s="1"/>
  <c r="AU113" i="27"/>
  <c r="BE113" i="27" s="1"/>
  <c r="AU101" i="27"/>
  <c r="BE101" i="27" s="1"/>
  <c r="AU16" i="27"/>
  <c r="BE16" i="27" s="1"/>
  <c r="AU114" i="27"/>
  <c r="BE114" i="27" s="1"/>
  <c r="AU102" i="27"/>
  <c r="BE102" i="27" s="1"/>
  <c r="AU82" i="27"/>
  <c r="BE82" i="27" s="1"/>
  <c r="AU17" i="27"/>
  <c r="BE17" i="27" s="1"/>
  <c r="AU53" i="27"/>
  <c r="BE53" i="27" s="1"/>
  <c r="AU111" i="27"/>
  <c r="BE111" i="27" s="1"/>
  <c r="AU61" i="27"/>
  <c r="BE61" i="27" s="1"/>
  <c r="AU28" i="27"/>
  <c r="BE28" i="27" s="1"/>
  <c r="AU90" i="27"/>
  <c r="BE90" i="27" s="1"/>
  <c r="AU132" i="27"/>
  <c r="BE132" i="27" s="1"/>
  <c r="AU99" i="27"/>
  <c r="BE99" i="27" s="1"/>
  <c r="AU86" i="27"/>
  <c r="BE86" i="27" s="1"/>
  <c r="AU83" i="27"/>
  <c r="BE83" i="27" s="1"/>
  <c r="AU49" i="27"/>
  <c r="BE49" i="27" s="1"/>
  <c r="AU20" i="27"/>
  <c r="BE20" i="27" s="1"/>
  <c r="AU19" i="27"/>
  <c r="BE19" i="27" s="1"/>
  <c r="AU12" i="27"/>
  <c r="BE12" i="27" s="1"/>
  <c r="AU10" i="27"/>
  <c r="BE10" i="27" s="1"/>
  <c r="AU30" i="27"/>
  <c r="BE30" i="27" s="1"/>
  <c r="AU81" i="27"/>
  <c r="BE81" i="27" s="1"/>
  <c r="AU14" i="27"/>
  <c r="BE14" i="27" s="1"/>
  <c r="AU54" i="27"/>
  <c r="BE54" i="27" s="1"/>
  <c r="AU65" i="27"/>
  <c r="BE65" i="27" s="1"/>
  <c r="AU31" i="27"/>
  <c r="BE31" i="27" s="1"/>
  <c r="AU84" i="27"/>
  <c r="BE84" i="27" s="1"/>
  <c r="AU3" i="27"/>
  <c r="BE3" i="27" s="1"/>
  <c r="AU85" i="27"/>
  <c r="BE85" i="27" s="1"/>
  <c r="AU43" i="27"/>
  <c r="BE43" i="27" s="1"/>
  <c r="AU55" i="27"/>
  <c r="BE55" i="27" s="1"/>
  <c r="AU98" i="27"/>
  <c r="BE98" i="27" s="1"/>
  <c r="AU66" i="27"/>
  <c r="BE66" i="27" s="1"/>
  <c r="AU32" i="27"/>
  <c r="BE32" i="27" s="1"/>
  <c r="AU112" i="27"/>
  <c r="BE112" i="27" s="1"/>
  <c r="AU100" i="27"/>
  <c r="BE100" i="27" s="1"/>
  <c r="AU96" i="27"/>
  <c r="BE96" i="27" s="1"/>
  <c r="AU78" i="27"/>
  <c r="BE78" i="27" s="1"/>
  <c r="AU33" i="27"/>
  <c r="BE33" i="27" s="1"/>
  <c r="AU42" i="27"/>
  <c r="BE42" i="27" s="1"/>
  <c r="AU107" i="27"/>
  <c r="BE107" i="27" s="1"/>
  <c r="AU34" i="27"/>
  <c r="BE34" i="27" s="1"/>
  <c r="AU118" i="27"/>
  <c r="BE118" i="27" s="1"/>
  <c r="AU26" i="27"/>
  <c r="BE26" i="27" s="1"/>
  <c r="AU22" i="27"/>
  <c r="BE22" i="27" s="1"/>
  <c r="AU18" i="27"/>
  <c r="BE18" i="27" s="1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U132" i="26" s="1"/>
  <c r="BE132" i="26" s="1"/>
  <c r="AK132" i="26"/>
  <c r="AJ132" i="26"/>
  <c r="AI132" i="26"/>
  <c r="AH132" i="26"/>
  <c r="BC131" i="26"/>
  <c r="BA131" i="26"/>
  <c r="AZ131" i="26"/>
  <c r="AY131" i="26"/>
  <c r="AX131" i="26"/>
  <c r="AW131" i="26"/>
  <c r="AS131" i="26"/>
  <c r="AR131" i="26"/>
  <c r="AN131" i="26"/>
  <c r="AM131" i="26"/>
  <c r="AL131" i="26"/>
  <c r="AK131" i="26"/>
  <c r="AJ131" i="26"/>
  <c r="AI131" i="26"/>
  <c r="AV131" i="26" s="1"/>
  <c r="AU131" i="26" s="1"/>
  <c r="BE131" i="26" s="1"/>
  <c r="AH131" i="26"/>
  <c r="AT131" i="26" s="1"/>
  <c r="BD131" i="26" s="1"/>
  <c r="BD130" i="26"/>
  <c r="BC130" i="26"/>
  <c r="BA130" i="26"/>
  <c r="AW130" i="26"/>
  <c r="AS130" i="26"/>
  <c r="AR130" i="26"/>
  <c r="AN130" i="26"/>
  <c r="AM130" i="26"/>
  <c r="AZ130" i="26" s="1"/>
  <c r="AL130" i="26"/>
  <c r="AY130" i="26" s="1"/>
  <c r="AK130" i="26"/>
  <c r="AX130" i="26" s="1"/>
  <c r="AJ130" i="26"/>
  <c r="AI130" i="26"/>
  <c r="AV130" i="26" s="1"/>
  <c r="AH130" i="26"/>
  <c r="AT130" i="26" s="1"/>
  <c r="AT129" i="26"/>
  <c r="BD129" i="26" s="1"/>
  <c r="AS129" i="26"/>
  <c r="AR129" i="26"/>
  <c r="BC129" i="26" s="1"/>
  <c r="AN129" i="26"/>
  <c r="BA129" i="26" s="1"/>
  <c r="AM129" i="26"/>
  <c r="AZ129" i="26" s="1"/>
  <c r="AL129" i="26"/>
  <c r="AY129" i="26" s="1"/>
  <c r="AK129" i="26"/>
  <c r="AX129" i="26" s="1"/>
  <c r="AJ129" i="26"/>
  <c r="AW129" i="26" s="1"/>
  <c r="AI129" i="26"/>
  <c r="AV129" i="26" s="1"/>
  <c r="AH129" i="26"/>
  <c r="AX128" i="26"/>
  <c r="AW128" i="26"/>
  <c r="AV128" i="26"/>
  <c r="AU128" i="26" s="1"/>
  <c r="BE128" i="26" s="1"/>
  <c r="AT128" i="26"/>
  <c r="BD128" i="26" s="1"/>
  <c r="AS128" i="26"/>
  <c r="AR128" i="26"/>
  <c r="BC128" i="26" s="1"/>
  <c r="AN128" i="26"/>
  <c r="BA128" i="26" s="1"/>
  <c r="AM128" i="26"/>
  <c r="AZ128" i="26" s="1"/>
  <c r="AL128" i="26"/>
  <c r="AY128" i="26" s="1"/>
  <c r="AK128" i="26"/>
  <c r="AJ128" i="26"/>
  <c r="AI128" i="26"/>
  <c r="AH128" i="26"/>
  <c r="BC127" i="26"/>
  <c r="BA127" i="26"/>
  <c r="AZ127" i="26"/>
  <c r="AY127" i="26"/>
  <c r="AX127" i="26"/>
  <c r="AW127" i="26"/>
  <c r="AT127" i="26"/>
  <c r="BD127" i="26" s="1"/>
  <c r="AS127" i="26"/>
  <c r="AR127" i="26"/>
  <c r="AN127" i="26"/>
  <c r="AM127" i="26"/>
  <c r="AL127" i="26"/>
  <c r="AK127" i="26"/>
  <c r="AJ127" i="26"/>
  <c r="AI127" i="26"/>
  <c r="AV127" i="26" s="1"/>
  <c r="AU127" i="26" s="1"/>
  <c r="BE127" i="26" s="1"/>
  <c r="AH127" i="26"/>
  <c r="BC126" i="26"/>
  <c r="BA126" i="26"/>
  <c r="AS126" i="26"/>
  <c r="AR126" i="26"/>
  <c r="AN126" i="26"/>
  <c r="AM126" i="26"/>
  <c r="AZ126" i="26" s="1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AS125" i="26"/>
  <c r="AR125" i="26"/>
  <c r="BC125" i="26" s="1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I125" i="26"/>
  <c r="AV125" i="26" s="1"/>
  <c r="AH125" i="26"/>
  <c r="AT125" i="26" s="1"/>
  <c r="BD125" i="26" s="1"/>
  <c r="AX124" i="26"/>
  <c r="AW124" i="26"/>
  <c r="AU124" i="26" s="1"/>
  <c r="BE124" i="26" s="1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I124" i="26"/>
  <c r="AH124" i="26"/>
  <c r="BC123" i="26"/>
  <c r="BA123" i="26"/>
  <c r="AZ123" i="26"/>
  <c r="AY123" i="26"/>
  <c r="AX123" i="26"/>
  <c r="AW123" i="26"/>
  <c r="AS123" i="26"/>
  <c r="AR123" i="26"/>
  <c r="AN123" i="26"/>
  <c r="AM123" i="26"/>
  <c r="AL123" i="26"/>
  <c r="AK123" i="26"/>
  <c r="AJ123" i="26"/>
  <c r="AI123" i="26"/>
  <c r="AV123" i="26" s="1"/>
  <c r="AU123" i="26" s="1"/>
  <c r="BE123" i="26" s="1"/>
  <c r="AH123" i="26"/>
  <c r="AT123" i="26" s="1"/>
  <c r="BD123" i="26" s="1"/>
  <c r="BD122" i="26"/>
  <c r="BC122" i="26"/>
  <c r="BA122" i="26"/>
  <c r="AS122" i="26"/>
  <c r="AR122" i="26"/>
  <c r="AN122" i="26"/>
  <c r="AM122" i="26"/>
  <c r="AZ122" i="26" s="1"/>
  <c r="AL122" i="26"/>
  <c r="AY122" i="26" s="1"/>
  <c r="AK122" i="26"/>
  <c r="AX122" i="26" s="1"/>
  <c r="AJ122" i="26"/>
  <c r="AW122" i="26" s="1"/>
  <c r="AI122" i="26"/>
  <c r="AV122" i="26" s="1"/>
  <c r="AH122" i="26"/>
  <c r="AT122" i="26" s="1"/>
  <c r="AS121" i="26"/>
  <c r="AR121" i="26"/>
  <c r="BC121" i="26" s="1"/>
  <c r="AN121" i="26"/>
  <c r="BA121" i="26" s="1"/>
  <c r="AM121" i="26"/>
  <c r="AZ121" i="26" s="1"/>
  <c r="AL121" i="26"/>
  <c r="AY121" i="26" s="1"/>
  <c r="AK121" i="26"/>
  <c r="AX121" i="26" s="1"/>
  <c r="AJ121" i="26"/>
  <c r="AW121" i="26" s="1"/>
  <c r="AI121" i="26"/>
  <c r="AV121" i="26" s="1"/>
  <c r="AH121" i="26"/>
  <c r="AT121" i="26" s="1"/>
  <c r="BD121" i="26" s="1"/>
  <c r="AX120" i="26"/>
  <c r="AW120" i="26"/>
  <c r="AV120" i="26"/>
  <c r="AU120" i="26" s="1"/>
  <c r="BE120" i="26" s="1"/>
  <c r="AT120" i="26"/>
  <c r="BD120" i="26" s="1"/>
  <c r="AS120" i="26"/>
  <c r="AR120" i="26"/>
  <c r="BC120" i="26" s="1"/>
  <c r="AN120" i="26"/>
  <c r="BA120" i="26" s="1"/>
  <c r="AM120" i="26"/>
  <c r="AZ120" i="26" s="1"/>
  <c r="AL120" i="26"/>
  <c r="AY120" i="26" s="1"/>
  <c r="AK120" i="26"/>
  <c r="AJ120" i="26"/>
  <c r="AI120" i="26"/>
  <c r="AH120" i="26"/>
  <c r="BC119" i="26"/>
  <c r="BA119" i="26"/>
  <c r="AZ119" i="26"/>
  <c r="AY119" i="26"/>
  <c r="AX119" i="26"/>
  <c r="AW119" i="26"/>
  <c r="AS119" i="26"/>
  <c r="AR119" i="26"/>
  <c r="AN119" i="26"/>
  <c r="AM119" i="26"/>
  <c r="AL119" i="26"/>
  <c r="AK119" i="26"/>
  <c r="AJ119" i="26"/>
  <c r="AI119" i="26"/>
  <c r="AV119" i="26" s="1"/>
  <c r="AU119" i="26" s="1"/>
  <c r="BE119" i="26" s="1"/>
  <c r="AH119" i="26"/>
  <c r="AT119" i="26" s="1"/>
  <c r="BD119" i="26" s="1"/>
  <c r="BC118" i="26"/>
  <c r="BA118" i="26"/>
  <c r="AS118" i="26"/>
  <c r="AR118" i="26"/>
  <c r="AN118" i="26"/>
  <c r="AM118" i="26"/>
  <c r="AZ118" i="26" s="1"/>
  <c r="AL118" i="26"/>
  <c r="AY118" i="26" s="1"/>
  <c r="AK118" i="26"/>
  <c r="AX118" i="26" s="1"/>
  <c r="AJ118" i="26"/>
  <c r="AW118" i="26" s="1"/>
  <c r="AI118" i="26"/>
  <c r="AV118" i="26" s="1"/>
  <c r="AH118" i="26"/>
  <c r="AT118" i="26" s="1"/>
  <c r="BD118" i="26" s="1"/>
  <c r="AS117" i="26"/>
  <c r="AR117" i="26"/>
  <c r="BC117" i="26" s="1"/>
  <c r="AN117" i="26"/>
  <c r="BA117" i="26" s="1"/>
  <c r="AM117" i="26"/>
  <c r="AZ117" i="26" s="1"/>
  <c r="AL117" i="26"/>
  <c r="AY117" i="26" s="1"/>
  <c r="AK117" i="26"/>
  <c r="AX117" i="26" s="1"/>
  <c r="AJ117" i="26"/>
  <c r="AW117" i="26" s="1"/>
  <c r="AI117" i="26"/>
  <c r="AV117" i="26" s="1"/>
  <c r="AH117" i="26"/>
  <c r="AT117" i="26" s="1"/>
  <c r="BD117" i="26" s="1"/>
  <c r="AX116" i="26"/>
  <c r="AW116" i="26"/>
  <c r="AV116" i="26"/>
  <c r="AU116" i="26"/>
  <c r="BE116" i="26" s="1"/>
  <c r="AT116" i="26"/>
  <c r="BD116" i="26" s="1"/>
  <c r="AS116" i="26"/>
  <c r="AR116" i="26"/>
  <c r="BC116" i="26" s="1"/>
  <c r="AN116" i="26"/>
  <c r="BA116" i="26" s="1"/>
  <c r="AM116" i="26"/>
  <c r="AZ116" i="26" s="1"/>
  <c r="AL116" i="26"/>
  <c r="AY116" i="26" s="1"/>
  <c r="AK116" i="26"/>
  <c r="AJ116" i="26"/>
  <c r="AI116" i="26"/>
  <c r="AH116" i="26"/>
  <c r="BC115" i="26"/>
  <c r="BA115" i="26"/>
  <c r="AZ115" i="26"/>
  <c r="AY115" i="26"/>
  <c r="AX115" i="26"/>
  <c r="AW115" i="26"/>
  <c r="AS115" i="26"/>
  <c r="AR115" i="26"/>
  <c r="AN115" i="26"/>
  <c r="AM115" i="26"/>
  <c r="AL115" i="26"/>
  <c r="AK115" i="26"/>
  <c r="AJ115" i="26"/>
  <c r="AI115" i="26"/>
  <c r="AV115" i="26" s="1"/>
  <c r="AU115" i="26" s="1"/>
  <c r="BE115" i="26" s="1"/>
  <c r="AH115" i="26"/>
  <c r="AT115" i="26" s="1"/>
  <c r="BD115" i="26" s="1"/>
  <c r="BD114" i="26"/>
  <c r="BC114" i="26"/>
  <c r="BA114" i="26"/>
  <c r="AS114" i="26"/>
  <c r="AR114" i="26"/>
  <c r="AN114" i="26"/>
  <c r="AM114" i="26"/>
  <c r="AZ114" i="26" s="1"/>
  <c r="AL114" i="26"/>
  <c r="AY114" i="26" s="1"/>
  <c r="AK114" i="26"/>
  <c r="AX114" i="26" s="1"/>
  <c r="AJ114" i="26"/>
  <c r="AW114" i="26" s="1"/>
  <c r="AI114" i="26"/>
  <c r="AV114" i="26" s="1"/>
  <c r="AH114" i="26"/>
  <c r="AT114" i="26" s="1"/>
  <c r="BC113" i="26"/>
  <c r="AS113" i="26"/>
  <c r="AR113" i="26"/>
  <c r="AN113" i="26"/>
  <c r="BA113" i="26" s="1"/>
  <c r="AM113" i="26"/>
  <c r="AZ113" i="26" s="1"/>
  <c r="AL113" i="26"/>
  <c r="AY113" i="26" s="1"/>
  <c r="AK113" i="26"/>
  <c r="AX113" i="26" s="1"/>
  <c r="AJ113" i="26"/>
  <c r="AW113" i="26" s="1"/>
  <c r="AI113" i="26"/>
  <c r="AV113" i="26" s="1"/>
  <c r="AH113" i="26"/>
  <c r="AT113" i="26" s="1"/>
  <c r="BD113" i="26" s="1"/>
  <c r="AX112" i="26"/>
  <c r="AW112" i="26"/>
  <c r="AV112" i="26"/>
  <c r="AU112" i="26" s="1"/>
  <c r="BE112" i="26" s="1"/>
  <c r="AT112" i="26"/>
  <c r="BD112" i="26" s="1"/>
  <c r="AS112" i="26"/>
  <c r="AR112" i="26"/>
  <c r="BC112" i="26" s="1"/>
  <c r="AN112" i="26"/>
  <c r="BA112" i="26" s="1"/>
  <c r="AM112" i="26"/>
  <c r="AZ112" i="26" s="1"/>
  <c r="AL112" i="26"/>
  <c r="AY112" i="26" s="1"/>
  <c r="AK112" i="26"/>
  <c r="AJ112" i="26"/>
  <c r="AI112" i="26"/>
  <c r="AH112" i="26"/>
  <c r="BC111" i="26"/>
  <c r="BA111" i="26"/>
  <c r="AZ111" i="26"/>
  <c r="AY111" i="26"/>
  <c r="AX111" i="26"/>
  <c r="AW111" i="26"/>
  <c r="AS111" i="26"/>
  <c r="AR111" i="26"/>
  <c r="AN111" i="26"/>
  <c r="AM111" i="26"/>
  <c r="AL111" i="26"/>
  <c r="AK111" i="26"/>
  <c r="AJ111" i="26"/>
  <c r="AI111" i="26"/>
  <c r="AV111" i="26" s="1"/>
  <c r="AU111" i="26" s="1"/>
  <c r="BE111" i="26" s="1"/>
  <c r="AH111" i="26"/>
  <c r="AT111" i="26" s="1"/>
  <c r="BD111" i="26" s="1"/>
  <c r="BC110" i="26"/>
  <c r="BA110" i="26"/>
  <c r="AZ110" i="26"/>
  <c r="AS110" i="26"/>
  <c r="AR110" i="26"/>
  <c r="AN110" i="26"/>
  <c r="AM110" i="26"/>
  <c r="AL110" i="26"/>
  <c r="AY110" i="26" s="1"/>
  <c r="AK110" i="26"/>
  <c r="AX110" i="26" s="1"/>
  <c r="AJ110" i="26"/>
  <c r="AW110" i="26" s="1"/>
  <c r="AI110" i="26"/>
  <c r="AV110" i="26" s="1"/>
  <c r="AH110" i="26"/>
  <c r="AT110" i="26" s="1"/>
  <c r="BD110" i="26" s="1"/>
  <c r="BC109" i="26"/>
  <c r="BA109" i="26"/>
  <c r="AS109" i="26"/>
  <c r="AR109" i="26"/>
  <c r="AN109" i="26"/>
  <c r="AM109" i="26"/>
  <c r="AZ109" i="26" s="1"/>
  <c r="AL109" i="26"/>
  <c r="AY109" i="26" s="1"/>
  <c r="AK109" i="26"/>
  <c r="AX109" i="26" s="1"/>
  <c r="AJ109" i="26"/>
  <c r="AW109" i="26" s="1"/>
  <c r="AI109" i="26"/>
  <c r="AV109" i="26" s="1"/>
  <c r="AU109" i="26" s="1"/>
  <c r="BE109" i="26" s="1"/>
  <c r="AH109" i="26"/>
  <c r="AT109" i="26" s="1"/>
  <c r="BD109" i="26" s="1"/>
  <c r="AX108" i="26"/>
  <c r="AW108" i="26"/>
  <c r="AU108" i="26" s="1"/>
  <c r="BE108" i="26" s="1"/>
  <c r="AV108" i="26"/>
  <c r="AT108" i="26"/>
  <c r="BD108" i="26" s="1"/>
  <c r="AS108" i="26"/>
  <c r="AR108" i="26"/>
  <c r="BC108" i="26" s="1"/>
  <c r="AN108" i="26"/>
  <c r="BA108" i="26" s="1"/>
  <c r="AM108" i="26"/>
  <c r="AZ108" i="26" s="1"/>
  <c r="AL108" i="26"/>
  <c r="AY108" i="26" s="1"/>
  <c r="AK108" i="26"/>
  <c r="AJ108" i="26"/>
  <c r="AI108" i="26"/>
  <c r="AH108" i="26"/>
  <c r="BC107" i="26"/>
  <c r="BA107" i="26"/>
  <c r="AZ107" i="26"/>
  <c r="AY107" i="26"/>
  <c r="AX107" i="26"/>
  <c r="AW107" i="26"/>
  <c r="AS107" i="26"/>
  <c r="AR107" i="26"/>
  <c r="AN107" i="26"/>
  <c r="AM107" i="26"/>
  <c r="AL107" i="26"/>
  <c r="AK107" i="26"/>
  <c r="AJ107" i="26"/>
  <c r="AI107" i="26"/>
  <c r="AV107" i="26" s="1"/>
  <c r="AU107" i="26" s="1"/>
  <c r="BE107" i="26" s="1"/>
  <c r="AH107" i="26"/>
  <c r="AT107" i="26" s="1"/>
  <c r="BD107" i="26" s="1"/>
  <c r="BD106" i="26"/>
  <c r="BC106" i="26"/>
  <c r="BA106" i="26"/>
  <c r="AY106" i="26"/>
  <c r="AS106" i="26"/>
  <c r="AR106" i="26"/>
  <c r="AN106" i="26"/>
  <c r="AM106" i="26"/>
  <c r="AZ106" i="26" s="1"/>
  <c r="AL106" i="26"/>
  <c r="AK106" i="26"/>
  <c r="AX106" i="26" s="1"/>
  <c r="AJ106" i="26"/>
  <c r="AW106" i="26" s="1"/>
  <c r="AI106" i="26"/>
  <c r="AV106" i="26" s="1"/>
  <c r="AH106" i="26"/>
  <c r="AT106" i="26" s="1"/>
  <c r="BE105" i="26"/>
  <c r="BC105" i="26"/>
  <c r="BA105" i="26"/>
  <c r="AS105" i="26"/>
  <c r="AR105" i="26"/>
  <c r="AN105" i="26"/>
  <c r="AM105" i="26"/>
  <c r="AZ105" i="26" s="1"/>
  <c r="AL105" i="26"/>
  <c r="AY105" i="26" s="1"/>
  <c r="AK105" i="26"/>
  <c r="AX105" i="26" s="1"/>
  <c r="AJ105" i="26"/>
  <c r="AW105" i="26" s="1"/>
  <c r="AI105" i="26"/>
  <c r="AV105" i="26" s="1"/>
  <c r="AU105" i="26" s="1"/>
  <c r="AH105" i="26"/>
  <c r="AT105" i="26" s="1"/>
  <c r="BD105" i="26" s="1"/>
  <c r="AX104" i="26"/>
  <c r="AW104" i="26"/>
  <c r="AV104" i="26"/>
  <c r="AU104" i="26" s="1"/>
  <c r="BE104" i="26" s="1"/>
  <c r="AT104" i="26"/>
  <c r="BD104" i="26" s="1"/>
  <c r="AS104" i="26"/>
  <c r="AR104" i="26"/>
  <c r="BC104" i="26" s="1"/>
  <c r="AN104" i="26"/>
  <c r="BA104" i="26" s="1"/>
  <c r="AM104" i="26"/>
  <c r="AZ104" i="26" s="1"/>
  <c r="AL104" i="26"/>
  <c r="AY104" i="26" s="1"/>
  <c r="AK104" i="26"/>
  <c r="AJ104" i="26"/>
  <c r="AI104" i="26"/>
  <c r="AH104" i="26"/>
  <c r="BC103" i="26"/>
  <c r="BA103" i="26"/>
  <c r="AZ103" i="26"/>
  <c r="AY103" i="26"/>
  <c r="AX103" i="26"/>
  <c r="AW103" i="26"/>
  <c r="AV103" i="26"/>
  <c r="AU103" i="26" s="1"/>
  <c r="BE103" i="26" s="1"/>
  <c r="AS103" i="26"/>
  <c r="AR103" i="26"/>
  <c r="AN103" i="26"/>
  <c r="AM103" i="26"/>
  <c r="AL103" i="26"/>
  <c r="AK103" i="26"/>
  <c r="AJ103" i="26"/>
  <c r="AI103" i="26"/>
  <c r="AH103" i="26"/>
  <c r="AT103" i="26" s="1"/>
  <c r="BD103" i="26" s="1"/>
  <c r="BD102" i="26"/>
  <c r="BC102" i="26"/>
  <c r="BA102" i="26"/>
  <c r="AZ102" i="26"/>
  <c r="AX102" i="26"/>
  <c r="AS102" i="26"/>
  <c r="AR102" i="26"/>
  <c r="AN102" i="26"/>
  <c r="AM102" i="26"/>
  <c r="AL102" i="26"/>
  <c r="AY102" i="26" s="1"/>
  <c r="AK102" i="26"/>
  <c r="AJ102" i="26"/>
  <c r="AW102" i="26" s="1"/>
  <c r="AI102" i="26"/>
  <c r="AV102" i="26" s="1"/>
  <c r="AH102" i="26"/>
  <c r="AT102" i="26" s="1"/>
  <c r="BC101" i="26"/>
  <c r="BA101" i="26"/>
  <c r="AS101" i="26"/>
  <c r="AR101" i="26"/>
  <c r="AN101" i="26"/>
  <c r="AM101" i="26"/>
  <c r="AZ101" i="26" s="1"/>
  <c r="AL101" i="26"/>
  <c r="AY101" i="26" s="1"/>
  <c r="AK101" i="26"/>
  <c r="AX101" i="26" s="1"/>
  <c r="AJ101" i="26"/>
  <c r="AW101" i="26" s="1"/>
  <c r="AI101" i="26"/>
  <c r="AV101" i="26" s="1"/>
  <c r="AH101" i="26"/>
  <c r="AT101" i="26" s="1"/>
  <c r="BD101" i="26" s="1"/>
  <c r="AX100" i="26"/>
  <c r="AW100" i="26"/>
  <c r="AV100" i="26"/>
  <c r="AU100" i="26"/>
  <c r="BE100" i="26" s="1"/>
  <c r="AT100" i="26"/>
  <c r="BD100" i="26" s="1"/>
  <c r="AS100" i="26"/>
  <c r="AR100" i="26"/>
  <c r="BC100" i="26" s="1"/>
  <c r="AN100" i="26"/>
  <c r="BA100" i="26" s="1"/>
  <c r="AM100" i="26"/>
  <c r="AZ100" i="26" s="1"/>
  <c r="AL100" i="26"/>
  <c r="AY100" i="26" s="1"/>
  <c r="AK100" i="26"/>
  <c r="AJ100" i="26"/>
  <c r="AI100" i="26"/>
  <c r="AH100" i="26"/>
  <c r="BC99" i="26"/>
  <c r="BA99" i="26"/>
  <c r="AZ99" i="26"/>
  <c r="AY99" i="26"/>
  <c r="AX99" i="26"/>
  <c r="AW99" i="26"/>
  <c r="AU99" i="26" s="1"/>
  <c r="BE99" i="26" s="1"/>
  <c r="AV99" i="26"/>
  <c r="AS99" i="26"/>
  <c r="AR99" i="26"/>
  <c r="AN99" i="26"/>
  <c r="AM99" i="26"/>
  <c r="AL99" i="26"/>
  <c r="AK99" i="26"/>
  <c r="AJ99" i="26"/>
  <c r="AI99" i="26"/>
  <c r="AH99" i="26"/>
  <c r="AT99" i="26" s="1"/>
  <c r="BD99" i="26" s="1"/>
  <c r="BD98" i="26"/>
  <c r="BC98" i="26"/>
  <c r="BA98" i="26"/>
  <c r="AZ98" i="26"/>
  <c r="AY98" i="26"/>
  <c r="AW98" i="26"/>
  <c r="AS98" i="26"/>
  <c r="AR98" i="26"/>
  <c r="AN98" i="26"/>
  <c r="AM98" i="26"/>
  <c r="AL98" i="26"/>
  <c r="AK98" i="26"/>
  <c r="AX98" i="26" s="1"/>
  <c r="AJ98" i="26"/>
  <c r="AI98" i="26"/>
  <c r="AV98" i="26" s="1"/>
  <c r="AH98" i="26"/>
  <c r="AT98" i="26" s="1"/>
  <c r="BD97" i="26"/>
  <c r="BC97" i="26"/>
  <c r="BA97" i="26"/>
  <c r="AT97" i="26"/>
  <c r="AS97" i="26"/>
  <c r="AR97" i="26"/>
  <c r="AN97" i="26"/>
  <c r="AM97" i="26"/>
  <c r="AZ97" i="26" s="1"/>
  <c r="AL97" i="26"/>
  <c r="AY97" i="26" s="1"/>
  <c r="AK97" i="26"/>
  <c r="AX97" i="26" s="1"/>
  <c r="AJ97" i="26"/>
  <c r="AW97" i="26" s="1"/>
  <c r="AI97" i="26"/>
  <c r="AV97" i="26" s="1"/>
  <c r="AH97" i="26"/>
  <c r="AX96" i="26"/>
  <c r="AW96" i="26"/>
  <c r="AV96" i="26"/>
  <c r="AU96" i="26"/>
  <c r="BE96" i="26" s="1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C95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D93" i="26"/>
  <c r="BC93" i="26"/>
  <c r="BA93" i="26"/>
  <c r="AT93" i="26"/>
  <c r="AS93" i="26"/>
  <c r="AR93" i="26"/>
  <c r="AN93" i="26"/>
  <c r="AM93" i="26"/>
  <c r="AZ93" i="26" s="1"/>
  <c r="AL93" i="26"/>
  <c r="AY93" i="26" s="1"/>
  <c r="AK93" i="26"/>
  <c r="AX93" i="26" s="1"/>
  <c r="AJ93" i="26"/>
  <c r="AW93" i="26" s="1"/>
  <c r="AI93" i="26"/>
  <c r="AV93" i="26" s="1"/>
  <c r="AH93" i="26"/>
  <c r="AX92" i="26"/>
  <c r="AW92" i="26"/>
  <c r="AV92" i="26"/>
  <c r="AU92" i="26"/>
  <c r="BE92" i="26" s="1"/>
  <c r="AT92" i="26"/>
  <c r="BD92" i="26" s="1"/>
  <c r="AS92" i="26"/>
  <c r="AR92" i="26"/>
  <c r="BC92" i="26" s="1"/>
  <c r="AN92" i="26"/>
  <c r="BA92" i="26" s="1"/>
  <c r="AM92" i="26"/>
  <c r="AZ92" i="26" s="1"/>
  <c r="AL92" i="26"/>
  <c r="AY92" i="26" s="1"/>
  <c r="AK92" i="26"/>
  <c r="AJ92" i="26"/>
  <c r="AI92" i="26"/>
  <c r="AH92" i="26"/>
  <c r="BC91" i="26"/>
  <c r="BA91" i="26"/>
  <c r="AZ91" i="26"/>
  <c r="AY91" i="26"/>
  <c r="AX91" i="26"/>
  <c r="AW91" i="26"/>
  <c r="AV91" i="26"/>
  <c r="AU91" i="26"/>
  <c r="BE91" i="26" s="1"/>
  <c r="AT91" i="26"/>
  <c r="BD91" i="26" s="1"/>
  <c r="AS91" i="26"/>
  <c r="AR91" i="26"/>
  <c r="AN91" i="26"/>
  <c r="AM91" i="26"/>
  <c r="AL91" i="26"/>
  <c r="AK91" i="26"/>
  <c r="AJ91" i="26"/>
  <c r="AI91" i="26"/>
  <c r="AH91" i="26"/>
  <c r="BD90" i="26"/>
  <c r="BC90" i="26"/>
  <c r="BA90" i="26"/>
  <c r="AZ90" i="26"/>
  <c r="AY90" i="26"/>
  <c r="AX90" i="26"/>
  <c r="AW90" i="26"/>
  <c r="AS90" i="26"/>
  <c r="AR90" i="26"/>
  <c r="AN90" i="26"/>
  <c r="AM90" i="26"/>
  <c r="AL90" i="26"/>
  <c r="AK90" i="26"/>
  <c r="AJ90" i="26"/>
  <c r="AI90" i="26"/>
  <c r="AV90" i="26" s="1"/>
  <c r="AH90" i="26"/>
  <c r="AT90" i="26" s="1"/>
  <c r="BC89" i="26"/>
  <c r="BA89" i="26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W89" i="26" s="1"/>
  <c r="AI89" i="26"/>
  <c r="AV89" i="26" s="1"/>
  <c r="AH89" i="26"/>
  <c r="AX88" i="26"/>
  <c r="AW88" i="26"/>
  <c r="AV88" i="26"/>
  <c r="AU88" i="26"/>
  <c r="BE88" i="26" s="1"/>
  <c r="AT88" i="26"/>
  <c r="BD88" i="26" s="1"/>
  <c r="AS88" i="26"/>
  <c r="AR88" i="26"/>
  <c r="BC88" i="26" s="1"/>
  <c r="AN88" i="26"/>
  <c r="BA88" i="26" s="1"/>
  <c r="AM88" i="26"/>
  <c r="AZ88" i="26" s="1"/>
  <c r="AL88" i="26"/>
  <c r="AY88" i="26" s="1"/>
  <c r="AK88" i="26"/>
  <c r="AJ88" i="26"/>
  <c r="AI88" i="26"/>
  <c r="AH88" i="26"/>
  <c r="BC87" i="26"/>
  <c r="BA87" i="26"/>
  <c r="AZ87" i="26"/>
  <c r="AY87" i="26"/>
  <c r="AX87" i="26"/>
  <c r="AW87" i="26"/>
  <c r="AV87" i="26"/>
  <c r="AU87" i="26"/>
  <c r="BE87" i="26" s="1"/>
  <c r="AT87" i="26"/>
  <c r="BD87" i="26" s="1"/>
  <c r="AS87" i="26"/>
  <c r="AR87" i="26"/>
  <c r="AN87" i="26"/>
  <c r="AM87" i="26"/>
  <c r="AL87" i="26"/>
  <c r="AK87" i="26"/>
  <c r="AJ87" i="26"/>
  <c r="AI87" i="26"/>
  <c r="AH87" i="26"/>
  <c r="BD86" i="26"/>
  <c r="BC86" i="26"/>
  <c r="BA86" i="26"/>
  <c r="AZ86" i="26"/>
  <c r="AY86" i="26"/>
  <c r="AX86" i="26"/>
  <c r="AW86" i="26"/>
  <c r="AS86" i="26"/>
  <c r="AR86" i="26"/>
  <c r="AN86" i="26"/>
  <c r="AM86" i="26"/>
  <c r="AL86" i="26"/>
  <c r="AK86" i="26"/>
  <c r="AJ86" i="26"/>
  <c r="AI86" i="26"/>
  <c r="AV86" i="26" s="1"/>
  <c r="AH86" i="26"/>
  <c r="AT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I85" i="26"/>
  <c r="AV85" i="26" s="1"/>
  <c r="AH85" i="26"/>
  <c r="AX84" i="26"/>
  <c r="AW84" i="26"/>
  <c r="AV84" i="26"/>
  <c r="AT84" i="26"/>
  <c r="BD84" i="26" s="1"/>
  <c r="AS84" i="26"/>
  <c r="AR84" i="26"/>
  <c r="BC84" i="26" s="1"/>
  <c r="AN84" i="26"/>
  <c r="BA84" i="26" s="1"/>
  <c r="AM84" i="26"/>
  <c r="AZ84" i="26" s="1"/>
  <c r="AL84" i="26"/>
  <c r="AY84" i="26" s="1"/>
  <c r="AU84" i="26" s="1"/>
  <c r="BE84" i="26" s="1"/>
  <c r="AK84" i="26"/>
  <c r="AJ84" i="26"/>
  <c r="AI84" i="26"/>
  <c r="AH84" i="26"/>
  <c r="BC83" i="26"/>
  <c r="BA83" i="26"/>
  <c r="AZ83" i="26"/>
  <c r="AY83" i="26"/>
  <c r="AX83" i="26"/>
  <c r="AW83" i="26"/>
  <c r="AV83" i="26"/>
  <c r="AU83" i="26"/>
  <c r="BE83" i="26" s="1"/>
  <c r="AT83" i="26"/>
  <c r="BD83" i="26" s="1"/>
  <c r="AS83" i="26"/>
  <c r="AR83" i="26"/>
  <c r="AN83" i="26"/>
  <c r="AM83" i="26"/>
  <c r="AL83" i="26"/>
  <c r="AK83" i="26"/>
  <c r="AJ83" i="26"/>
  <c r="AI83" i="26"/>
  <c r="AH83" i="26"/>
  <c r="BD82" i="26"/>
  <c r="BC82" i="26"/>
  <c r="BA82" i="26"/>
  <c r="AZ82" i="26"/>
  <c r="AY82" i="26"/>
  <c r="AX82" i="26"/>
  <c r="AW82" i="26"/>
  <c r="AS82" i="26"/>
  <c r="AR82" i="26"/>
  <c r="AN82" i="26"/>
  <c r="AM82" i="26"/>
  <c r="AL82" i="26"/>
  <c r="AK82" i="26"/>
  <c r="AJ82" i="26"/>
  <c r="AI82" i="26"/>
  <c r="AV82" i="26" s="1"/>
  <c r="AH82" i="26"/>
  <c r="AT82" i="26" s="1"/>
  <c r="BA81" i="26"/>
  <c r="AT81" i="26"/>
  <c r="BD81" i="26" s="1"/>
  <c r="AS81" i="26"/>
  <c r="AR81" i="26"/>
  <c r="BC81" i="26" s="1"/>
  <c r="AN81" i="26"/>
  <c r="AM81" i="26"/>
  <c r="AZ81" i="26" s="1"/>
  <c r="AL81" i="26"/>
  <c r="AY81" i="26" s="1"/>
  <c r="AK81" i="26"/>
  <c r="AX81" i="26" s="1"/>
  <c r="AJ81" i="26"/>
  <c r="AW81" i="26" s="1"/>
  <c r="AI81" i="26"/>
  <c r="AV81" i="26" s="1"/>
  <c r="AH81" i="26"/>
  <c r="AX80" i="26"/>
  <c r="AW80" i="26"/>
  <c r="AV80" i="26"/>
  <c r="AT80" i="26"/>
  <c r="BD80" i="26" s="1"/>
  <c r="AS80" i="26"/>
  <c r="AR80" i="26"/>
  <c r="BC80" i="26" s="1"/>
  <c r="AN80" i="26"/>
  <c r="BA80" i="26" s="1"/>
  <c r="AM80" i="26"/>
  <c r="AZ80" i="26" s="1"/>
  <c r="AL80" i="26"/>
  <c r="AY80" i="26" s="1"/>
  <c r="AU80" i="26" s="1"/>
  <c r="BE80" i="26" s="1"/>
  <c r="AK80" i="26"/>
  <c r="AJ80" i="26"/>
  <c r="AI80" i="26"/>
  <c r="AH80" i="26"/>
  <c r="BC79" i="26"/>
  <c r="BA79" i="26"/>
  <c r="AZ79" i="26"/>
  <c r="AY79" i="26"/>
  <c r="AX79" i="26"/>
  <c r="AW79" i="26"/>
  <c r="AV79" i="26"/>
  <c r="AU79" i="26"/>
  <c r="BE79" i="26" s="1"/>
  <c r="AT79" i="26"/>
  <c r="BD79" i="26" s="1"/>
  <c r="AS79" i="26"/>
  <c r="AR79" i="26"/>
  <c r="AN79" i="26"/>
  <c r="AM79" i="26"/>
  <c r="AL79" i="26"/>
  <c r="AK79" i="26"/>
  <c r="AJ79" i="26"/>
  <c r="AI79" i="26"/>
  <c r="AH79" i="26"/>
  <c r="BD78" i="26"/>
  <c r="BC78" i="26"/>
  <c r="BA78" i="26"/>
  <c r="AZ78" i="26"/>
  <c r="AY78" i="26"/>
  <c r="AX78" i="26"/>
  <c r="AW78" i="26"/>
  <c r="AS78" i="26"/>
  <c r="AR78" i="26"/>
  <c r="AN78" i="26"/>
  <c r="AM78" i="26"/>
  <c r="AL78" i="26"/>
  <c r="AK78" i="26"/>
  <c r="AJ78" i="26"/>
  <c r="AI78" i="26"/>
  <c r="AV78" i="26" s="1"/>
  <c r="AH78" i="26"/>
  <c r="AT78" i="26" s="1"/>
  <c r="BC77" i="26"/>
  <c r="BA77" i="26"/>
  <c r="AV77" i="26"/>
  <c r="AU77" i="26" s="1"/>
  <c r="BE77" i="26" s="1"/>
  <c r="AT77" i="26"/>
  <c r="BD77" i="26" s="1"/>
  <c r="AS77" i="26"/>
  <c r="AR77" i="26"/>
  <c r="AN77" i="26"/>
  <c r="AM77" i="26"/>
  <c r="AZ77" i="26" s="1"/>
  <c r="AL77" i="26"/>
  <c r="AY77" i="26" s="1"/>
  <c r="AK77" i="26"/>
  <c r="AX77" i="26" s="1"/>
  <c r="AJ77" i="26"/>
  <c r="AW77" i="26" s="1"/>
  <c r="AI77" i="26"/>
  <c r="AH77" i="26"/>
  <c r="AZ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BA76" i="26" s="1"/>
  <c r="AM76" i="26"/>
  <c r="AL76" i="26"/>
  <c r="AY76" i="26" s="1"/>
  <c r="AK76" i="26"/>
  <c r="AJ76" i="26"/>
  <c r="AI76" i="26"/>
  <c r="AH76" i="26"/>
  <c r="BC75" i="26"/>
  <c r="BA75" i="26"/>
  <c r="AZ75" i="26"/>
  <c r="AY75" i="26"/>
  <c r="AX75" i="26"/>
  <c r="AW75" i="26"/>
  <c r="AV75" i="26"/>
  <c r="AU75" i="26" s="1"/>
  <c r="BE75" i="26" s="1"/>
  <c r="AT75" i="26"/>
  <c r="BD75" i="26" s="1"/>
  <c r="AS75" i="26"/>
  <c r="AR75" i="26"/>
  <c r="AN75" i="26"/>
  <c r="AM75" i="26"/>
  <c r="AL75" i="26"/>
  <c r="AK75" i="26"/>
  <c r="AJ75" i="26"/>
  <c r="AI75" i="26"/>
  <c r="AH75" i="26"/>
  <c r="BD74" i="26"/>
  <c r="BC74" i="26"/>
  <c r="BA74" i="26"/>
  <c r="AZ74" i="26"/>
  <c r="AY74" i="26"/>
  <c r="AX74" i="26"/>
  <c r="AS74" i="26"/>
  <c r="AR74" i="26"/>
  <c r="AN74" i="26"/>
  <c r="AM74" i="26"/>
  <c r="AL74" i="26"/>
  <c r="AK74" i="26"/>
  <c r="AJ74" i="26"/>
  <c r="AW74" i="26" s="1"/>
  <c r="AI74" i="26"/>
  <c r="AV74" i="26" s="1"/>
  <c r="AH74" i="26"/>
  <c r="AT74" i="26" s="1"/>
  <c r="BD73" i="26"/>
  <c r="BC73" i="26"/>
  <c r="BA73" i="26"/>
  <c r="AV73" i="26"/>
  <c r="AT73" i="26"/>
  <c r="AS73" i="26"/>
  <c r="AR73" i="26"/>
  <c r="AN73" i="26"/>
  <c r="AM73" i="26"/>
  <c r="AZ73" i="26" s="1"/>
  <c r="AL73" i="26"/>
  <c r="AY73" i="26" s="1"/>
  <c r="AK73" i="26"/>
  <c r="AX73" i="26" s="1"/>
  <c r="AJ73" i="26"/>
  <c r="AW73" i="26" s="1"/>
  <c r="AI73" i="26"/>
  <c r="AH73" i="26"/>
  <c r="AZ72" i="26"/>
  <c r="AX72" i="26"/>
  <c r="AW72" i="26"/>
  <c r="AV72" i="26"/>
  <c r="AU72" i="26"/>
  <c r="BE72" i="26" s="1"/>
  <c r="AT72" i="26"/>
  <c r="BD72" i="26" s="1"/>
  <c r="AS72" i="26"/>
  <c r="AR72" i="26"/>
  <c r="BC72" i="26" s="1"/>
  <c r="AN72" i="26"/>
  <c r="BA72" i="26" s="1"/>
  <c r="AM72" i="26"/>
  <c r="AL72" i="26"/>
  <c r="AY72" i="26" s="1"/>
  <c r="AK72" i="26"/>
  <c r="AJ72" i="26"/>
  <c r="AI72" i="26"/>
  <c r="AH72" i="26"/>
  <c r="BC71" i="26"/>
  <c r="BA71" i="26"/>
  <c r="AZ71" i="26"/>
  <c r="AY71" i="26"/>
  <c r="AX71" i="26"/>
  <c r="AW71" i="26"/>
  <c r="AV71" i="26"/>
  <c r="AU71" i="26" s="1"/>
  <c r="BE71" i="26" s="1"/>
  <c r="AS71" i="26"/>
  <c r="AR71" i="26"/>
  <c r="AN71" i="26"/>
  <c r="AM71" i="26"/>
  <c r="AL71" i="26"/>
  <c r="AK71" i="26"/>
  <c r="AJ71" i="26"/>
  <c r="AI71" i="26"/>
  <c r="AH71" i="26"/>
  <c r="AT71" i="26" s="1"/>
  <c r="BD71" i="26" s="1"/>
  <c r="BD70" i="26"/>
  <c r="BC70" i="26"/>
  <c r="BA70" i="26"/>
  <c r="AZ70" i="26"/>
  <c r="AX70" i="26"/>
  <c r="AS70" i="26"/>
  <c r="AR70" i="26"/>
  <c r="AN70" i="26"/>
  <c r="AM70" i="26"/>
  <c r="AL70" i="26"/>
  <c r="AY70" i="26" s="1"/>
  <c r="AK70" i="26"/>
  <c r="AJ70" i="26"/>
  <c r="AW70" i="26" s="1"/>
  <c r="AI70" i="26"/>
  <c r="AV70" i="26" s="1"/>
  <c r="AH70" i="26"/>
  <c r="AT70" i="26" s="1"/>
  <c r="BC69" i="26"/>
  <c r="BA69" i="26"/>
  <c r="AS69" i="26"/>
  <c r="AR69" i="26"/>
  <c r="AN69" i="26"/>
  <c r="AM69" i="26"/>
  <c r="AZ69" i="26" s="1"/>
  <c r="AL69" i="26"/>
  <c r="AY69" i="26" s="1"/>
  <c r="AK69" i="26"/>
  <c r="AX69" i="26" s="1"/>
  <c r="AJ69" i="26"/>
  <c r="AW69" i="26" s="1"/>
  <c r="AI69" i="26"/>
  <c r="AV69" i="26" s="1"/>
  <c r="AU69" i="26" s="1"/>
  <c r="BE69" i="26" s="1"/>
  <c r="AH69" i="26"/>
  <c r="AT69" i="26" s="1"/>
  <c r="BD69" i="26" s="1"/>
  <c r="AZ68" i="26"/>
  <c r="AX68" i="26"/>
  <c r="AW68" i="26"/>
  <c r="AU68" i="26" s="1"/>
  <c r="BE68" i="26" s="1"/>
  <c r="AV68" i="26"/>
  <c r="AT68" i="26"/>
  <c r="BD68" i="26" s="1"/>
  <c r="AS68" i="26"/>
  <c r="AR68" i="26"/>
  <c r="BC68" i="26" s="1"/>
  <c r="AN68" i="26"/>
  <c r="BA68" i="26" s="1"/>
  <c r="AM68" i="26"/>
  <c r="AL68" i="26"/>
  <c r="AY68" i="26" s="1"/>
  <c r="AK68" i="26"/>
  <c r="AJ68" i="26"/>
  <c r="AI68" i="26"/>
  <c r="AH68" i="26"/>
  <c r="BC67" i="26"/>
  <c r="BA67" i="26"/>
  <c r="AZ67" i="26"/>
  <c r="AY67" i="26"/>
  <c r="AX67" i="26"/>
  <c r="AW67" i="26"/>
  <c r="AS67" i="26"/>
  <c r="AR67" i="26"/>
  <c r="AN67" i="26"/>
  <c r="AM67" i="26"/>
  <c r="AL67" i="26"/>
  <c r="AK67" i="26"/>
  <c r="AJ67" i="26"/>
  <c r="AI67" i="26"/>
  <c r="AV67" i="26" s="1"/>
  <c r="AU67" i="26" s="1"/>
  <c r="BE67" i="26" s="1"/>
  <c r="AH67" i="26"/>
  <c r="AT67" i="26" s="1"/>
  <c r="BD67" i="26" s="1"/>
  <c r="BC66" i="26"/>
  <c r="BA66" i="26"/>
  <c r="AZ66" i="26"/>
  <c r="AS66" i="26"/>
  <c r="AR66" i="26"/>
  <c r="AN66" i="26"/>
  <c r="AM66" i="26"/>
  <c r="AL66" i="26"/>
  <c r="AY66" i="26" s="1"/>
  <c r="AK66" i="26"/>
  <c r="AX66" i="26" s="1"/>
  <c r="AJ66" i="26"/>
  <c r="AW66" i="26" s="1"/>
  <c r="AI66" i="26"/>
  <c r="AV66" i="26" s="1"/>
  <c r="AH66" i="26"/>
  <c r="AT66" i="26" s="1"/>
  <c r="BD66" i="26" s="1"/>
  <c r="BC65" i="26"/>
  <c r="BA65" i="26"/>
  <c r="AS65" i="26"/>
  <c r="AR65" i="26"/>
  <c r="AN65" i="26"/>
  <c r="AM65" i="26"/>
  <c r="AZ65" i="26" s="1"/>
  <c r="AL65" i="26"/>
  <c r="AY65" i="26" s="1"/>
  <c r="AK65" i="26"/>
  <c r="AX65" i="26" s="1"/>
  <c r="AJ65" i="26"/>
  <c r="AW65" i="26" s="1"/>
  <c r="AI65" i="26"/>
  <c r="AV65" i="26" s="1"/>
  <c r="AU65" i="26" s="1"/>
  <c r="BE65" i="26" s="1"/>
  <c r="AH65" i="26"/>
  <c r="AT65" i="26" s="1"/>
  <c r="BD65" i="26" s="1"/>
  <c r="AZ64" i="26"/>
  <c r="AU64" i="26" s="1"/>
  <c r="BE64" i="26" s="1"/>
  <c r="AX64" i="26"/>
  <c r="AW64" i="26"/>
  <c r="AV64" i="26"/>
  <c r="AT64" i="26"/>
  <c r="BD64" i="26" s="1"/>
  <c r="AS64" i="26"/>
  <c r="AR64" i="26"/>
  <c r="BC64" i="26" s="1"/>
  <c r="AN64" i="26"/>
  <c r="BA64" i="26" s="1"/>
  <c r="AM64" i="26"/>
  <c r="AL64" i="26"/>
  <c r="AY64" i="26" s="1"/>
  <c r="AK64" i="26"/>
  <c r="AJ64" i="26"/>
  <c r="AI64" i="26"/>
  <c r="AH64" i="26"/>
  <c r="BC63" i="26"/>
  <c r="BA63" i="26"/>
  <c r="AZ63" i="26"/>
  <c r="AY63" i="26"/>
  <c r="AW63" i="26"/>
  <c r="AS63" i="26"/>
  <c r="AR63" i="26"/>
  <c r="AN63" i="26"/>
  <c r="AM63" i="26"/>
  <c r="AL63" i="26"/>
  <c r="AK63" i="26"/>
  <c r="AX63" i="26" s="1"/>
  <c r="AJ63" i="26"/>
  <c r="AI63" i="26"/>
  <c r="AV63" i="26" s="1"/>
  <c r="AH63" i="26"/>
  <c r="AT63" i="26" s="1"/>
  <c r="BD63" i="26" s="1"/>
  <c r="BC62" i="26"/>
  <c r="BA62" i="26"/>
  <c r="AS62" i="26"/>
  <c r="AR62" i="26"/>
  <c r="AN62" i="26"/>
  <c r="AM62" i="26"/>
  <c r="AZ62" i="26" s="1"/>
  <c r="AL62" i="26"/>
  <c r="AY62" i="26" s="1"/>
  <c r="AK62" i="26"/>
  <c r="AX62" i="26" s="1"/>
  <c r="AJ62" i="26"/>
  <c r="AW62" i="26" s="1"/>
  <c r="AI62" i="26"/>
  <c r="AV62" i="26" s="1"/>
  <c r="AH62" i="26"/>
  <c r="AT62" i="26" s="1"/>
  <c r="BD62" i="26" s="1"/>
  <c r="AS61" i="26"/>
  <c r="AR61" i="26"/>
  <c r="BC61" i="26" s="1"/>
  <c r="AN61" i="26"/>
  <c r="BA61" i="26" s="1"/>
  <c r="AM61" i="26"/>
  <c r="AZ61" i="26" s="1"/>
  <c r="AL61" i="26"/>
  <c r="AY61" i="26" s="1"/>
  <c r="AK61" i="26"/>
  <c r="AX61" i="26" s="1"/>
  <c r="AJ61" i="26"/>
  <c r="AW61" i="26" s="1"/>
  <c r="AI61" i="26"/>
  <c r="AV61" i="26" s="1"/>
  <c r="AH61" i="26"/>
  <c r="AT61" i="26" s="1"/>
  <c r="BD61" i="26" s="1"/>
  <c r="AZ60" i="26"/>
  <c r="AX60" i="26"/>
  <c r="AW60" i="26"/>
  <c r="AU60" i="26" s="1"/>
  <c r="BE60" i="26" s="1"/>
  <c r="AV60" i="26"/>
  <c r="AT60" i="26"/>
  <c r="BD60" i="26" s="1"/>
  <c r="AS60" i="26"/>
  <c r="AR60" i="26"/>
  <c r="BC60" i="26" s="1"/>
  <c r="AN60" i="26"/>
  <c r="BA60" i="26" s="1"/>
  <c r="AM60" i="26"/>
  <c r="AL60" i="26"/>
  <c r="AY60" i="26" s="1"/>
  <c r="AK60" i="26"/>
  <c r="AJ60" i="26"/>
  <c r="AI60" i="26"/>
  <c r="AH60" i="26"/>
  <c r="BC59" i="26"/>
  <c r="BA59" i="26"/>
  <c r="AZ59" i="26"/>
  <c r="AY59" i="26"/>
  <c r="AW59" i="26"/>
  <c r="AT59" i="26"/>
  <c r="BD59" i="26" s="1"/>
  <c r="AS59" i="26"/>
  <c r="AR59" i="26"/>
  <c r="AN59" i="26"/>
  <c r="AM59" i="26"/>
  <c r="AL59" i="26"/>
  <c r="AK59" i="26"/>
  <c r="AX59" i="26" s="1"/>
  <c r="AJ59" i="26"/>
  <c r="AI59" i="26"/>
  <c r="AV59" i="26" s="1"/>
  <c r="AH59" i="26"/>
  <c r="BA58" i="26"/>
  <c r="AS58" i="26"/>
  <c r="AR58" i="26"/>
  <c r="BC58" i="26" s="1"/>
  <c r="AN58" i="26"/>
  <c r="AM58" i="26"/>
  <c r="AZ58" i="26" s="1"/>
  <c r="AL58" i="26"/>
  <c r="AY58" i="26" s="1"/>
  <c r="AK58" i="26"/>
  <c r="AX58" i="26" s="1"/>
  <c r="AJ58" i="26"/>
  <c r="AW58" i="26" s="1"/>
  <c r="AI58" i="26"/>
  <c r="AV58" i="26" s="1"/>
  <c r="AH58" i="26"/>
  <c r="AT58" i="26" s="1"/>
  <c r="BD58" i="26" s="1"/>
  <c r="AT57" i="26"/>
  <c r="BD57" i="26" s="1"/>
  <c r="AS57" i="26"/>
  <c r="AR57" i="26"/>
  <c r="BC57" i="26" s="1"/>
  <c r="AN57" i="26"/>
  <c r="BA57" i="26" s="1"/>
  <c r="AM57" i="26"/>
  <c r="AZ57" i="26" s="1"/>
  <c r="AL57" i="26"/>
  <c r="AY57" i="26" s="1"/>
  <c r="AK57" i="26"/>
  <c r="AX57" i="26" s="1"/>
  <c r="AJ57" i="26"/>
  <c r="AW57" i="26" s="1"/>
  <c r="AI57" i="26"/>
  <c r="AV57" i="26" s="1"/>
  <c r="AH57" i="26"/>
  <c r="AX56" i="26"/>
  <c r="AW56" i="26"/>
  <c r="AV56" i="26"/>
  <c r="AT56" i="26"/>
  <c r="BD56" i="26" s="1"/>
  <c r="AS56" i="26"/>
  <c r="AR56" i="26"/>
  <c r="BC56" i="26" s="1"/>
  <c r="AN56" i="26"/>
  <c r="BA56" i="26" s="1"/>
  <c r="AM56" i="26"/>
  <c r="AZ56" i="26" s="1"/>
  <c r="AL56" i="26"/>
  <c r="AY56" i="26" s="1"/>
  <c r="AU56" i="26" s="1"/>
  <c r="BE56" i="26" s="1"/>
  <c r="AK56" i="26"/>
  <c r="AJ56" i="26"/>
  <c r="AI56" i="26"/>
  <c r="AH56" i="26"/>
  <c r="BC55" i="26"/>
  <c r="BA55" i="26"/>
  <c r="AZ55" i="26"/>
  <c r="AY55" i="26"/>
  <c r="AW55" i="26"/>
  <c r="AT55" i="26"/>
  <c r="BD55" i="26" s="1"/>
  <c r="AS55" i="26"/>
  <c r="AR55" i="26"/>
  <c r="AN55" i="26"/>
  <c r="AM55" i="26"/>
  <c r="AL55" i="26"/>
  <c r="AK55" i="26"/>
  <c r="AX55" i="26" s="1"/>
  <c r="AJ55" i="26"/>
  <c r="AI55" i="26"/>
  <c r="AV55" i="26" s="1"/>
  <c r="AH55" i="26"/>
  <c r="BA54" i="26"/>
  <c r="AX54" i="26"/>
  <c r="AW54" i="26"/>
  <c r="AS54" i="26"/>
  <c r="AR54" i="26"/>
  <c r="BC54" i="26" s="1"/>
  <c r="AN54" i="26"/>
  <c r="AM54" i="26"/>
  <c r="AZ54" i="26" s="1"/>
  <c r="AL54" i="26"/>
  <c r="AY54" i="26" s="1"/>
  <c r="AK54" i="26"/>
  <c r="AJ54" i="26"/>
  <c r="AI54" i="26"/>
  <c r="AV54" i="26" s="1"/>
  <c r="AH54" i="26"/>
  <c r="AT54" i="26" s="1"/>
  <c r="BD54" i="26" s="1"/>
  <c r="AT53" i="26"/>
  <c r="BD53" i="26" s="1"/>
  <c r="AS53" i="26"/>
  <c r="AR53" i="26"/>
  <c r="BC53" i="26" s="1"/>
  <c r="AN53" i="26"/>
  <c r="BA53" i="26" s="1"/>
  <c r="AM53" i="26"/>
  <c r="AZ53" i="26" s="1"/>
  <c r="AL53" i="26"/>
  <c r="AY53" i="26" s="1"/>
  <c r="AK53" i="26"/>
  <c r="AX53" i="26" s="1"/>
  <c r="AJ53" i="26"/>
  <c r="AW53" i="26" s="1"/>
  <c r="AI53" i="26"/>
  <c r="AV53" i="26" s="1"/>
  <c r="AH53" i="26"/>
  <c r="AX52" i="26"/>
  <c r="AW52" i="26"/>
  <c r="AV52" i="26"/>
  <c r="AT52" i="26"/>
  <c r="BD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J52" i="26"/>
  <c r="AI52" i="26"/>
  <c r="AH52" i="26"/>
  <c r="BC51" i="26"/>
  <c r="BA51" i="26"/>
  <c r="AZ51" i="26"/>
  <c r="AY51" i="26"/>
  <c r="AW51" i="26"/>
  <c r="AV51" i="26"/>
  <c r="AT51" i="26"/>
  <c r="BD51" i="26" s="1"/>
  <c r="AS51" i="26"/>
  <c r="AR51" i="26"/>
  <c r="AN51" i="26"/>
  <c r="AM51" i="26"/>
  <c r="AL51" i="26"/>
  <c r="AK51" i="26"/>
  <c r="AX51" i="26" s="1"/>
  <c r="AU51" i="26" s="1"/>
  <c r="BE51" i="26" s="1"/>
  <c r="AJ51" i="26"/>
  <c r="AI51" i="26"/>
  <c r="AH51" i="26"/>
  <c r="BD50" i="26"/>
  <c r="BA50" i="26"/>
  <c r="AZ50" i="26"/>
  <c r="AY50" i="26"/>
  <c r="AX50" i="26"/>
  <c r="AW50" i="26"/>
  <c r="AS50" i="26"/>
  <c r="AR50" i="26"/>
  <c r="BC50" i="26" s="1"/>
  <c r="AN50" i="26"/>
  <c r="AM50" i="26"/>
  <c r="AL50" i="26"/>
  <c r="AK50" i="26"/>
  <c r="AJ50" i="26"/>
  <c r="AI50" i="26"/>
  <c r="AV50" i="26" s="1"/>
  <c r="AH50" i="26"/>
  <c r="AT50" i="26" s="1"/>
  <c r="AV49" i="26"/>
  <c r="AT49" i="26"/>
  <c r="BD49" i="26" s="1"/>
  <c r="AS49" i="26"/>
  <c r="AR49" i="26"/>
  <c r="BC49" i="26" s="1"/>
  <c r="AN49" i="26"/>
  <c r="BA49" i="26" s="1"/>
  <c r="AM49" i="26"/>
  <c r="AZ49" i="26" s="1"/>
  <c r="AL49" i="26"/>
  <c r="AY49" i="26" s="1"/>
  <c r="AK49" i="26"/>
  <c r="AX49" i="26" s="1"/>
  <c r="AJ49" i="26"/>
  <c r="AW49" i="26" s="1"/>
  <c r="AI49" i="26"/>
  <c r="AH49" i="26"/>
  <c r="AX48" i="26"/>
  <c r="AW48" i="26"/>
  <c r="AV48" i="26"/>
  <c r="AT48" i="26"/>
  <c r="BD48" i="26" s="1"/>
  <c r="AS48" i="26"/>
  <c r="AR48" i="26"/>
  <c r="BC48" i="26" s="1"/>
  <c r="AN48" i="26"/>
  <c r="BA48" i="26" s="1"/>
  <c r="AM48" i="26"/>
  <c r="AZ48" i="26" s="1"/>
  <c r="AL48" i="26"/>
  <c r="AY48" i="26" s="1"/>
  <c r="AU48" i="26" s="1"/>
  <c r="BE48" i="26" s="1"/>
  <c r="AK48" i="26"/>
  <c r="AJ48" i="26"/>
  <c r="AI48" i="26"/>
  <c r="AH48" i="26"/>
  <c r="BC47" i="26"/>
  <c r="BA47" i="26"/>
  <c r="AZ47" i="26"/>
  <c r="AY47" i="26"/>
  <c r="AX47" i="26"/>
  <c r="AW47" i="26"/>
  <c r="AV47" i="26"/>
  <c r="AU47" i="26"/>
  <c r="BE47" i="26" s="1"/>
  <c r="AT47" i="26"/>
  <c r="BD47" i="26" s="1"/>
  <c r="AS47" i="26"/>
  <c r="AR47" i="26"/>
  <c r="AN47" i="26"/>
  <c r="AM47" i="26"/>
  <c r="AL47" i="26"/>
  <c r="AK47" i="26"/>
  <c r="AJ47" i="26"/>
  <c r="AI47" i="26"/>
  <c r="AH47" i="26"/>
  <c r="BD46" i="26"/>
  <c r="BC46" i="26"/>
  <c r="BA46" i="26"/>
  <c r="AZ46" i="26"/>
  <c r="AY46" i="26"/>
  <c r="AX46" i="26"/>
  <c r="AW46" i="26"/>
  <c r="AS46" i="26"/>
  <c r="AR46" i="26"/>
  <c r="AN46" i="26"/>
  <c r="AM46" i="26"/>
  <c r="AL46" i="26"/>
  <c r="AK46" i="26"/>
  <c r="AJ46" i="26"/>
  <c r="AI46" i="26"/>
  <c r="AV46" i="26" s="1"/>
  <c r="AH46" i="26"/>
  <c r="AT46" i="26" s="1"/>
  <c r="BC45" i="26"/>
  <c r="BA45" i="26"/>
  <c r="AV45" i="26"/>
  <c r="AU45" i="26" s="1"/>
  <c r="BE45" i="26" s="1"/>
  <c r="AT45" i="26"/>
  <c r="BD45" i="26" s="1"/>
  <c r="AS45" i="26"/>
  <c r="AR45" i="26"/>
  <c r="AN45" i="26"/>
  <c r="AM45" i="26"/>
  <c r="AZ45" i="26" s="1"/>
  <c r="AL45" i="26"/>
  <c r="AY45" i="26" s="1"/>
  <c r="AK45" i="26"/>
  <c r="AX45" i="26" s="1"/>
  <c r="AJ45" i="26"/>
  <c r="AW45" i="26" s="1"/>
  <c r="AI45" i="26"/>
  <c r="AH45" i="26"/>
  <c r="AZ44" i="26"/>
  <c r="AX44" i="26"/>
  <c r="AW44" i="26"/>
  <c r="AV44" i="26"/>
  <c r="AU44" i="26"/>
  <c r="BE44" i="26" s="1"/>
  <c r="AT44" i="26"/>
  <c r="BD44" i="26" s="1"/>
  <c r="AS44" i="26"/>
  <c r="AR44" i="26"/>
  <c r="BC44" i="26" s="1"/>
  <c r="AN44" i="26"/>
  <c r="BA44" i="26" s="1"/>
  <c r="AM44" i="26"/>
  <c r="AL44" i="26"/>
  <c r="AY44" i="26" s="1"/>
  <c r="AK44" i="26"/>
  <c r="AJ44" i="26"/>
  <c r="AI44" i="26"/>
  <c r="AH44" i="26"/>
  <c r="BC43" i="26"/>
  <c r="BA43" i="26"/>
  <c r="AZ43" i="26"/>
  <c r="AY43" i="26"/>
  <c r="AX43" i="26"/>
  <c r="AW43" i="26"/>
  <c r="AV43" i="26"/>
  <c r="AU43" i="26" s="1"/>
  <c r="BE43" i="26" s="1"/>
  <c r="AT43" i="26"/>
  <c r="BD43" i="26" s="1"/>
  <c r="AS43" i="26"/>
  <c r="AR43" i="26"/>
  <c r="AN43" i="26"/>
  <c r="AM43" i="26"/>
  <c r="AL43" i="26"/>
  <c r="AK43" i="26"/>
  <c r="AJ43" i="26"/>
  <c r="AI43" i="26"/>
  <c r="AH43" i="26"/>
  <c r="BD42" i="26"/>
  <c r="BC42" i="26"/>
  <c r="BA42" i="26"/>
  <c r="AZ42" i="26"/>
  <c r="AY42" i="26"/>
  <c r="AX42" i="26"/>
  <c r="AS42" i="26"/>
  <c r="AR42" i="26"/>
  <c r="AN42" i="26"/>
  <c r="AM42" i="26"/>
  <c r="AL42" i="26"/>
  <c r="AK42" i="26"/>
  <c r="AJ42" i="26"/>
  <c r="AW42" i="26" s="1"/>
  <c r="AI42" i="26"/>
  <c r="AV42" i="26" s="1"/>
  <c r="AH42" i="26"/>
  <c r="AT42" i="26" s="1"/>
  <c r="BD41" i="26"/>
  <c r="BC41" i="26"/>
  <c r="BA41" i="26"/>
  <c r="AV41" i="26"/>
  <c r="AT41" i="26"/>
  <c r="AS41" i="26"/>
  <c r="AR41" i="26"/>
  <c r="AN41" i="26"/>
  <c r="AM41" i="26"/>
  <c r="AZ41" i="26" s="1"/>
  <c r="AL41" i="26"/>
  <c r="AY41" i="26" s="1"/>
  <c r="AK41" i="26"/>
  <c r="AX41" i="26" s="1"/>
  <c r="AJ41" i="26"/>
  <c r="AW41" i="26" s="1"/>
  <c r="AI41" i="26"/>
  <c r="AH41" i="26"/>
  <c r="AZ40" i="26"/>
  <c r="AX40" i="26"/>
  <c r="AW40" i="26"/>
  <c r="AV40" i="26"/>
  <c r="AU40" i="26"/>
  <c r="BE40" i="26" s="1"/>
  <c r="AT40" i="26"/>
  <c r="BD40" i="26" s="1"/>
  <c r="AS40" i="26"/>
  <c r="AR40" i="26"/>
  <c r="BC40" i="26" s="1"/>
  <c r="AN40" i="26"/>
  <c r="BA40" i="26" s="1"/>
  <c r="AM40" i="26"/>
  <c r="AL40" i="26"/>
  <c r="AY40" i="26" s="1"/>
  <c r="AK40" i="26"/>
  <c r="AJ40" i="26"/>
  <c r="AI40" i="26"/>
  <c r="AH40" i="26"/>
  <c r="BC39" i="26"/>
  <c r="BA39" i="26"/>
  <c r="AZ39" i="26"/>
  <c r="AY39" i="26"/>
  <c r="AX39" i="26"/>
  <c r="AW39" i="26"/>
  <c r="AV39" i="26"/>
  <c r="AU39" i="26" s="1"/>
  <c r="BE39" i="26" s="1"/>
  <c r="AS39" i="26"/>
  <c r="AR39" i="26"/>
  <c r="AN39" i="26"/>
  <c r="AM39" i="26"/>
  <c r="AL39" i="26"/>
  <c r="AK39" i="26"/>
  <c r="AJ39" i="26"/>
  <c r="AI39" i="26"/>
  <c r="AH39" i="26"/>
  <c r="AT39" i="26" s="1"/>
  <c r="BD39" i="26" s="1"/>
  <c r="BD38" i="26"/>
  <c r="BC38" i="26"/>
  <c r="BA38" i="26"/>
  <c r="AZ38" i="26"/>
  <c r="AX38" i="26"/>
  <c r="AS38" i="26"/>
  <c r="AR38" i="26"/>
  <c r="AN38" i="26"/>
  <c r="AM38" i="26"/>
  <c r="AL38" i="26"/>
  <c r="AY38" i="26" s="1"/>
  <c r="AK38" i="26"/>
  <c r="AJ38" i="26"/>
  <c r="AW38" i="26" s="1"/>
  <c r="AI38" i="26"/>
  <c r="AV38" i="26" s="1"/>
  <c r="AH38" i="26"/>
  <c r="AT38" i="26" s="1"/>
  <c r="BC37" i="26"/>
  <c r="BA37" i="26"/>
  <c r="AS37" i="26"/>
  <c r="AR37" i="26"/>
  <c r="AN37" i="26"/>
  <c r="AM37" i="26"/>
  <c r="AZ37" i="26" s="1"/>
  <c r="AL37" i="26"/>
  <c r="AY37" i="26" s="1"/>
  <c r="AK37" i="26"/>
  <c r="AX37" i="26" s="1"/>
  <c r="AJ37" i="26"/>
  <c r="AW37" i="26" s="1"/>
  <c r="AI37" i="26"/>
  <c r="AV37" i="26" s="1"/>
  <c r="AU37" i="26" s="1"/>
  <c r="BE37" i="26" s="1"/>
  <c r="AH37" i="26"/>
  <c r="AT37" i="26" s="1"/>
  <c r="BD37" i="26" s="1"/>
  <c r="AZ36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S35" i="26"/>
  <c r="AR35" i="26"/>
  <c r="AN35" i="26"/>
  <c r="AM35" i="26"/>
  <c r="AL35" i="26"/>
  <c r="AK35" i="26"/>
  <c r="AJ35" i="26"/>
  <c r="AI35" i="26"/>
  <c r="AV35" i="26" s="1"/>
  <c r="AU35" i="26" s="1"/>
  <c r="BE35" i="26" s="1"/>
  <c r="AH35" i="26"/>
  <c r="AT35" i="26" s="1"/>
  <c r="BD35" i="26" s="1"/>
  <c r="BC34" i="26"/>
  <c r="BA34" i="26"/>
  <c r="AZ34" i="26"/>
  <c r="AS34" i="26"/>
  <c r="AR34" i="26"/>
  <c r="AN34" i="26"/>
  <c r="AM34" i="26"/>
  <c r="AL34" i="26"/>
  <c r="AY34" i="26" s="1"/>
  <c r="AK34" i="26"/>
  <c r="AX34" i="26" s="1"/>
  <c r="AJ34" i="26"/>
  <c r="AW34" i="26" s="1"/>
  <c r="AI34" i="26"/>
  <c r="AV34" i="26" s="1"/>
  <c r="AH34" i="26"/>
  <c r="AT34" i="26" s="1"/>
  <c r="BD34" i="26" s="1"/>
  <c r="BC33" i="26"/>
  <c r="BA33" i="26"/>
  <c r="AS33" i="26"/>
  <c r="AR33" i="26"/>
  <c r="AN33" i="26"/>
  <c r="AM33" i="26"/>
  <c r="AZ33" i="26" s="1"/>
  <c r="AL33" i="26"/>
  <c r="AY33" i="26" s="1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Z32" i="26"/>
  <c r="AU32" i="26" s="1"/>
  <c r="BE32" i="26" s="1"/>
  <c r="AX32" i="26"/>
  <c r="AW32" i="26"/>
  <c r="AV32" i="26"/>
  <c r="AT32" i="26"/>
  <c r="BD32" i="26" s="1"/>
  <c r="AS32" i="26"/>
  <c r="AR32" i="26"/>
  <c r="BC32" i="26" s="1"/>
  <c r="AN32" i="26"/>
  <c r="BA32" i="26" s="1"/>
  <c r="AM32" i="26"/>
  <c r="AL32" i="26"/>
  <c r="AY32" i="26" s="1"/>
  <c r="AK32" i="26"/>
  <c r="AJ32" i="26"/>
  <c r="AI32" i="26"/>
  <c r="AH32" i="26"/>
  <c r="BC31" i="26"/>
  <c r="BA31" i="26"/>
  <c r="AZ31" i="26"/>
  <c r="AY31" i="26"/>
  <c r="AW31" i="26"/>
  <c r="AS31" i="26"/>
  <c r="AR31" i="26"/>
  <c r="AN31" i="26"/>
  <c r="AM31" i="26"/>
  <c r="AL31" i="26"/>
  <c r="AK31" i="26"/>
  <c r="AX31" i="26" s="1"/>
  <c r="AJ31" i="26"/>
  <c r="AI31" i="26"/>
  <c r="AV31" i="26" s="1"/>
  <c r="AU31" i="26" s="1"/>
  <c r="BE31" i="26" s="1"/>
  <c r="AH31" i="26"/>
  <c r="AT31" i="26" s="1"/>
  <c r="BD31" i="26" s="1"/>
  <c r="BC30" i="26"/>
  <c r="BA30" i="26"/>
  <c r="AS30" i="26"/>
  <c r="AR30" i="26"/>
  <c r="AN30" i="26"/>
  <c r="AM30" i="26"/>
  <c r="AZ30" i="26" s="1"/>
  <c r="AL30" i="26"/>
  <c r="AY30" i="26" s="1"/>
  <c r="AK30" i="26"/>
  <c r="AX30" i="26" s="1"/>
  <c r="AJ30" i="26"/>
  <c r="AW30" i="26" s="1"/>
  <c r="AI30" i="26"/>
  <c r="AV30" i="26" s="1"/>
  <c r="AH30" i="26"/>
  <c r="AT30" i="26" s="1"/>
  <c r="BD30" i="26" s="1"/>
  <c r="AS29" i="26"/>
  <c r="AR29" i="26"/>
  <c r="BC29" i="26" s="1"/>
  <c r="AN29" i="26"/>
  <c r="BA29" i="26" s="1"/>
  <c r="AM29" i="26"/>
  <c r="AZ29" i="26" s="1"/>
  <c r="AL29" i="26"/>
  <c r="AY29" i="26" s="1"/>
  <c r="AK29" i="26"/>
  <c r="AX29" i="26" s="1"/>
  <c r="AJ29" i="26"/>
  <c r="AW29" i="26" s="1"/>
  <c r="AI29" i="26"/>
  <c r="AV29" i="26" s="1"/>
  <c r="AH29" i="26"/>
  <c r="AT29" i="26" s="1"/>
  <c r="BD29" i="26" s="1"/>
  <c r="AZ28" i="26"/>
  <c r="AX28" i="26"/>
  <c r="AW28" i="26"/>
  <c r="AU28" i="26" s="1"/>
  <c r="BE28" i="26" s="1"/>
  <c r="AV28" i="26"/>
  <c r="AT28" i="26"/>
  <c r="BD28" i="26" s="1"/>
  <c r="AS28" i="26"/>
  <c r="AR28" i="26"/>
  <c r="BC28" i="26" s="1"/>
  <c r="AN28" i="26"/>
  <c r="BA28" i="26" s="1"/>
  <c r="AM28" i="26"/>
  <c r="AL28" i="26"/>
  <c r="AY28" i="26" s="1"/>
  <c r="AK28" i="26"/>
  <c r="AJ28" i="26"/>
  <c r="AI28" i="26"/>
  <c r="AH28" i="26"/>
  <c r="BC27" i="26"/>
  <c r="BA27" i="26"/>
  <c r="AZ27" i="26"/>
  <c r="AY27" i="26"/>
  <c r="AW27" i="26"/>
  <c r="AS27" i="26"/>
  <c r="AR27" i="26"/>
  <c r="AN27" i="26"/>
  <c r="AM27" i="26"/>
  <c r="AL27" i="26"/>
  <c r="AK27" i="26"/>
  <c r="AX27" i="26" s="1"/>
  <c r="AJ27" i="26"/>
  <c r="AI27" i="26"/>
  <c r="AV27" i="26" s="1"/>
  <c r="AU27" i="26" s="1"/>
  <c r="BE27" i="26" s="1"/>
  <c r="AH27" i="26"/>
  <c r="AT27" i="26" s="1"/>
  <c r="BD27" i="26" s="1"/>
  <c r="BA26" i="26"/>
  <c r="AS26" i="26"/>
  <c r="AR26" i="26"/>
  <c r="BC26" i="26" s="1"/>
  <c r="AN26" i="26"/>
  <c r="AM26" i="26"/>
  <c r="AZ26" i="26" s="1"/>
  <c r="AL26" i="26"/>
  <c r="AY26" i="26" s="1"/>
  <c r="AK26" i="26"/>
  <c r="AX26" i="26" s="1"/>
  <c r="AJ26" i="26"/>
  <c r="AW26" i="26" s="1"/>
  <c r="AI26" i="26"/>
  <c r="AV26" i="26" s="1"/>
  <c r="AH26" i="26"/>
  <c r="AT26" i="26" s="1"/>
  <c r="BD26" i="26" s="1"/>
  <c r="AS25" i="26"/>
  <c r="AR25" i="26"/>
  <c r="BC25" i="26" s="1"/>
  <c r="AN25" i="26"/>
  <c r="BA25" i="26" s="1"/>
  <c r="AM25" i="26"/>
  <c r="AZ25" i="26" s="1"/>
  <c r="AL25" i="26"/>
  <c r="AY25" i="26" s="1"/>
  <c r="AK25" i="26"/>
  <c r="AX25" i="26" s="1"/>
  <c r="AJ25" i="26"/>
  <c r="AW25" i="26" s="1"/>
  <c r="AI25" i="26"/>
  <c r="AV25" i="26" s="1"/>
  <c r="AH25" i="26"/>
  <c r="AT25" i="26" s="1"/>
  <c r="BD25" i="26" s="1"/>
  <c r="AX24" i="26"/>
  <c r="AW24" i="26"/>
  <c r="AV24" i="26"/>
  <c r="AT24" i="26"/>
  <c r="BD24" i="26" s="1"/>
  <c r="AS24" i="26"/>
  <c r="AR24" i="26"/>
  <c r="BC24" i="26" s="1"/>
  <c r="AN24" i="26"/>
  <c r="BA24" i="26" s="1"/>
  <c r="AM24" i="26"/>
  <c r="AZ24" i="26" s="1"/>
  <c r="AL24" i="26"/>
  <c r="AY24" i="26" s="1"/>
  <c r="AK24" i="26"/>
  <c r="AJ24" i="26"/>
  <c r="AI24" i="26"/>
  <c r="AH24" i="26"/>
  <c r="BC23" i="26"/>
  <c r="BA23" i="26"/>
  <c r="AZ23" i="26"/>
  <c r="AY23" i="26"/>
  <c r="AW23" i="26"/>
  <c r="AT23" i="26"/>
  <c r="BD23" i="26" s="1"/>
  <c r="AS23" i="26"/>
  <c r="AR23" i="26"/>
  <c r="AN23" i="26"/>
  <c r="AM23" i="26"/>
  <c r="AL23" i="26"/>
  <c r="AK23" i="26"/>
  <c r="AX23" i="26" s="1"/>
  <c r="AJ23" i="26"/>
  <c r="AI23" i="26"/>
  <c r="AV23" i="26" s="1"/>
  <c r="AU23" i="26" s="1"/>
  <c r="BE23" i="26" s="1"/>
  <c r="AH23" i="26"/>
  <c r="BA22" i="26"/>
  <c r="AX22" i="26"/>
  <c r="AW22" i="26"/>
  <c r="AS22" i="26"/>
  <c r="AR22" i="26"/>
  <c r="BC22" i="26" s="1"/>
  <c r="AN22" i="26"/>
  <c r="AM22" i="26"/>
  <c r="AZ22" i="26" s="1"/>
  <c r="AL22" i="26"/>
  <c r="AY22" i="26" s="1"/>
  <c r="AK22" i="26"/>
  <c r="AJ22" i="26"/>
  <c r="AI22" i="26"/>
  <c r="AV22" i="26" s="1"/>
  <c r="AH22" i="26"/>
  <c r="AT22" i="26" s="1"/>
  <c r="BD22" i="26" s="1"/>
  <c r="AT21" i="26"/>
  <c r="BD21" i="26" s="1"/>
  <c r="AS21" i="26"/>
  <c r="AR21" i="26"/>
  <c r="BC21" i="26" s="1"/>
  <c r="AN21" i="26"/>
  <c r="BA21" i="26" s="1"/>
  <c r="AM21" i="26"/>
  <c r="AZ21" i="26" s="1"/>
  <c r="AL21" i="26"/>
  <c r="AY21" i="26" s="1"/>
  <c r="AK21" i="26"/>
  <c r="AX21" i="26" s="1"/>
  <c r="AJ21" i="26"/>
  <c r="AW21" i="26" s="1"/>
  <c r="AI21" i="26"/>
  <c r="AV21" i="26" s="1"/>
  <c r="AH21" i="26"/>
  <c r="AT20" i="26"/>
  <c r="BD20" i="26" s="1"/>
  <c r="AS20" i="26"/>
  <c r="AR20" i="26"/>
  <c r="BC20" i="26" s="1"/>
  <c r="AN20" i="26"/>
  <c r="BA20" i="26" s="1"/>
  <c r="AM20" i="26"/>
  <c r="AZ20" i="26" s="1"/>
  <c r="AL20" i="26"/>
  <c r="AY20" i="26" s="1"/>
  <c r="AK20" i="26"/>
  <c r="AX20" i="26" s="1"/>
  <c r="AJ20" i="26"/>
  <c r="AW20" i="26" s="1"/>
  <c r="AI20" i="26"/>
  <c r="AV20" i="26" s="1"/>
  <c r="AU20" i="26" s="1"/>
  <c r="BE20" i="26" s="1"/>
  <c r="AH20" i="26"/>
  <c r="AX19" i="26"/>
  <c r="AW19" i="26"/>
  <c r="AV19" i="26"/>
  <c r="AT19" i="26"/>
  <c r="BD19" i="26" s="1"/>
  <c r="AS19" i="26"/>
  <c r="AR19" i="26"/>
  <c r="BC19" i="26" s="1"/>
  <c r="AN19" i="26"/>
  <c r="BA19" i="26" s="1"/>
  <c r="AM19" i="26"/>
  <c r="AZ19" i="26" s="1"/>
  <c r="AL19" i="26"/>
  <c r="AY19" i="26" s="1"/>
  <c r="AU19" i="26" s="1"/>
  <c r="BE19" i="26" s="1"/>
  <c r="AK19" i="26"/>
  <c r="AJ19" i="26"/>
  <c r="AI19" i="26"/>
  <c r="AH19" i="26"/>
  <c r="BC18" i="26"/>
  <c r="BA18" i="26"/>
  <c r="AZ18" i="26"/>
  <c r="AY18" i="26"/>
  <c r="AX18" i="26"/>
  <c r="AW18" i="26"/>
  <c r="AV18" i="26"/>
  <c r="AU18" i="26" s="1"/>
  <c r="BE18" i="26" s="1"/>
  <c r="AS18" i="26"/>
  <c r="AR18" i="26"/>
  <c r="AN18" i="26"/>
  <c r="AM18" i="26"/>
  <c r="AL18" i="26"/>
  <c r="AK18" i="26"/>
  <c r="AJ18" i="26"/>
  <c r="AI18" i="26"/>
  <c r="AH18" i="26"/>
  <c r="AT18" i="26" s="1"/>
  <c r="BD18" i="26" s="1"/>
  <c r="BC17" i="26"/>
  <c r="BA17" i="26"/>
  <c r="AZ17" i="26"/>
  <c r="AS17" i="26"/>
  <c r="AR17" i="26"/>
  <c r="AN17" i="26"/>
  <c r="AM17" i="26"/>
  <c r="AL17" i="26"/>
  <c r="AY17" i="26" s="1"/>
  <c r="AK17" i="26"/>
  <c r="AX17" i="26" s="1"/>
  <c r="AJ17" i="26"/>
  <c r="AW17" i="26" s="1"/>
  <c r="AI17" i="26"/>
  <c r="AV17" i="26" s="1"/>
  <c r="AU17" i="26" s="1"/>
  <c r="BE17" i="26" s="1"/>
  <c r="AH17" i="26"/>
  <c r="AT17" i="26" s="1"/>
  <c r="BD17" i="26" s="1"/>
  <c r="AS16" i="26"/>
  <c r="AR16" i="26"/>
  <c r="BC16" i="26" s="1"/>
  <c r="AN16" i="26"/>
  <c r="BA16" i="26" s="1"/>
  <c r="AM16" i="26"/>
  <c r="AZ16" i="26" s="1"/>
  <c r="AL16" i="26"/>
  <c r="AY16" i="26" s="1"/>
  <c r="AK16" i="26"/>
  <c r="AX16" i="26" s="1"/>
  <c r="AJ16" i="26"/>
  <c r="AW16" i="26" s="1"/>
  <c r="AI16" i="26"/>
  <c r="AV16" i="26" s="1"/>
  <c r="AH16" i="26"/>
  <c r="AT16" i="26" s="1"/>
  <c r="BD16" i="26" s="1"/>
  <c r="AX15" i="26"/>
  <c r="AW15" i="26"/>
  <c r="AV15" i="26"/>
  <c r="AT15" i="26"/>
  <c r="BD15" i="26" s="1"/>
  <c r="AS15" i="26"/>
  <c r="AR15" i="26"/>
  <c r="BC15" i="26" s="1"/>
  <c r="AN15" i="26"/>
  <c r="BA15" i="26" s="1"/>
  <c r="AM15" i="26"/>
  <c r="AZ15" i="26" s="1"/>
  <c r="AL15" i="26"/>
  <c r="AY15" i="26" s="1"/>
  <c r="AK15" i="26"/>
  <c r="AJ15" i="26"/>
  <c r="AI15" i="26"/>
  <c r="AH15" i="26"/>
  <c r="BC14" i="26"/>
  <c r="BA14" i="26"/>
  <c r="AZ14" i="26"/>
  <c r="AY14" i="26"/>
  <c r="AX14" i="26"/>
  <c r="AW14" i="26"/>
  <c r="AV14" i="26"/>
  <c r="AU14" i="26" s="1"/>
  <c r="BE14" i="26" s="1"/>
  <c r="AS14" i="26"/>
  <c r="AR14" i="26"/>
  <c r="AN14" i="26"/>
  <c r="AM14" i="26"/>
  <c r="AL14" i="26"/>
  <c r="AK14" i="26"/>
  <c r="AJ14" i="26"/>
  <c r="AI14" i="26"/>
  <c r="AH14" i="26"/>
  <c r="AT14" i="26" s="1"/>
  <c r="BD14" i="26" s="1"/>
  <c r="BC13" i="26"/>
  <c r="BA13" i="26"/>
  <c r="AZ13" i="26"/>
  <c r="AS13" i="26"/>
  <c r="AR13" i="26"/>
  <c r="AN13" i="26"/>
  <c r="AM13" i="26"/>
  <c r="AL13" i="26"/>
  <c r="AY13" i="26" s="1"/>
  <c r="AK13" i="26"/>
  <c r="AX13" i="26" s="1"/>
  <c r="AJ13" i="26"/>
  <c r="AW13" i="26" s="1"/>
  <c r="AI13" i="26"/>
  <c r="AV13" i="26" s="1"/>
  <c r="AU13" i="26" s="1"/>
  <c r="BE13" i="26" s="1"/>
  <c r="AH13" i="26"/>
  <c r="AT13" i="26" s="1"/>
  <c r="BD13" i="26" s="1"/>
  <c r="AS12" i="26"/>
  <c r="AR12" i="26"/>
  <c r="BC12" i="26" s="1"/>
  <c r="AN12" i="26"/>
  <c r="BA12" i="26" s="1"/>
  <c r="AM12" i="26"/>
  <c r="AZ12" i="26" s="1"/>
  <c r="AL12" i="26"/>
  <c r="AY12" i="26" s="1"/>
  <c r="AK12" i="26"/>
  <c r="AX12" i="26" s="1"/>
  <c r="AJ12" i="26"/>
  <c r="AW12" i="26" s="1"/>
  <c r="AI12" i="26"/>
  <c r="AV12" i="26" s="1"/>
  <c r="AH12" i="26"/>
  <c r="AT12" i="26" s="1"/>
  <c r="BD12" i="26" s="1"/>
  <c r="AX11" i="26"/>
  <c r="AW11" i="26"/>
  <c r="AV11" i="26"/>
  <c r="AT11" i="26"/>
  <c r="BD11" i="26" s="1"/>
  <c r="AS11" i="26"/>
  <c r="AR11" i="26"/>
  <c r="BC11" i="26" s="1"/>
  <c r="AN11" i="26"/>
  <c r="BA11" i="26" s="1"/>
  <c r="AM11" i="26"/>
  <c r="AZ11" i="26" s="1"/>
  <c r="AL11" i="26"/>
  <c r="AY11" i="26" s="1"/>
  <c r="AK11" i="26"/>
  <c r="AJ11" i="26"/>
  <c r="AI11" i="26"/>
  <c r="AH11" i="26"/>
  <c r="BC10" i="26"/>
  <c r="BA10" i="26"/>
  <c r="AZ10" i="26"/>
  <c r="AY10" i="26"/>
  <c r="AX10" i="26"/>
  <c r="AW10" i="26"/>
  <c r="AV10" i="26"/>
  <c r="AU10" i="26" s="1"/>
  <c r="BE10" i="26" s="1"/>
  <c r="AS10" i="26"/>
  <c r="AR10" i="26"/>
  <c r="AN10" i="26"/>
  <c r="AM10" i="26"/>
  <c r="AL10" i="26"/>
  <c r="AK10" i="26"/>
  <c r="AJ10" i="26"/>
  <c r="AI10" i="26"/>
  <c r="AH10" i="26"/>
  <c r="AT10" i="26" s="1"/>
  <c r="BD10" i="26" s="1"/>
  <c r="BC9" i="26"/>
  <c r="BA9" i="26"/>
  <c r="AZ9" i="26"/>
  <c r="AY9" i="26"/>
  <c r="AS9" i="26"/>
  <c r="AR9" i="26"/>
  <c r="AN9" i="26"/>
  <c r="AM9" i="26"/>
  <c r="AL9" i="26"/>
  <c r="AK9" i="26"/>
  <c r="AX9" i="26" s="1"/>
  <c r="AJ9" i="26"/>
  <c r="AW9" i="26" s="1"/>
  <c r="AI9" i="26"/>
  <c r="AV9" i="26" s="1"/>
  <c r="AH9" i="26"/>
  <c r="AT9" i="26" s="1"/>
  <c r="BD9" i="26" s="1"/>
  <c r="AS8" i="26"/>
  <c r="AR8" i="26"/>
  <c r="BC8" i="26" s="1"/>
  <c r="AN8" i="26"/>
  <c r="BA8" i="26" s="1"/>
  <c r="AM8" i="26"/>
  <c r="AZ8" i="26" s="1"/>
  <c r="AL8" i="26"/>
  <c r="AY8" i="26" s="1"/>
  <c r="AK8" i="26"/>
  <c r="AX8" i="26" s="1"/>
  <c r="AJ8" i="26"/>
  <c r="AW8" i="26" s="1"/>
  <c r="AI8" i="26"/>
  <c r="AV8" i="26" s="1"/>
  <c r="AH8" i="26"/>
  <c r="AT8" i="26" s="1"/>
  <c r="BD8" i="26" s="1"/>
  <c r="AX7" i="26"/>
  <c r="AW7" i="26"/>
  <c r="AV7" i="26"/>
  <c r="AT7" i="26"/>
  <c r="BD7" i="26" s="1"/>
  <c r="AS7" i="26"/>
  <c r="AR7" i="26"/>
  <c r="BC7" i="26" s="1"/>
  <c r="AN7" i="26"/>
  <c r="BA7" i="26" s="1"/>
  <c r="AM7" i="26"/>
  <c r="AZ7" i="26" s="1"/>
  <c r="AL7" i="26"/>
  <c r="AY7" i="26" s="1"/>
  <c r="AU7" i="26" s="1"/>
  <c r="BE7" i="26" s="1"/>
  <c r="AK7" i="26"/>
  <c r="AJ7" i="26"/>
  <c r="AI7" i="26"/>
  <c r="AH7" i="26"/>
  <c r="BC6" i="26"/>
  <c r="BA6" i="26"/>
  <c r="AZ6" i="26"/>
  <c r="AY6" i="26"/>
  <c r="AX6" i="26"/>
  <c r="AW6" i="26"/>
  <c r="AU6" i="26" s="1"/>
  <c r="BE6" i="26" s="1"/>
  <c r="AV6" i="26"/>
  <c r="AS6" i="26"/>
  <c r="AR6" i="26"/>
  <c r="AN6" i="26"/>
  <c r="AM6" i="26"/>
  <c r="AL6" i="26"/>
  <c r="AK6" i="26"/>
  <c r="AJ6" i="26"/>
  <c r="AI6" i="26"/>
  <c r="AH6" i="26"/>
  <c r="AT6" i="26" s="1"/>
  <c r="BD6" i="26" s="1"/>
  <c r="BC5" i="26"/>
  <c r="BA5" i="26"/>
  <c r="AZ5" i="26"/>
  <c r="AY5" i="26"/>
  <c r="AS5" i="26"/>
  <c r="AR5" i="26"/>
  <c r="AN5" i="26"/>
  <c r="AM5" i="26"/>
  <c r="AL5" i="26"/>
  <c r="AK5" i="26"/>
  <c r="AX5" i="26" s="1"/>
  <c r="AJ5" i="26"/>
  <c r="AW5" i="26" s="1"/>
  <c r="AI5" i="26"/>
  <c r="AV5" i="26" s="1"/>
  <c r="AU5" i="26" s="1"/>
  <c r="BE5" i="26" s="1"/>
  <c r="AH5" i="26"/>
  <c r="AT5" i="26" s="1"/>
  <c r="BD5" i="26" s="1"/>
  <c r="AS4" i="26"/>
  <c r="AR4" i="26"/>
  <c r="BC4" i="26" s="1"/>
  <c r="AN4" i="26"/>
  <c r="BA4" i="26" s="1"/>
  <c r="AM4" i="26"/>
  <c r="AZ4" i="26" s="1"/>
  <c r="AL4" i="26"/>
  <c r="AY4" i="26" s="1"/>
  <c r="AK4" i="26"/>
  <c r="AX4" i="26" s="1"/>
  <c r="AJ4" i="26"/>
  <c r="AW4" i="26" s="1"/>
  <c r="AI4" i="26"/>
  <c r="AV4" i="26" s="1"/>
  <c r="AH4" i="26"/>
  <c r="AT4" i="26" s="1"/>
  <c r="BD4" i="26" s="1"/>
  <c r="AX3" i="26"/>
  <c r="AW3" i="26"/>
  <c r="AV3" i="26"/>
  <c r="AT3" i="26"/>
  <c r="BD3" i="26" s="1"/>
  <c r="AS3" i="26"/>
  <c r="AR3" i="26"/>
  <c r="BC3" i="26" s="1"/>
  <c r="AN3" i="26"/>
  <c r="BA3" i="26" s="1"/>
  <c r="AM3" i="26"/>
  <c r="AZ3" i="26" s="1"/>
  <c r="AL3" i="26"/>
  <c r="AY3" i="26" s="1"/>
  <c r="AK3" i="26"/>
  <c r="AJ3" i="26"/>
  <c r="AI3" i="26"/>
  <c r="AH3" i="26"/>
  <c r="BC2" i="26"/>
  <c r="BA2" i="26"/>
  <c r="AZ2" i="26"/>
  <c r="AY2" i="26"/>
  <c r="AX2" i="26"/>
  <c r="AW2" i="26"/>
  <c r="AU2" i="26" s="1"/>
  <c r="BE2" i="26" s="1"/>
  <c r="AV2" i="26"/>
  <c r="AS2" i="26"/>
  <c r="AR2" i="26"/>
  <c r="AN2" i="26"/>
  <c r="AM2" i="26"/>
  <c r="AL2" i="26"/>
  <c r="AK2" i="26"/>
  <c r="AJ2" i="26"/>
  <c r="AI2" i="26"/>
  <c r="AH2" i="26"/>
  <c r="AT2" i="26" s="1"/>
  <c r="BD2" i="26" s="1"/>
  <c r="AS1" i="26"/>
  <c r="AR1" i="26"/>
  <c r="AN1" i="26"/>
  <c r="AM1" i="26"/>
  <c r="AL1" i="26"/>
  <c r="AK1" i="26"/>
  <c r="AJ1" i="26"/>
  <c r="AI1" i="26"/>
  <c r="AU29" i="26" l="1"/>
  <c r="BE29" i="26" s="1"/>
  <c r="AU3" i="26"/>
  <c r="BE3" i="26" s="1"/>
  <c r="AU12" i="26"/>
  <c r="BE12" i="26" s="1"/>
  <c r="AU25" i="26"/>
  <c r="BE25" i="26" s="1"/>
  <c r="AU52" i="26"/>
  <c r="BE52" i="26" s="1"/>
  <c r="AU55" i="26"/>
  <c r="BE55" i="26" s="1"/>
  <c r="AU59" i="26"/>
  <c r="BE59" i="26" s="1"/>
  <c r="AU16" i="26"/>
  <c r="BE16" i="26" s="1"/>
  <c r="AU63" i="26"/>
  <c r="BE63" i="26" s="1"/>
  <c r="AU9" i="26"/>
  <c r="BE9" i="26" s="1"/>
  <c r="AU11" i="26"/>
  <c r="BE11" i="26" s="1"/>
  <c r="AU24" i="26"/>
  <c r="BE24" i="26" s="1"/>
  <c r="AU15" i="26"/>
  <c r="BE15" i="26" s="1"/>
  <c r="AU4" i="26"/>
  <c r="BE4" i="26" s="1"/>
  <c r="AU53" i="26"/>
  <c r="BE53" i="26" s="1"/>
  <c r="AU8" i="26"/>
  <c r="BE8" i="26" s="1"/>
  <c r="AU57" i="26"/>
  <c r="BE57" i="26" s="1"/>
  <c r="AU21" i="26"/>
  <c r="BE21" i="26" s="1"/>
  <c r="AU61" i="26"/>
  <c r="BE61" i="26" s="1"/>
  <c r="AU130" i="26"/>
  <c r="BE130" i="26" s="1"/>
  <c r="AU26" i="26"/>
  <c r="BE26" i="26" s="1"/>
  <c r="AU58" i="26"/>
  <c r="BE58" i="26" s="1"/>
  <c r="AU126" i="26"/>
  <c r="BE126" i="26" s="1"/>
  <c r="AU122" i="26"/>
  <c r="BE122" i="26" s="1"/>
  <c r="AU129" i="26"/>
  <c r="BE129" i="26" s="1"/>
  <c r="AU30" i="26"/>
  <c r="BE30" i="26" s="1"/>
  <c r="AU41" i="26"/>
  <c r="BE41" i="26" s="1"/>
  <c r="AU62" i="26"/>
  <c r="BE62" i="26" s="1"/>
  <c r="AU73" i="26"/>
  <c r="BE73" i="26" s="1"/>
  <c r="AU118" i="26"/>
  <c r="BE118" i="26" s="1"/>
  <c r="AU125" i="26"/>
  <c r="BE125" i="26" s="1"/>
  <c r="AU98" i="26"/>
  <c r="BE98" i="26" s="1"/>
  <c r="AU121" i="26"/>
  <c r="BE121" i="26" s="1"/>
  <c r="AU66" i="26"/>
  <c r="BE66" i="26" s="1"/>
  <c r="AU38" i="26"/>
  <c r="BE38" i="26" s="1"/>
  <c r="AU102" i="26"/>
  <c r="BE102" i="26" s="1"/>
  <c r="AU42" i="26"/>
  <c r="BE42" i="26" s="1"/>
  <c r="AU74" i="26"/>
  <c r="BE74" i="26" s="1"/>
  <c r="AU94" i="26"/>
  <c r="BE94" i="26" s="1"/>
  <c r="AU101" i="26"/>
  <c r="BE101" i="26" s="1"/>
  <c r="AU110" i="26"/>
  <c r="BE110" i="26" s="1"/>
  <c r="AU117" i="26"/>
  <c r="BE117" i="26" s="1"/>
  <c r="AU106" i="26"/>
  <c r="BE106" i="26" s="1"/>
  <c r="AU70" i="26"/>
  <c r="BE70" i="26" s="1"/>
  <c r="AU90" i="26"/>
  <c r="BE90" i="26" s="1"/>
  <c r="AU97" i="26"/>
  <c r="BE97" i="26" s="1"/>
  <c r="AU113" i="26"/>
  <c r="BE113" i="26" s="1"/>
  <c r="AU46" i="26"/>
  <c r="BE46" i="26" s="1"/>
  <c r="AU78" i="26"/>
  <c r="BE78" i="26" s="1"/>
  <c r="AU86" i="26"/>
  <c r="BE86" i="26" s="1"/>
  <c r="AU93" i="26"/>
  <c r="BE93" i="26" s="1"/>
  <c r="AU114" i="26"/>
  <c r="BE114" i="26" s="1"/>
  <c r="AU34" i="26"/>
  <c r="BE34" i="26" s="1"/>
  <c r="AU49" i="26"/>
  <c r="BE49" i="26" s="1"/>
  <c r="AU82" i="26"/>
  <c r="BE82" i="26" s="1"/>
  <c r="AU89" i="26"/>
  <c r="BE89" i="26" s="1"/>
  <c r="AU50" i="26"/>
  <c r="BE50" i="26" s="1"/>
  <c r="AU85" i="26"/>
  <c r="BE85" i="26" s="1"/>
  <c r="AU81" i="26"/>
  <c r="BE81" i="26" s="1"/>
  <c r="AU22" i="26"/>
  <c r="BE22" i="26" s="1"/>
  <c r="AU54" i="26"/>
  <c r="BE54" i="26" s="1"/>
  <c r="AD145" i="25"/>
  <c r="AD146" i="25"/>
  <c r="AD147" i="25"/>
  <c r="AD148" i="25"/>
  <c r="AD149" i="25"/>
  <c r="AD150" i="25"/>
  <c r="AD151" i="25"/>
  <c r="AD152" i="25"/>
  <c r="AD153" i="25"/>
  <c r="AD154" i="25"/>
  <c r="AD155" i="25"/>
  <c r="AD156" i="25"/>
  <c r="AD157" i="25"/>
  <c r="AD158" i="25"/>
  <c r="AD159" i="25"/>
  <c r="AD160" i="25"/>
  <c r="AD161" i="25"/>
  <c r="AD162" i="25"/>
  <c r="AD163" i="25"/>
  <c r="AD164" i="25"/>
  <c r="AD165" i="25"/>
  <c r="AD166" i="25"/>
  <c r="AD167" i="25"/>
  <c r="AD168" i="25"/>
  <c r="AD169" i="25"/>
  <c r="AD170" i="25"/>
  <c r="AD171" i="25"/>
  <c r="AD172" i="25"/>
  <c r="AD173" i="25"/>
  <c r="AD174" i="25"/>
  <c r="AD175" i="25"/>
  <c r="AD176" i="25"/>
  <c r="AD177" i="25"/>
  <c r="AD178" i="25"/>
  <c r="AD179" i="25"/>
  <c r="AD180" i="25"/>
  <c r="AD181" i="25"/>
  <c r="AD182" i="25"/>
  <c r="AD183" i="25"/>
  <c r="AD184" i="25"/>
  <c r="AD185" i="25"/>
  <c r="AD186" i="25"/>
  <c r="AD187" i="25"/>
  <c r="AD188" i="25"/>
  <c r="AD189" i="25"/>
  <c r="AD190" i="25"/>
  <c r="AD191" i="25"/>
  <c r="AD192" i="25"/>
  <c r="AD193" i="25"/>
  <c r="AD194" i="25"/>
  <c r="AD195" i="25"/>
  <c r="AD196" i="25"/>
  <c r="AD197" i="25"/>
  <c r="AD198" i="25"/>
  <c r="AD199" i="25"/>
  <c r="AD200" i="25"/>
  <c r="AD201" i="25"/>
  <c r="AD202" i="25"/>
  <c r="AD203" i="25"/>
  <c r="AD204" i="25"/>
  <c r="AD205" i="25"/>
  <c r="AD206" i="25"/>
  <c r="AD207" i="25"/>
  <c r="AD208" i="25"/>
  <c r="AD209" i="25"/>
  <c r="AD210" i="25"/>
  <c r="AD211" i="25"/>
  <c r="AD144" i="25"/>
  <c r="AE142" i="25"/>
  <c r="AF142" i="25"/>
  <c r="AG142" i="25"/>
  <c r="AH142" i="25"/>
  <c r="AI142" i="25"/>
  <c r="AJ142" i="25"/>
  <c r="AK142" i="25"/>
  <c r="AE143" i="25"/>
  <c r="AF143" i="25"/>
  <c r="AG143" i="25"/>
  <c r="AH143" i="25"/>
  <c r="AI143" i="25"/>
  <c r="AJ143" i="25"/>
  <c r="AK143" i="25"/>
  <c r="AE144" i="25"/>
  <c r="AF144" i="25"/>
  <c r="AG144" i="25"/>
  <c r="AH144" i="25"/>
  <c r="AI144" i="25"/>
  <c r="AJ144" i="25"/>
  <c r="AK144" i="25"/>
  <c r="AE145" i="25"/>
  <c r="AF145" i="25"/>
  <c r="AG145" i="25"/>
  <c r="AH145" i="25"/>
  <c r="AI145" i="25"/>
  <c r="AJ145" i="25"/>
  <c r="AK145" i="25"/>
  <c r="AE146" i="25"/>
  <c r="AF146" i="25"/>
  <c r="AG146" i="25"/>
  <c r="AH146" i="25"/>
  <c r="AI146" i="25"/>
  <c r="AJ146" i="25"/>
  <c r="AK146" i="25"/>
  <c r="AE147" i="25"/>
  <c r="AF147" i="25"/>
  <c r="AG147" i="25"/>
  <c r="AH147" i="25"/>
  <c r="AI147" i="25"/>
  <c r="AJ147" i="25"/>
  <c r="AK147" i="25"/>
  <c r="AE148" i="25"/>
  <c r="AF148" i="25"/>
  <c r="AG148" i="25"/>
  <c r="AH148" i="25"/>
  <c r="AI148" i="25"/>
  <c r="AJ148" i="25"/>
  <c r="AK148" i="25"/>
  <c r="AE149" i="25"/>
  <c r="AF149" i="25"/>
  <c r="AG149" i="25"/>
  <c r="AH149" i="25"/>
  <c r="AI149" i="25"/>
  <c r="AJ149" i="25"/>
  <c r="AK149" i="25"/>
  <c r="AE150" i="25"/>
  <c r="AF150" i="25"/>
  <c r="AG150" i="25"/>
  <c r="AH150" i="25"/>
  <c r="AI150" i="25"/>
  <c r="AJ150" i="25"/>
  <c r="AK150" i="25"/>
  <c r="AE151" i="25"/>
  <c r="AF151" i="25"/>
  <c r="AG151" i="25"/>
  <c r="AH151" i="25"/>
  <c r="AI151" i="25"/>
  <c r="AJ151" i="25"/>
  <c r="AK151" i="25"/>
  <c r="AE152" i="25"/>
  <c r="AF152" i="25"/>
  <c r="AG152" i="25"/>
  <c r="AH152" i="25"/>
  <c r="AI152" i="25"/>
  <c r="AJ152" i="25"/>
  <c r="AK152" i="25"/>
  <c r="AE153" i="25"/>
  <c r="AF153" i="25"/>
  <c r="AG153" i="25"/>
  <c r="AH153" i="25"/>
  <c r="AI153" i="25"/>
  <c r="AJ153" i="25"/>
  <c r="AK153" i="25"/>
  <c r="AE154" i="25"/>
  <c r="AF154" i="25"/>
  <c r="AG154" i="25"/>
  <c r="AH154" i="25"/>
  <c r="AI154" i="25"/>
  <c r="AJ154" i="25"/>
  <c r="AK154" i="25"/>
  <c r="AE155" i="25"/>
  <c r="AF155" i="25"/>
  <c r="AG155" i="25"/>
  <c r="AH155" i="25"/>
  <c r="AI155" i="25"/>
  <c r="AJ155" i="25"/>
  <c r="AK155" i="25"/>
  <c r="AE156" i="25"/>
  <c r="AF156" i="25"/>
  <c r="AG156" i="25"/>
  <c r="AH156" i="25"/>
  <c r="AI156" i="25"/>
  <c r="AJ156" i="25"/>
  <c r="AK156" i="25"/>
  <c r="AE157" i="25"/>
  <c r="AF157" i="25"/>
  <c r="AG157" i="25"/>
  <c r="AH157" i="25"/>
  <c r="AI157" i="25"/>
  <c r="AJ157" i="25"/>
  <c r="AK157" i="25"/>
  <c r="AE158" i="25"/>
  <c r="AF158" i="25"/>
  <c r="AG158" i="25"/>
  <c r="AH158" i="25"/>
  <c r="AI158" i="25"/>
  <c r="AJ158" i="25"/>
  <c r="AK158" i="25"/>
  <c r="AE159" i="25"/>
  <c r="AF159" i="25"/>
  <c r="AG159" i="25"/>
  <c r="AH159" i="25"/>
  <c r="AI159" i="25"/>
  <c r="AJ159" i="25"/>
  <c r="AK159" i="25"/>
  <c r="AE160" i="25"/>
  <c r="AF160" i="25"/>
  <c r="AG160" i="25"/>
  <c r="AH160" i="25"/>
  <c r="AI160" i="25"/>
  <c r="AJ160" i="25"/>
  <c r="AK160" i="25"/>
  <c r="AE161" i="25"/>
  <c r="AF161" i="25"/>
  <c r="AG161" i="25"/>
  <c r="AH161" i="25"/>
  <c r="AI161" i="25"/>
  <c r="AJ161" i="25"/>
  <c r="AK161" i="25"/>
  <c r="AE162" i="25"/>
  <c r="AF162" i="25"/>
  <c r="AG162" i="25"/>
  <c r="AH162" i="25"/>
  <c r="AI162" i="25"/>
  <c r="AJ162" i="25"/>
  <c r="AK162" i="25"/>
  <c r="AE163" i="25"/>
  <c r="AF163" i="25"/>
  <c r="AG163" i="25"/>
  <c r="AH163" i="25"/>
  <c r="AI163" i="25"/>
  <c r="AJ163" i="25"/>
  <c r="AK163" i="25"/>
  <c r="AE164" i="25"/>
  <c r="AF164" i="25"/>
  <c r="AG164" i="25"/>
  <c r="AH164" i="25"/>
  <c r="AI164" i="25"/>
  <c r="AJ164" i="25"/>
  <c r="AK164" i="25"/>
  <c r="AE165" i="25"/>
  <c r="AF165" i="25"/>
  <c r="AG165" i="25"/>
  <c r="AH165" i="25"/>
  <c r="AI165" i="25"/>
  <c r="AJ165" i="25"/>
  <c r="AK165" i="25"/>
  <c r="AE166" i="25"/>
  <c r="AF166" i="25"/>
  <c r="AG166" i="25"/>
  <c r="AH166" i="25"/>
  <c r="AI166" i="25"/>
  <c r="AJ166" i="25"/>
  <c r="AK166" i="25"/>
  <c r="AE167" i="25"/>
  <c r="AF167" i="25"/>
  <c r="AG167" i="25"/>
  <c r="AH167" i="25"/>
  <c r="AI167" i="25"/>
  <c r="AJ167" i="25"/>
  <c r="AK167" i="25"/>
  <c r="AE168" i="25"/>
  <c r="AF168" i="25"/>
  <c r="AG168" i="25"/>
  <c r="AH168" i="25"/>
  <c r="AI168" i="25"/>
  <c r="AJ168" i="25"/>
  <c r="AK168" i="25"/>
  <c r="AE169" i="25"/>
  <c r="AF169" i="25"/>
  <c r="AG169" i="25"/>
  <c r="AH169" i="25"/>
  <c r="AI169" i="25"/>
  <c r="AJ169" i="25"/>
  <c r="AK169" i="25"/>
  <c r="AE170" i="25"/>
  <c r="AF170" i="25"/>
  <c r="AG170" i="25"/>
  <c r="AH170" i="25"/>
  <c r="AI170" i="25"/>
  <c r="AJ170" i="25"/>
  <c r="AK170" i="25"/>
  <c r="AE171" i="25"/>
  <c r="AF171" i="25"/>
  <c r="AG171" i="25"/>
  <c r="AH171" i="25"/>
  <c r="AI171" i="25"/>
  <c r="AJ171" i="25"/>
  <c r="AK171" i="25"/>
  <c r="AE172" i="25"/>
  <c r="AF172" i="25"/>
  <c r="AG172" i="25"/>
  <c r="AH172" i="25"/>
  <c r="AI172" i="25"/>
  <c r="AJ172" i="25"/>
  <c r="AK172" i="25"/>
  <c r="AE173" i="25"/>
  <c r="AF173" i="25"/>
  <c r="AG173" i="25"/>
  <c r="AH173" i="25"/>
  <c r="AI173" i="25"/>
  <c r="AJ173" i="25"/>
  <c r="AK173" i="25"/>
  <c r="AE174" i="25"/>
  <c r="AF174" i="25"/>
  <c r="AG174" i="25"/>
  <c r="AH174" i="25"/>
  <c r="AI174" i="25"/>
  <c r="AJ174" i="25"/>
  <c r="AK174" i="25"/>
  <c r="AE175" i="25"/>
  <c r="AF175" i="25"/>
  <c r="AG175" i="25"/>
  <c r="AH175" i="25"/>
  <c r="AI175" i="25"/>
  <c r="AJ175" i="25"/>
  <c r="AK175" i="25"/>
  <c r="AE176" i="25"/>
  <c r="AF176" i="25"/>
  <c r="AG176" i="25"/>
  <c r="AH176" i="25"/>
  <c r="AI176" i="25"/>
  <c r="AJ176" i="25"/>
  <c r="AK176" i="25"/>
  <c r="AE177" i="25"/>
  <c r="AF177" i="25"/>
  <c r="AG177" i="25"/>
  <c r="AH177" i="25"/>
  <c r="AI177" i="25"/>
  <c r="AJ177" i="25"/>
  <c r="AK177" i="25"/>
  <c r="AE178" i="25"/>
  <c r="AF178" i="25"/>
  <c r="AG178" i="25"/>
  <c r="AH178" i="25"/>
  <c r="AI178" i="25"/>
  <c r="AJ178" i="25"/>
  <c r="AK178" i="25"/>
  <c r="AE179" i="25"/>
  <c r="AF179" i="25"/>
  <c r="AG179" i="25"/>
  <c r="AH179" i="25"/>
  <c r="AI179" i="25"/>
  <c r="AJ179" i="25"/>
  <c r="AK179" i="25"/>
  <c r="AE180" i="25"/>
  <c r="AF180" i="25"/>
  <c r="AG180" i="25"/>
  <c r="AH180" i="25"/>
  <c r="AI180" i="25"/>
  <c r="AJ180" i="25"/>
  <c r="AK180" i="25"/>
  <c r="AE181" i="25"/>
  <c r="AF181" i="25"/>
  <c r="AG181" i="25"/>
  <c r="AH181" i="25"/>
  <c r="AI181" i="25"/>
  <c r="AJ181" i="25"/>
  <c r="AK181" i="25"/>
  <c r="AE182" i="25"/>
  <c r="AF182" i="25"/>
  <c r="AG182" i="25"/>
  <c r="AH182" i="25"/>
  <c r="AI182" i="25"/>
  <c r="AJ182" i="25"/>
  <c r="AK182" i="25"/>
  <c r="AE183" i="25"/>
  <c r="AF183" i="25"/>
  <c r="AG183" i="25"/>
  <c r="AH183" i="25"/>
  <c r="AI183" i="25"/>
  <c r="AJ183" i="25"/>
  <c r="AK183" i="25"/>
  <c r="AE184" i="25"/>
  <c r="AF184" i="25"/>
  <c r="AG184" i="25"/>
  <c r="AH184" i="25"/>
  <c r="AI184" i="25"/>
  <c r="AJ184" i="25"/>
  <c r="AK184" i="25"/>
  <c r="AE185" i="25"/>
  <c r="AF185" i="25"/>
  <c r="AG185" i="25"/>
  <c r="AH185" i="25"/>
  <c r="AI185" i="25"/>
  <c r="AJ185" i="25"/>
  <c r="AK185" i="25"/>
  <c r="AE186" i="25"/>
  <c r="AF186" i="25"/>
  <c r="AG186" i="25"/>
  <c r="AH186" i="25"/>
  <c r="AI186" i="25"/>
  <c r="AJ186" i="25"/>
  <c r="AK186" i="25"/>
  <c r="AE187" i="25"/>
  <c r="AF187" i="25"/>
  <c r="AG187" i="25"/>
  <c r="AH187" i="25"/>
  <c r="AI187" i="25"/>
  <c r="AJ187" i="25"/>
  <c r="AK187" i="25"/>
  <c r="AE188" i="25"/>
  <c r="AF188" i="25"/>
  <c r="AG188" i="25"/>
  <c r="AH188" i="25"/>
  <c r="AI188" i="25"/>
  <c r="AJ188" i="25"/>
  <c r="AK188" i="25"/>
  <c r="AE189" i="25"/>
  <c r="AF189" i="25"/>
  <c r="AG189" i="25"/>
  <c r="AH189" i="25"/>
  <c r="AI189" i="25"/>
  <c r="AJ189" i="25"/>
  <c r="AK189" i="25"/>
  <c r="AE190" i="25"/>
  <c r="AF190" i="25"/>
  <c r="AG190" i="25"/>
  <c r="AH190" i="25"/>
  <c r="AI190" i="25"/>
  <c r="AJ190" i="25"/>
  <c r="AK190" i="25"/>
  <c r="AE191" i="25"/>
  <c r="AF191" i="25"/>
  <c r="AG191" i="25"/>
  <c r="AH191" i="25"/>
  <c r="AI191" i="25"/>
  <c r="AJ191" i="25"/>
  <c r="AK191" i="25"/>
  <c r="AE192" i="25"/>
  <c r="AF192" i="25"/>
  <c r="AG192" i="25"/>
  <c r="AH192" i="25"/>
  <c r="AI192" i="25"/>
  <c r="AJ192" i="25"/>
  <c r="AK192" i="25"/>
  <c r="AE193" i="25"/>
  <c r="AF193" i="25"/>
  <c r="AG193" i="25"/>
  <c r="AH193" i="25"/>
  <c r="AI193" i="25"/>
  <c r="AJ193" i="25"/>
  <c r="AK193" i="25"/>
  <c r="AE194" i="25"/>
  <c r="AF194" i="25"/>
  <c r="AG194" i="25"/>
  <c r="AH194" i="25"/>
  <c r="AI194" i="25"/>
  <c r="AJ194" i="25"/>
  <c r="AK194" i="25"/>
  <c r="AE195" i="25"/>
  <c r="AF195" i="25"/>
  <c r="AG195" i="25"/>
  <c r="AH195" i="25"/>
  <c r="AI195" i="25"/>
  <c r="AJ195" i="25"/>
  <c r="AK195" i="25"/>
  <c r="AE196" i="25"/>
  <c r="AF196" i="25"/>
  <c r="AG196" i="25"/>
  <c r="AH196" i="25"/>
  <c r="AI196" i="25"/>
  <c r="AJ196" i="25"/>
  <c r="AK196" i="25"/>
  <c r="AE197" i="25"/>
  <c r="AF197" i="25"/>
  <c r="AG197" i="25"/>
  <c r="AH197" i="25"/>
  <c r="AI197" i="25"/>
  <c r="AJ197" i="25"/>
  <c r="AK197" i="25"/>
  <c r="AE198" i="25"/>
  <c r="AF198" i="25"/>
  <c r="AG198" i="25"/>
  <c r="AH198" i="25"/>
  <c r="AI198" i="25"/>
  <c r="AJ198" i="25"/>
  <c r="AK198" i="25"/>
  <c r="AE199" i="25"/>
  <c r="AF199" i="25"/>
  <c r="AG199" i="25"/>
  <c r="AH199" i="25"/>
  <c r="AI199" i="25"/>
  <c r="AJ199" i="25"/>
  <c r="AK199" i="25"/>
  <c r="AE200" i="25"/>
  <c r="AF200" i="25"/>
  <c r="AG200" i="25"/>
  <c r="AH200" i="25"/>
  <c r="AI200" i="25"/>
  <c r="AJ200" i="25"/>
  <c r="AK200" i="25"/>
  <c r="AE201" i="25"/>
  <c r="AF201" i="25"/>
  <c r="AG201" i="25"/>
  <c r="AH201" i="25"/>
  <c r="AI201" i="25"/>
  <c r="AJ201" i="25"/>
  <c r="AK201" i="25"/>
  <c r="AE202" i="25"/>
  <c r="AF202" i="25"/>
  <c r="AG202" i="25"/>
  <c r="AH202" i="25"/>
  <c r="AI202" i="25"/>
  <c r="AJ202" i="25"/>
  <c r="AK202" i="25"/>
  <c r="AE203" i="25"/>
  <c r="AF203" i="25"/>
  <c r="AG203" i="25"/>
  <c r="AH203" i="25"/>
  <c r="AI203" i="25"/>
  <c r="AJ203" i="25"/>
  <c r="AK203" i="25"/>
  <c r="AE204" i="25"/>
  <c r="AF204" i="25"/>
  <c r="AG204" i="25"/>
  <c r="AH204" i="25"/>
  <c r="AI204" i="25"/>
  <c r="AJ204" i="25"/>
  <c r="AK204" i="25"/>
  <c r="AE205" i="25"/>
  <c r="AF205" i="25"/>
  <c r="AG205" i="25"/>
  <c r="AH205" i="25"/>
  <c r="AI205" i="25"/>
  <c r="AJ205" i="25"/>
  <c r="AK205" i="25"/>
  <c r="AE206" i="25"/>
  <c r="AF206" i="25"/>
  <c r="AG206" i="25"/>
  <c r="AH206" i="25"/>
  <c r="AI206" i="25"/>
  <c r="AJ206" i="25"/>
  <c r="AK206" i="25"/>
  <c r="AE207" i="25"/>
  <c r="AF207" i="25"/>
  <c r="AG207" i="25"/>
  <c r="AH207" i="25"/>
  <c r="AI207" i="25"/>
  <c r="AJ207" i="25"/>
  <c r="AK207" i="25"/>
  <c r="AE208" i="25"/>
  <c r="AF208" i="25"/>
  <c r="AG208" i="25"/>
  <c r="AH208" i="25"/>
  <c r="AI208" i="25"/>
  <c r="AJ208" i="25"/>
  <c r="AK208" i="25"/>
  <c r="AE209" i="25"/>
  <c r="AF209" i="25"/>
  <c r="AG209" i="25"/>
  <c r="AH209" i="25"/>
  <c r="AI209" i="25"/>
  <c r="AJ209" i="25"/>
  <c r="AK209" i="25"/>
  <c r="AE210" i="25"/>
  <c r="AF210" i="25"/>
  <c r="AG210" i="25"/>
  <c r="AH210" i="25"/>
  <c r="AI210" i="25"/>
  <c r="AJ210" i="25"/>
  <c r="AK210" i="25"/>
  <c r="AE211" i="25"/>
  <c r="AF211" i="25"/>
  <c r="AG211" i="25"/>
  <c r="AH211" i="25"/>
  <c r="AI211" i="25"/>
  <c r="AJ211" i="25"/>
  <c r="AK211" i="25"/>
  <c r="AF141" i="25"/>
  <c r="AG141" i="25"/>
  <c r="AH141" i="25"/>
  <c r="AI141" i="25"/>
  <c r="AJ141" i="25"/>
  <c r="AK141" i="25"/>
  <c r="AE141" i="25"/>
  <c r="M2" i="25"/>
  <c r="N2" i="25"/>
  <c r="O2" i="25"/>
  <c r="P2" i="25"/>
  <c r="Q2" i="25"/>
  <c r="R2" i="25"/>
  <c r="S2" i="25"/>
  <c r="M3" i="25"/>
  <c r="N3" i="25"/>
  <c r="O3" i="25"/>
  <c r="P3" i="25"/>
  <c r="Q3" i="25"/>
  <c r="R3" i="25"/>
  <c r="S3" i="25"/>
  <c r="M4" i="25"/>
  <c r="N4" i="25"/>
  <c r="O4" i="25"/>
  <c r="P4" i="25"/>
  <c r="Q4" i="25"/>
  <c r="R4" i="25"/>
  <c r="S4" i="25"/>
  <c r="M5" i="25"/>
  <c r="N5" i="25"/>
  <c r="O5" i="25"/>
  <c r="P5" i="25"/>
  <c r="Q5" i="25"/>
  <c r="R5" i="25"/>
  <c r="S5" i="25"/>
  <c r="M6" i="25"/>
  <c r="N6" i="25"/>
  <c r="O6" i="25"/>
  <c r="P6" i="25"/>
  <c r="Q6" i="25"/>
  <c r="R6" i="25"/>
  <c r="S6" i="25"/>
  <c r="M7" i="25"/>
  <c r="N7" i="25"/>
  <c r="O7" i="25"/>
  <c r="P7" i="25"/>
  <c r="Q7" i="25"/>
  <c r="R7" i="25"/>
  <c r="S7" i="25"/>
  <c r="M8" i="25"/>
  <c r="N8" i="25"/>
  <c r="O8" i="25"/>
  <c r="P8" i="25"/>
  <c r="Q8" i="25"/>
  <c r="R8" i="25"/>
  <c r="S8" i="25"/>
  <c r="M9" i="25"/>
  <c r="N9" i="25"/>
  <c r="O9" i="25"/>
  <c r="P9" i="25"/>
  <c r="Q9" i="25"/>
  <c r="R9" i="25"/>
  <c r="S9" i="25"/>
  <c r="M10" i="25"/>
  <c r="N10" i="25"/>
  <c r="O10" i="25"/>
  <c r="P10" i="25"/>
  <c r="Q10" i="25"/>
  <c r="R10" i="25"/>
  <c r="S10" i="25"/>
  <c r="M11" i="25"/>
  <c r="N11" i="25"/>
  <c r="O11" i="25"/>
  <c r="P11" i="25"/>
  <c r="Q11" i="25"/>
  <c r="R11" i="25"/>
  <c r="S11" i="25"/>
  <c r="M12" i="25"/>
  <c r="N12" i="25"/>
  <c r="O12" i="25"/>
  <c r="P12" i="25"/>
  <c r="Q12" i="25"/>
  <c r="R12" i="25"/>
  <c r="S12" i="25"/>
  <c r="M13" i="25"/>
  <c r="N13" i="25"/>
  <c r="O13" i="25"/>
  <c r="P13" i="25"/>
  <c r="Q13" i="25"/>
  <c r="R13" i="25"/>
  <c r="S13" i="25"/>
  <c r="M14" i="25"/>
  <c r="N14" i="25"/>
  <c r="O14" i="25"/>
  <c r="P14" i="25"/>
  <c r="Q14" i="25"/>
  <c r="R14" i="25"/>
  <c r="S14" i="25"/>
  <c r="M15" i="25"/>
  <c r="N15" i="25"/>
  <c r="O15" i="25"/>
  <c r="P15" i="25"/>
  <c r="Q15" i="25"/>
  <c r="R15" i="25"/>
  <c r="S15" i="25"/>
  <c r="M16" i="25"/>
  <c r="N16" i="25"/>
  <c r="O16" i="25"/>
  <c r="P16" i="25"/>
  <c r="Q16" i="25"/>
  <c r="R16" i="25"/>
  <c r="S16" i="25"/>
  <c r="M17" i="25"/>
  <c r="N17" i="25"/>
  <c r="O17" i="25"/>
  <c r="P17" i="25"/>
  <c r="Q17" i="25"/>
  <c r="R17" i="25"/>
  <c r="S17" i="25"/>
  <c r="M18" i="25"/>
  <c r="N18" i="25"/>
  <c r="O18" i="25"/>
  <c r="P18" i="25"/>
  <c r="Q18" i="25"/>
  <c r="R18" i="25"/>
  <c r="S18" i="25"/>
  <c r="M19" i="25"/>
  <c r="N19" i="25"/>
  <c r="O19" i="25"/>
  <c r="P19" i="25"/>
  <c r="Q19" i="25"/>
  <c r="R19" i="25"/>
  <c r="S19" i="25"/>
  <c r="M20" i="25"/>
  <c r="N20" i="25"/>
  <c r="O20" i="25"/>
  <c r="P20" i="25"/>
  <c r="Q20" i="25"/>
  <c r="R20" i="25"/>
  <c r="S20" i="25"/>
  <c r="M21" i="25"/>
  <c r="N21" i="25"/>
  <c r="O21" i="25"/>
  <c r="P21" i="25"/>
  <c r="Q21" i="25"/>
  <c r="R21" i="25"/>
  <c r="S21" i="25"/>
  <c r="M22" i="25"/>
  <c r="N22" i="25"/>
  <c r="O22" i="25"/>
  <c r="P22" i="25"/>
  <c r="Q22" i="25"/>
  <c r="R22" i="25"/>
  <c r="S22" i="25"/>
  <c r="M23" i="25"/>
  <c r="N23" i="25"/>
  <c r="O23" i="25"/>
  <c r="P23" i="25"/>
  <c r="Q23" i="25"/>
  <c r="R23" i="25"/>
  <c r="S23" i="25"/>
  <c r="M24" i="25"/>
  <c r="N24" i="25"/>
  <c r="O24" i="25"/>
  <c r="P24" i="25"/>
  <c r="Q24" i="25"/>
  <c r="R24" i="25"/>
  <c r="S24" i="25"/>
  <c r="M25" i="25"/>
  <c r="N25" i="25"/>
  <c r="O25" i="25"/>
  <c r="P25" i="25"/>
  <c r="Q25" i="25"/>
  <c r="R25" i="25"/>
  <c r="S25" i="25"/>
  <c r="M26" i="25"/>
  <c r="N26" i="25"/>
  <c r="O26" i="25"/>
  <c r="P26" i="25"/>
  <c r="Q26" i="25"/>
  <c r="R26" i="25"/>
  <c r="S26" i="25"/>
  <c r="M27" i="25"/>
  <c r="N27" i="25"/>
  <c r="O27" i="25"/>
  <c r="P27" i="25"/>
  <c r="Q27" i="25"/>
  <c r="R27" i="25"/>
  <c r="S27" i="25"/>
  <c r="M28" i="25"/>
  <c r="N28" i="25"/>
  <c r="O28" i="25"/>
  <c r="P28" i="25"/>
  <c r="Q28" i="25"/>
  <c r="R28" i="25"/>
  <c r="S28" i="25"/>
  <c r="M29" i="25"/>
  <c r="N29" i="25"/>
  <c r="O29" i="25"/>
  <c r="P29" i="25"/>
  <c r="Q29" i="25"/>
  <c r="R29" i="25"/>
  <c r="S29" i="25"/>
  <c r="M30" i="25"/>
  <c r="N30" i="25"/>
  <c r="O30" i="25"/>
  <c r="P30" i="25"/>
  <c r="Q30" i="25"/>
  <c r="R30" i="25"/>
  <c r="S30" i="25"/>
  <c r="M31" i="25"/>
  <c r="N31" i="25"/>
  <c r="O31" i="25"/>
  <c r="P31" i="25"/>
  <c r="Q31" i="25"/>
  <c r="R31" i="25"/>
  <c r="S31" i="25"/>
  <c r="M32" i="25"/>
  <c r="N32" i="25"/>
  <c r="O32" i="25"/>
  <c r="P32" i="25"/>
  <c r="Q32" i="25"/>
  <c r="R32" i="25"/>
  <c r="S32" i="25"/>
  <c r="M33" i="25"/>
  <c r="N33" i="25"/>
  <c r="O33" i="25"/>
  <c r="P33" i="25"/>
  <c r="Q33" i="25"/>
  <c r="R33" i="25"/>
  <c r="S33" i="25"/>
  <c r="M34" i="25"/>
  <c r="N34" i="25"/>
  <c r="O34" i="25"/>
  <c r="P34" i="25"/>
  <c r="Q34" i="25"/>
  <c r="R34" i="25"/>
  <c r="S34" i="25"/>
  <c r="M35" i="25"/>
  <c r="N35" i="25"/>
  <c r="O35" i="25"/>
  <c r="P35" i="25"/>
  <c r="Q35" i="25"/>
  <c r="R35" i="25"/>
  <c r="S35" i="25"/>
  <c r="M36" i="25"/>
  <c r="N36" i="25"/>
  <c r="O36" i="25"/>
  <c r="P36" i="25"/>
  <c r="Q36" i="25"/>
  <c r="R36" i="25"/>
  <c r="S36" i="25"/>
  <c r="M37" i="25"/>
  <c r="N37" i="25"/>
  <c r="O37" i="25"/>
  <c r="P37" i="25"/>
  <c r="Q37" i="25"/>
  <c r="R37" i="25"/>
  <c r="S37" i="25"/>
  <c r="M38" i="25"/>
  <c r="N38" i="25"/>
  <c r="O38" i="25"/>
  <c r="P38" i="25"/>
  <c r="Q38" i="25"/>
  <c r="R38" i="25"/>
  <c r="S38" i="25"/>
  <c r="M39" i="25"/>
  <c r="N39" i="25"/>
  <c r="O39" i="25"/>
  <c r="P39" i="25"/>
  <c r="Q39" i="25"/>
  <c r="R39" i="25"/>
  <c r="S39" i="25"/>
  <c r="M40" i="25"/>
  <c r="N40" i="25"/>
  <c r="O40" i="25"/>
  <c r="P40" i="25"/>
  <c r="Q40" i="25"/>
  <c r="R40" i="25"/>
  <c r="S40" i="25"/>
  <c r="M41" i="25"/>
  <c r="N41" i="25"/>
  <c r="O41" i="25"/>
  <c r="P41" i="25"/>
  <c r="Q41" i="25"/>
  <c r="R41" i="25"/>
  <c r="S41" i="25"/>
  <c r="M42" i="25"/>
  <c r="N42" i="25"/>
  <c r="O42" i="25"/>
  <c r="P42" i="25"/>
  <c r="Q42" i="25"/>
  <c r="R42" i="25"/>
  <c r="S42" i="25"/>
  <c r="M43" i="25"/>
  <c r="N43" i="25"/>
  <c r="O43" i="25"/>
  <c r="P43" i="25"/>
  <c r="Q43" i="25"/>
  <c r="R43" i="25"/>
  <c r="S43" i="25"/>
  <c r="M44" i="25"/>
  <c r="N44" i="25"/>
  <c r="O44" i="25"/>
  <c r="P44" i="25"/>
  <c r="Q44" i="25"/>
  <c r="R44" i="25"/>
  <c r="S44" i="25"/>
  <c r="M45" i="25"/>
  <c r="N45" i="25"/>
  <c r="O45" i="25"/>
  <c r="P45" i="25"/>
  <c r="Q45" i="25"/>
  <c r="R45" i="25"/>
  <c r="S45" i="25"/>
  <c r="M46" i="25"/>
  <c r="N46" i="25"/>
  <c r="O46" i="25"/>
  <c r="P46" i="25"/>
  <c r="Q46" i="25"/>
  <c r="R46" i="25"/>
  <c r="S46" i="25"/>
  <c r="M47" i="25"/>
  <c r="N47" i="25"/>
  <c r="O47" i="25"/>
  <c r="P47" i="25"/>
  <c r="Q47" i="25"/>
  <c r="R47" i="25"/>
  <c r="S47" i="25"/>
  <c r="M48" i="25"/>
  <c r="N48" i="25"/>
  <c r="O48" i="25"/>
  <c r="P48" i="25"/>
  <c r="Q48" i="25"/>
  <c r="R48" i="25"/>
  <c r="S48" i="25"/>
  <c r="M49" i="25"/>
  <c r="N49" i="25"/>
  <c r="O49" i="25"/>
  <c r="P49" i="25"/>
  <c r="Q49" i="25"/>
  <c r="R49" i="25"/>
  <c r="S49" i="25"/>
  <c r="M50" i="25"/>
  <c r="N50" i="25"/>
  <c r="O50" i="25"/>
  <c r="P50" i="25"/>
  <c r="Q50" i="25"/>
  <c r="R50" i="25"/>
  <c r="S50" i="25"/>
  <c r="M51" i="25"/>
  <c r="N51" i="25"/>
  <c r="O51" i="25"/>
  <c r="P51" i="25"/>
  <c r="Q51" i="25"/>
  <c r="R51" i="25"/>
  <c r="S51" i="25"/>
  <c r="M52" i="25"/>
  <c r="N52" i="25"/>
  <c r="O52" i="25"/>
  <c r="P52" i="25"/>
  <c r="Q52" i="25"/>
  <c r="R52" i="25"/>
  <c r="S52" i="25"/>
  <c r="M53" i="25"/>
  <c r="N53" i="25"/>
  <c r="O53" i="25"/>
  <c r="P53" i="25"/>
  <c r="Q53" i="25"/>
  <c r="R53" i="25"/>
  <c r="S53" i="25"/>
  <c r="M54" i="25"/>
  <c r="N54" i="25"/>
  <c r="O54" i="25"/>
  <c r="P54" i="25"/>
  <c r="Q54" i="25"/>
  <c r="R54" i="25"/>
  <c r="S54" i="25"/>
  <c r="M55" i="25"/>
  <c r="N55" i="25"/>
  <c r="O55" i="25"/>
  <c r="P55" i="25"/>
  <c r="Q55" i="25"/>
  <c r="R55" i="25"/>
  <c r="S55" i="25"/>
  <c r="M56" i="25"/>
  <c r="N56" i="25"/>
  <c r="O56" i="25"/>
  <c r="P56" i="25"/>
  <c r="Q56" i="25"/>
  <c r="R56" i="25"/>
  <c r="S56" i="25"/>
  <c r="M57" i="25"/>
  <c r="N57" i="25"/>
  <c r="O57" i="25"/>
  <c r="P57" i="25"/>
  <c r="Q57" i="25"/>
  <c r="R57" i="25"/>
  <c r="S57" i="25"/>
  <c r="M58" i="25"/>
  <c r="N58" i="25"/>
  <c r="O58" i="25"/>
  <c r="P58" i="25"/>
  <c r="Q58" i="25"/>
  <c r="R58" i="25"/>
  <c r="S58" i="25"/>
  <c r="M59" i="25"/>
  <c r="N59" i="25"/>
  <c r="O59" i="25"/>
  <c r="P59" i="25"/>
  <c r="Q59" i="25"/>
  <c r="R59" i="25"/>
  <c r="S59" i="25"/>
  <c r="M60" i="25"/>
  <c r="N60" i="25"/>
  <c r="O60" i="25"/>
  <c r="P60" i="25"/>
  <c r="Q60" i="25"/>
  <c r="R60" i="25"/>
  <c r="S60" i="25"/>
  <c r="M61" i="25"/>
  <c r="N61" i="25"/>
  <c r="O61" i="25"/>
  <c r="P61" i="25"/>
  <c r="Q61" i="25"/>
  <c r="R61" i="25"/>
  <c r="S61" i="25"/>
  <c r="M62" i="25"/>
  <c r="N62" i="25"/>
  <c r="O62" i="25"/>
  <c r="P62" i="25"/>
  <c r="Q62" i="25"/>
  <c r="R62" i="25"/>
  <c r="S62" i="25"/>
  <c r="M63" i="25"/>
  <c r="N63" i="25"/>
  <c r="O63" i="25"/>
  <c r="P63" i="25"/>
  <c r="Q63" i="25"/>
  <c r="R63" i="25"/>
  <c r="S63" i="25"/>
  <c r="M64" i="25"/>
  <c r="N64" i="25"/>
  <c r="O64" i="25"/>
  <c r="P64" i="25"/>
  <c r="Q64" i="25"/>
  <c r="R64" i="25"/>
  <c r="S64" i="25"/>
  <c r="M65" i="25"/>
  <c r="N65" i="25"/>
  <c r="O65" i="25"/>
  <c r="P65" i="25"/>
  <c r="Q65" i="25"/>
  <c r="R65" i="25"/>
  <c r="S65" i="25"/>
  <c r="M66" i="25"/>
  <c r="N66" i="25"/>
  <c r="O66" i="25"/>
  <c r="P66" i="25"/>
  <c r="Q66" i="25"/>
  <c r="R66" i="25"/>
  <c r="S66" i="25"/>
  <c r="M67" i="25"/>
  <c r="N67" i="25"/>
  <c r="O67" i="25"/>
  <c r="P67" i="25"/>
  <c r="Q67" i="25"/>
  <c r="R67" i="25"/>
  <c r="S67" i="25"/>
  <c r="M68" i="25"/>
  <c r="N68" i="25"/>
  <c r="O68" i="25"/>
  <c r="P68" i="25"/>
  <c r="Q68" i="25"/>
  <c r="R68" i="25"/>
  <c r="S68" i="25"/>
  <c r="M69" i="25"/>
  <c r="N69" i="25"/>
  <c r="O69" i="25"/>
  <c r="P69" i="25"/>
  <c r="Q69" i="25"/>
  <c r="R69" i="25"/>
  <c r="S69" i="25"/>
  <c r="M70" i="25"/>
  <c r="N70" i="25"/>
  <c r="O70" i="25"/>
  <c r="P70" i="25"/>
  <c r="Q70" i="25"/>
  <c r="R70" i="25"/>
  <c r="S70" i="25"/>
  <c r="M71" i="25"/>
  <c r="N71" i="25"/>
  <c r="O71" i="25"/>
  <c r="P71" i="25"/>
  <c r="Q71" i="25"/>
  <c r="R71" i="25"/>
  <c r="S71" i="25"/>
  <c r="M72" i="25"/>
  <c r="N72" i="25"/>
  <c r="O72" i="25"/>
  <c r="P72" i="25"/>
  <c r="Q72" i="25"/>
  <c r="R72" i="25"/>
  <c r="S72" i="25"/>
  <c r="M73" i="25"/>
  <c r="N73" i="25"/>
  <c r="O73" i="25"/>
  <c r="P73" i="25"/>
  <c r="Q73" i="25"/>
  <c r="R73" i="25"/>
  <c r="S73" i="25"/>
  <c r="M74" i="25"/>
  <c r="N74" i="25"/>
  <c r="O74" i="25"/>
  <c r="P74" i="25"/>
  <c r="Q74" i="25"/>
  <c r="R74" i="25"/>
  <c r="S74" i="25"/>
  <c r="M75" i="25"/>
  <c r="N75" i="25"/>
  <c r="O75" i="25"/>
  <c r="P75" i="25"/>
  <c r="Q75" i="25"/>
  <c r="R75" i="25"/>
  <c r="S75" i="25"/>
  <c r="M76" i="25"/>
  <c r="N76" i="25"/>
  <c r="O76" i="25"/>
  <c r="P76" i="25"/>
  <c r="Q76" i="25"/>
  <c r="R76" i="25"/>
  <c r="S76" i="25"/>
  <c r="M77" i="25"/>
  <c r="N77" i="25"/>
  <c r="O77" i="25"/>
  <c r="P77" i="25"/>
  <c r="Q77" i="25"/>
  <c r="R77" i="25"/>
  <c r="S77" i="25"/>
  <c r="M78" i="25"/>
  <c r="N78" i="25"/>
  <c r="O78" i="25"/>
  <c r="P78" i="25"/>
  <c r="Q78" i="25"/>
  <c r="R78" i="25"/>
  <c r="S78" i="25"/>
  <c r="M79" i="25"/>
  <c r="N79" i="25"/>
  <c r="O79" i="25"/>
  <c r="P79" i="25"/>
  <c r="Q79" i="25"/>
  <c r="R79" i="25"/>
  <c r="S79" i="25"/>
  <c r="M80" i="25"/>
  <c r="N80" i="25"/>
  <c r="O80" i="25"/>
  <c r="P80" i="25"/>
  <c r="Q80" i="25"/>
  <c r="R80" i="25"/>
  <c r="S80" i="25"/>
  <c r="M81" i="25"/>
  <c r="N81" i="25"/>
  <c r="O81" i="25"/>
  <c r="P81" i="25"/>
  <c r="Q81" i="25"/>
  <c r="R81" i="25"/>
  <c r="S81" i="25"/>
  <c r="M82" i="25"/>
  <c r="N82" i="25"/>
  <c r="O82" i="25"/>
  <c r="P82" i="25"/>
  <c r="Q82" i="25"/>
  <c r="R82" i="25"/>
  <c r="S82" i="25"/>
  <c r="M83" i="25"/>
  <c r="N83" i="25"/>
  <c r="O83" i="25"/>
  <c r="P83" i="25"/>
  <c r="Q83" i="25"/>
  <c r="R83" i="25"/>
  <c r="S83" i="25"/>
  <c r="M84" i="25"/>
  <c r="N84" i="25"/>
  <c r="O84" i="25"/>
  <c r="P84" i="25"/>
  <c r="Q84" i="25"/>
  <c r="R84" i="25"/>
  <c r="S84" i="25"/>
  <c r="M85" i="25"/>
  <c r="N85" i="25"/>
  <c r="O85" i="25"/>
  <c r="P85" i="25"/>
  <c r="Q85" i="25"/>
  <c r="R85" i="25"/>
  <c r="S85" i="25"/>
  <c r="M86" i="25"/>
  <c r="N86" i="25"/>
  <c r="O86" i="25"/>
  <c r="P86" i="25"/>
  <c r="Q86" i="25"/>
  <c r="R86" i="25"/>
  <c r="S86" i="25"/>
  <c r="M87" i="25"/>
  <c r="N87" i="25"/>
  <c r="O87" i="25"/>
  <c r="P87" i="25"/>
  <c r="Q87" i="25"/>
  <c r="R87" i="25"/>
  <c r="S87" i="25"/>
  <c r="M88" i="25"/>
  <c r="N88" i="25"/>
  <c r="O88" i="25"/>
  <c r="P88" i="25"/>
  <c r="Q88" i="25"/>
  <c r="R88" i="25"/>
  <c r="S88" i="25"/>
  <c r="M89" i="25"/>
  <c r="N89" i="25"/>
  <c r="O89" i="25"/>
  <c r="P89" i="25"/>
  <c r="Q89" i="25"/>
  <c r="R89" i="25"/>
  <c r="S89" i="25"/>
  <c r="M90" i="25"/>
  <c r="N90" i="25"/>
  <c r="O90" i="25"/>
  <c r="P90" i="25"/>
  <c r="Q90" i="25"/>
  <c r="R90" i="25"/>
  <c r="S90" i="25"/>
  <c r="M91" i="25"/>
  <c r="N91" i="25"/>
  <c r="O91" i="25"/>
  <c r="P91" i="25"/>
  <c r="Q91" i="25"/>
  <c r="R91" i="25"/>
  <c r="S91" i="25"/>
  <c r="M92" i="25"/>
  <c r="N92" i="25"/>
  <c r="O92" i="25"/>
  <c r="P92" i="25"/>
  <c r="Q92" i="25"/>
  <c r="R92" i="25"/>
  <c r="S92" i="25"/>
  <c r="M93" i="25"/>
  <c r="N93" i="25"/>
  <c r="O93" i="25"/>
  <c r="P93" i="25"/>
  <c r="Q93" i="25"/>
  <c r="R93" i="25"/>
  <c r="S93" i="25"/>
  <c r="M94" i="25"/>
  <c r="N94" i="25"/>
  <c r="O94" i="25"/>
  <c r="P94" i="25"/>
  <c r="Q94" i="25"/>
  <c r="R94" i="25"/>
  <c r="S94" i="25"/>
  <c r="M95" i="25"/>
  <c r="N95" i="25"/>
  <c r="O95" i="25"/>
  <c r="P95" i="25"/>
  <c r="Q95" i="25"/>
  <c r="R95" i="25"/>
  <c r="S95" i="25"/>
  <c r="M96" i="25"/>
  <c r="N96" i="25"/>
  <c r="O96" i="25"/>
  <c r="P96" i="25"/>
  <c r="Q96" i="25"/>
  <c r="R96" i="25"/>
  <c r="S96" i="25"/>
  <c r="M97" i="25"/>
  <c r="N97" i="25"/>
  <c r="O97" i="25"/>
  <c r="P97" i="25"/>
  <c r="Q97" i="25"/>
  <c r="R97" i="25"/>
  <c r="S97" i="25"/>
  <c r="M98" i="25"/>
  <c r="N98" i="25"/>
  <c r="O98" i="25"/>
  <c r="P98" i="25"/>
  <c r="Q98" i="25"/>
  <c r="R98" i="25"/>
  <c r="S98" i="25"/>
  <c r="M99" i="25"/>
  <c r="N99" i="25"/>
  <c r="O99" i="25"/>
  <c r="P99" i="25"/>
  <c r="Q99" i="25"/>
  <c r="R99" i="25"/>
  <c r="S99" i="25"/>
  <c r="M100" i="25"/>
  <c r="N100" i="25"/>
  <c r="O100" i="25"/>
  <c r="P100" i="25"/>
  <c r="Q100" i="25"/>
  <c r="R100" i="25"/>
  <c r="S100" i="25"/>
  <c r="M101" i="25"/>
  <c r="N101" i="25"/>
  <c r="O101" i="25"/>
  <c r="P101" i="25"/>
  <c r="Q101" i="25"/>
  <c r="R101" i="25"/>
  <c r="S101" i="25"/>
  <c r="M102" i="25"/>
  <c r="N102" i="25"/>
  <c r="O102" i="25"/>
  <c r="P102" i="25"/>
  <c r="Q102" i="25"/>
  <c r="R102" i="25"/>
  <c r="S102" i="25"/>
  <c r="M103" i="25"/>
  <c r="N103" i="25"/>
  <c r="O103" i="25"/>
  <c r="P103" i="25"/>
  <c r="Q103" i="25"/>
  <c r="R103" i="25"/>
  <c r="S103" i="25"/>
  <c r="M104" i="25"/>
  <c r="N104" i="25"/>
  <c r="O104" i="25"/>
  <c r="P104" i="25"/>
  <c r="Q104" i="25"/>
  <c r="R104" i="25"/>
  <c r="S104" i="25"/>
  <c r="M105" i="25"/>
  <c r="N105" i="25"/>
  <c r="O105" i="25"/>
  <c r="P105" i="25"/>
  <c r="Q105" i="25"/>
  <c r="R105" i="25"/>
  <c r="S105" i="25"/>
  <c r="M106" i="25"/>
  <c r="N106" i="25"/>
  <c r="O106" i="25"/>
  <c r="P106" i="25"/>
  <c r="Q106" i="25"/>
  <c r="R106" i="25"/>
  <c r="S106" i="25"/>
  <c r="M107" i="25"/>
  <c r="N107" i="25"/>
  <c r="O107" i="25"/>
  <c r="P107" i="25"/>
  <c r="Q107" i="25"/>
  <c r="R107" i="25"/>
  <c r="S107" i="25"/>
  <c r="M108" i="25"/>
  <c r="N108" i="25"/>
  <c r="O108" i="25"/>
  <c r="P108" i="25"/>
  <c r="Q108" i="25"/>
  <c r="R108" i="25"/>
  <c r="S108" i="25"/>
  <c r="M109" i="25"/>
  <c r="N109" i="25"/>
  <c r="O109" i="25"/>
  <c r="P109" i="25"/>
  <c r="Q109" i="25"/>
  <c r="R109" i="25"/>
  <c r="S109" i="25"/>
  <c r="M110" i="25"/>
  <c r="N110" i="25"/>
  <c r="O110" i="25"/>
  <c r="P110" i="25"/>
  <c r="Q110" i="25"/>
  <c r="R110" i="25"/>
  <c r="S110" i="25"/>
  <c r="M111" i="25"/>
  <c r="N111" i="25"/>
  <c r="O111" i="25"/>
  <c r="P111" i="25"/>
  <c r="Q111" i="25"/>
  <c r="R111" i="25"/>
  <c r="S111" i="25"/>
  <c r="M112" i="25"/>
  <c r="N112" i="25"/>
  <c r="O112" i="25"/>
  <c r="P112" i="25"/>
  <c r="Q112" i="25"/>
  <c r="R112" i="25"/>
  <c r="S112" i="25"/>
  <c r="M113" i="25"/>
  <c r="N113" i="25"/>
  <c r="O113" i="25"/>
  <c r="P113" i="25"/>
  <c r="Q113" i="25"/>
  <c r="R113" i="25"/>
  <c r="S113" i="25"/>
  <c r="M114" i="25"/>
  <c r="N114" i="25"/>
  <c r="O114" i="25"/>
  <c r="P114" i="25"/>
  <c r="Q114" i="25"/>
  <c r="R114" i="25"/>
  <c r="S114" i="25"/>
  <c r="M115" i="25"/>
  <c r="N115" i="25"/>
  <c r="O115" i="25"/>
  <c r="P115" i="25"/>
  <c r="Q115" i="25"/>
  <c r="R115" i="25"/>
  <c r="S115" i="25"/>
  <c r="M116" i="25"/>
  <c r="N116" i="25"/>
  <c r="O116" i="25"/>
  <c r="P116" i="25"/>
  <c r="Q116" i="25"/>
  <c r="R116" i="25"/>
  <c r="S116" i="25"/>
  <c r="M117" i="25"/>
  <c r="N117" i="25"/>
  <c r="O117" i="25"/>
  <c r="P117" i="25"/>
  <c r="Q117" i="25"/>
  <c r="R117" i="25"/>
  <c r="S117" i="25"/>
  <c r="M118" i="25"/>
  <c r="N118" i="25"/>
  <c r="O118" i="25"/>
  <c r="P118" i="25"/>
  <c r="Q118" i="25"/>
  <c r="R118" i="25"/>
  <c r="S118" i="25"/>
  <c r="M119" i="25"/>
  <c r="N119" i="25"/>
  <c r="O119" i="25"/>
  <c r="P119" i="25"/>
  <c r="Q119" i="25"/>
  <c r="R119" i="25"/>
  <c r="S119" i="25"/>
  <c r="M120" i="25"/>
  <c r="N120" i="25"/>
  <c r="O120" i="25"/>
  <c r="P120" i="25"/>
  <c r="Q120" i="25"/>
  <c r="R120" i="25"/>
  <c r="S120" i="25"/>
  <c r="M121" i="25"/>
  <c r="N121" i="25"/>
  <c r="O121" i="25"/>
  <c r="P121" i="25"/>
  <c r="Q121" i="25"/>
  <c r="R121" i="25"/>
  <c r="S121" i="25"/>
  <c r="M122" i="25"/>
  <c r="N122" i="25"/>
  <c r="O122" i="25"/>
  <c r="P122" i="25"/>
  <c r="Q122" i="25"/>
  <c r="R122" i="25"/>
  <c r="S122" i="25"/>
  <c r="M123" i="25"/>
  <c r="N123" i="25"/>
  <c r="O123" i="25"/>
  <c r="P123" i="25"/>
  <c r="Q123" i="25"/>
  <c r="R123" i="25"/>
  <c r="S123" i="25"/>
  <c r="M124" i="25"/>
  <c r="N124" i="25"/>
  <c r="O124" i="25"/>
  <c r="P124" i="25"/>
  <c r="Q124" i="25"/>
  <c r="R124" i="25"/>
  <c r="S124" i="25"/>
  <c r="M125" i="25"/>
  <c r="N125" i="25"/>
  <c r="O125" i="25"/>
  <c r="P125" i="25"/>
  <c r="Q125" i="25"/>
  <c r="R125" i="25"/>
  <c r="S125" i="25"/>
  <c r="M126" i="25"/>
  <c r="N126" i="25"/>
  <c r="O126" i="25"/>
  <c r="P126" i="25"/>
  <c r="Q126" i="25"/>
  <c r="R126" i="25"/>
  <c r="S126" i="25"/>
  <c r="M127" i="25"/>
  <c r="N127" i="25"/>
  <c r="O127" i="25"/>
  <c r="P127" i="25"/>
  <c r="Q127" i="25"/>
  <c r="R127" i="25"/>
  <c r="S127" i="25"/>
  <c r="M128" i="25"/>
  <c r="N128" i="25"/>
  <c r="O128" i="25"/>
  <c r="P128" i="25"/>
  <c r="Q128" i="25"/>
  <c r="R128" i="25"/>
  <c r="S128" i="25"/>
  <c r="M129" i="25"/>
  <c r="N129" i="25"/>
  <c r="O129" i="25"/>
  <c r="P129" i="25"/>
  <c r="Q129" i="25"/>
  <c r="R129" i="25"/>
  <c r="S129" i="25"/>
  <c r="M130" i="25"/>
  <c r="N130" i="25"/>
  <c r="O130" i="25"/>
  <c r="P130" i="25"/>
  <c r="Q130" i="25"/>
  <c r="R130" i="25"/>
  <c r="S130" i="25"/>
  <c r="M131" i="25"/>
  <c r="N131" i="25"/>
  <c r="O131" i="25"/>
  <c r="P131" i="25"/>
  <c r="Q131" i="25"/>
  <c r="R131" i="25"/>
  <c r="S131" i="25"/>
  <c r="M132" i="25"/>
  <c r="N132" i="25"/>
  <c r="O132" i="25"/>
  <c r="P132" i="25"/>
  <c r="Q132" i="25"/>
  <c r="R132" i="25"/>
  <c r="S132" i="25"/>
  <c r="M133" i="25"/>
  <c r="N133" i="25"/>
  <c r="O133" i="25"/>
  <c r="P133" i="25"/>
  <c r="Q133" i="25"/>
  <c r="R133" i="25"/>
  <c r="S133" i="25"/>
  <c r="M134" i="25"/>
  <c r="N134" i="25"/>
  <c r="O134" i="25"/>
  <c r="P134" i="25"/>
  <c r="Q134" i="25"/>
  <c r="R134" i="25"/>
  <c r="S134" i="25"/>
  <c r="M135" i="25"/>
  <c r="N135" i="25"/>
  <c r="O135" i="25"/>
  <c r="P135" i="25"/>
  <c r="Q135" i="25"/>
  <c r="R135" i="25"/>
  <c r="S135" i="25"/>
  <c r="M136" i="25"/>
  <c r="N136" i="25"/>
  <c r="O136" i="25"/>
  <c r="P136" i="25"/>
  <c r="Q136" i="25"/>
  <c r="R136" i="25"/>
  <c r="S136" i="25"/>
  <c r="M137" i="25"/>
  <c r="N137" i="25"/>
  <c r="O137" i="25"/>
  <c r="P137" i="25"/>
  <c r="Q137" i="25"/>
  <c r="R137" i="25"/>
  <c r="S137" i="25"/>
  <c r="M138" i="25"/>
  <c r="N138" i="25"/>
  <c r="O138" i="25"/>
  <c r="P138" i="25"/>
  <c r="Q138" i="25"/>
  <c r="R138" i="25"/>
  <c r="S138" i="25"/>
  <c r="M139" i="25"/>
  <c r="N139" i="25"/>
  <c r="O139" i="25"/>
  <c r="P139" i="25"/>
  <c r="Q139" i="25"/>
  <c r="R139" i="25"/>
  <c r="S139" i="25"/>
  <c r="M140" i="25"/>
  <c r="N140" i="25"/>
  <c r="O140" i="25"/>
  <c r="P140" i="25"/>
  <c r="Q140" i="25"/>
  <c r="R140" i="25"/>
  <c r="S140" i="25"/>
  <c r="L141" i="25"/>
  <c r="M141" i="25"/>
  <c r="N141" i="25"/>
  <c r="O141" i="25"/>
  <c r="P141" i="25"/>
  <c r="Q141" i="25"/>
  <c r="R141" i="25"/>
  <c r="S141" i="25"/>
  <c r="L142" i="25"/>
  <c r="M142" i="25"/>
  <c r="N142" i="25"/>
  <c r="O142" i="25"/>
  <c r="P142" i="25"/>
  <c r="Q142" i="25"/>
  <c r="R142" i="25"/>
  <c r="S142" i="25"/>
  <c r="L143" i="25"/>
  <c r="M143" i="25"/>
  <c r="N143" i="25"/>
  <c r="O143" i="25"/>
  <c r="P143" i="25"/>
  <c r="Q143" i="25"/>
  <c r="R143" i="25"/>
  <c r="S143" i="25"/>
  <c r="L144" i="25"/>
  <c r="M144" i="25"/>
  <c r="N144" i="25"/>
  <c r="O144" i="25"/>
  <c r="P144" i="25"/>
  <c r="Q144" i="25"/>
  <c r="R144" i="25"/>
  <c r="S144" i="25"/>
  <c r="L145" i="25"/>
  <c r="M145" i="25"/>
  <c r="N145" i="25"/>
  <c r="O145" i="25"/>
  <c r="P145" i="25"/>
  <c r="Q145" i="25"/>
  <c r="R145" i="25"/>
  <c r="S145" i="25"/>
  <c r="L146" i="25"/>
  <c r="M146" i="25"/>
  <c r="N146" i="25"/>
  <c r="O146" i="25"/>
  <c r="P146" i="25"/>
  <c r="Q146" i="25"/>
  <c r="R146" i="25"/>
  <c r="S146" i="25"/>
  <c r="L147" i="25"/>
  <c r="M147" i="25"/>
  <c r="N147" i="25"/>
  <c r="O147" i="25"/>
  <c r="P147" i="25"/>
  <c r="Q147" i="25"/>
  <c r="R147" i="25"/>
  <c r="S147" i="25"/>
  <c r="L148" i="25"/>
  <c r="M148" i="25"/>
  <c r="N148" i="25"/>
  <c r="O148" i="25"/>
  <c r="P148" i="25"/>
  <c r="Q148" i="25"/>
  <c r="R148" i="25"/>
  <c r="S148" i="25"/>
  <c r="L149" i="25"/>
  <c r="M149" i="25"/>
  <c r="N149" i="25"/>
  <c r="O149" i="25"/>
  <c r="P149" i="25"/>
  <c r="Q149" i="25"/>
  <c r="R149" i="25"/>
  <c r="S149" i="25"/>
  <c r="L150" i="25"/>
  <c r="M150" i="25"/>
  <c r="N150" i="25"/>
  <c r="O150" i="25"/>
  <c r="P150" i="25"/>
  <c r="Q150" i="25"/>
  <c r="R150" i="25"/>
  <c r="S150" i="25"/>
  <c r="L151" i="25"/>
  <c r="M151" i="25"/>
  <c r="N151" i="25"/>
  <c r="O151" i="25"/>
  <c r="P151" i="25"/>
  <c r="Q151" i="25"/>
  <c r="R151" i="25"/>
  <c r="S151" i="25"/>
  <c r="L152" i="25"/>
  <c r="M152" i="25"/>
  <c r="N152" i="25"/>
  <c r="O152" i="25"/>
  <c r="P152" i="25"/>
  <c r="Q152" i="25"/>
  <c r="R152" i="25"/>
  <c r="S152" i="25"/>
  <c r="L153" i="25"/>
  <c r="M153" i="25"/>
  <c r="N153" i="25"/>
  <c r="O153" i="25"/>
  <c r="P153" i="25"/>
  <c r="Q153" i="25"/>
  <c r="R153" i="25"/>
  <c r="S153" i="25"/>
  <c r="L154" i="25"/>
  <c r="M154" i="25"/>
  <c r="N154" i="25"/>
  <c r="O154" i="25"/>
  <c r="P154" i="25"/>
  <c r="Q154" i="25"/>
  <c r="R154" i="25"/>
  <c r="S154" i="25"/>
  <c r="L155" i="25"/>
  <c r="M155" i="25"/>
  <c r="N155" i="25"/>
  <c r="O155" i="25"/>
  <c r="P155" i="25"/>
  <c r="Q155" i="25"/>
  <c r="R155" i="25"/>
  <c r="S155" i="25"/>
  <c r="L156" i="25"/>
  <c r="M156" i="25"/>
  <c r="N156" i="25"/>
  <c r="O156" i="25"/>
  <c r="P156" i="25"/>
  <c r="Q156" i="25"/>
  <c r="R156" i="25"/>
  <c r="S156" i="25"/>
  <c r="L157" i="25"/>
  <c r="M157" i="25"/>
  <c r="N157" i="25"/>
  <c r="O157" i="25"/>
  <c r="P157" i="25"/>
  <c r="Q157" i="25"/>
  <c r="R157" i="25"/>
  <c r="S157" i="25"/>
  <c r="L158" i="25"/>
  <c r="M158" i="25"/>
  <c r="N158" i="25"/>
  <c r="O158" i="25"/>
  <c r="P158" i="25"/>
  <c r="Q158" i="25"/>
  <c r="R158" i="25"/>
  <c r="S158" i="25"/>
  <c r="L159" i="25"/>
  <c r="M159" i="25"/>
  <c r="N159" i="25"/>
  <c r="O159" i="25"/>
  <c r="P159" i="25"/>
  <c r="Q159" i="25"/>
  <c r="R159" i="25"/>
  <c r="S159" i="25"/>
  <c r="L160" i="25"/>
  <c r="M160" i="25"/>
  <c r="N160" i="25"/>
  <c r="O160" i="25"/>
  <c r="P160" i="25"/>
  <c r="Q160" i="25"/>
  <c r="R160" i="25"/>
  <c r="S160" i="25"/>
  <c r="L161" i="25"/>
  <c r="M161" i="25"/>
  <c r="N161" i="25"/>
  <c r="O161" i="25"/>
  <c r="P161" i="25"/>
  <c r="Q161" i="25"/>
  <c r="R161" i="25"/>
  <c r="S161" i="25"/>
  <c r="L162" i="25"/>
  <c r="M162" i="25"/>
  <c r="N162" i="25"/>
  <c r="O162" i="25"/>
  <c r="P162" i="25"/>
  <c r="Q162" i="25"/>
  <c r="R162" i="25"/>
  <c r="S162" i="25"/>
  <c r="L163" i="25"/>
  <c r="M163" i="25"/>
  <c r="N163" i="25"/>
  <c r="O163" i="25"/>
  <c r="P163" i="25"/>
  <c r="Q163" i="25"/>
  <c r="R163" i="25"/>
  <c r="S163" i="25"/>
  <c r="L164" i="25"/>
  <c r="M164" i="25"/>
  <c r="N164" i="25"/>
  <c r="O164" i="25"/>
  <c r="P164" i="25"/>
  <c r="Q164" i="25"/>
  <c r="R164" i="25"/>
  <c r="S164" i="25"/>
  <c r="L165" i="25"/>
  <c r="M165" i="25"/>
  <c r="N165" i="25"/>
  <c r="O165" i="25"/>
  <c r="P165" i="25"/>
  <c r="Q165" i="25"/>
  <c r="R165" i="25"/>
  <c r="S165" i="25"/>
  <c r="L166" i="25"/>
  <c r="M166" i="25"/>
  <c r="N166" i="25"/>
  <c r="O166" i="25"/>
  <c r="P166" i="25"/>
  <c r="Q166" i="25"/>
  <c r="R166" i="25"/>
  <c r="S166" i="25"/>
  <c r="L167" i="25"/>
  <c r="M167" i="25"/>
  <c r="N167" i="25"/>
  <c r="O167" i="25"/>
  <c r="P167" i="25"/>
  <c r="Q167" i="25"/>
  <c r="R167" i="25"/>
  <c r="S167" i="25"/>
  <c r="L168" i="25"/>
  <c r="M168" i="25"/>
  <c r="N168" i="25"/>
  <c r="O168" i="25"/>
  <c r="P168" i="25"/>
  <c r="Q168" i="25"/>
  <c r="R168" i="25"/>
  <c r="S168" i="25"/>
  <c r="L169" i="25"/>
  <c r="M169" i="25"/>
  <c r="N169" i="25"/>
  <c r="O169" i="25"/>
  <c r="P169" i="25"/>
  <c r="Q169" i="25"/>
  <c r="R169" i="25"/>
  <c r="S169" i="25"/>
  <c r="L170" i="25"/>
  <c r="M170" i="25"/>
  <c r="N170" i="25"/>
  <c r="O170" i="25"/>
  <c r="P170" i="25"/>
  <c r="Q170" i="25"/>
  <c r="R170" i="25"/>
  <c r="S170" i="25"/>
  <c r="L171" i="25"/>
  <c r="M171" i="25"/>
  <c r="N171" i="25"/>
  <c r="O171" i="25"/>
  <c r="P171" i="25"/>
  <c r="Q171" i="25"/>
  <c r="R171" i="25"/>
  <c r="S171" i="25"/>
  <c r="L172" i="25"/>
  <c r="M172" i="25"/>
  <c r="N172" i="25"/>
  <c r="O172" i="25"/>
  <c r="P172" i="25"/>
  <c r="Q172" i="25"/>
  <c r="R172" i="25"/>
  <c r="S172" i="25"/>
  <c r="L173" i="25"/>
  <c r="M173" i="25"/>
  <c r="N173" i="25"/>
  <c r="O173" i="25"/>
  <c r="P173" i="25"/>
  <c r="Q173" i="25"/>
  <c r="R173" i="25"/>
  <c r="S173" i="25"/>
  <c r="L174" i="25"/>
  <c r="M174" i="25"/>
  <c r="N174" i="25"/>
  <c r="O174" i="25"/>
  <c r="P174" i="25"/>
  <c r="Q174" i="25"/>
  <c r="R174" i="25"/>
  <c r="S174" i="25"/>
  <c r="L175" i="25"/>
  <c r="M175" i="25"/>
  <c r="N175" i="25"/>
  <c r="O175" i="25"/>
  <c r="P175" i="25"/>
  <c r="Q175" i="25"/>
  <c r="R175" i="25"/>
  <c r="S175" i="25"/>
  <c r="L176" i="25"/>
  <c r="M176" i="25"/>
  <c r="N176" i="25"/>
  <c r="O176" i="25"/>
  <c r="P176" i="25"/>
  <c r="Q176" i="25"/>
  <c r="R176" i="25"/>
  <c r="S176" i="25"/>
  <c r="L177" i="25"/>
  <c r="M177" i="25"/>
  <c r="N177" i="25"/>
  <c r="O177" i="25"/>
  <c r="P177" i="25"/>
  <c r="Q177" i="25"/>
  <c r="R177" i="25"/>
  <c r="S177" i="25"/>
  <c r="L178" i="25"/>
  <c r="M178" i="25"/>
  <c r="N178" i="25"/>
  <c r="O178" i="25"/>
  <c r="P178" i="25"/>
  <c r="Q178" i="25"/>
  <c r="R178" i="25"/>
  <c r="S178" i="25"/>
  <c r="L179" i="25"/>
  <c r="M179" i="25"/>
  <c r="N179" i="25"/>
  <c r="O179" i="25"/>
  <c r="P179" i="25"/>
  <c r="Q179" i="25"/>
  <c r="R179" i="25"/>
  <c r="S179" i="25"/>
  <c r="L180" i="25"/>
  <c r="M180" i="25"/>
  <c r="N180" i="25"/>
  <c r="O180" i="25"/>
  <c r="P180" i="25"/>
  <c r="Q180" i="25"/>
  <c r="R180" i="25"/>
  <c r="S180" i="25"/>
  <c r="L181" i="25"/>
  <c r="M181" i="25"/>
  <c r="N181" i="25"/>
  <c r="O181" i="25"/>
  <c r="P181" i="25"/>
  <c r="Q181" i="25"/>
  <c r="R181" i="25"/>
  <c r="S181" i="25"/>
  <c r="L182" i="25"/>
  <c r="M182" i="25"/>
  <c r="N182" i="25"/>
  <c r="O182" i="25"/>
  <c r="P182" i="25"/>
  <c r="Q182" i="25"/>
  <c r="R182" i="25"/>
  <c r="S182" i="25"/>
  <c r="L183" i="25"/>
  <c r="M183" i="25"/>
  <c r="N183" i="25"/>
  <c r="O183" i="25"/>
  <c r="P183" i="25"/>
  <c r="Q183" i="25"/>
  <c r="R183" i="25"/>
  <c r="S183" i="25"/>
  <c r="L184" i="25"/>
  <c r="M184" i="25"/>
  <c r="N184" i="25"/>
  <c r="O184" i="25"/>
  <c r="P184" i="25"/>
  <c r="Q184" i="25"/>
  <c r="R184" i="25"/>
  <c r="S184" i="25"/>
  <c r="L185" i="25"/>
  <c r="M185" i="25"/>
  <c r="N185" i="25"/>
  <c r="O185" i="25"/>
  <c r="P185" i="25"/>
  <c r="Q185" i="25"/>
  <c r="R185" i="25"/>
  <c r="S185" i="25"/>
  <c r="L186" i="25"/>
  <c r="M186" i="25"/>
  <c r="N186" i="25"/>
  <c r="O186" i="25"/>
  <c r="P186" i="25"/>
  <c r="Q186" i="25"/>
  <c r="R186" i="25"/>
  <c r="S186" i="25"/>
  <c r="L187" i="25"/>
  <c r="M187" i="25"/>
  <c r="N187" i="25"/>
  <c r="O187" i="25"/>
  <c r="P187" i="25"/>
  <c r="Q187" i="25"/>
  <c r="R187" i="25"/>
  <c r="S187" i="25"/>
  <c r="L188" i="25"/>
  <c r="M188" i="25"/>
  <c r="N188" i="25"/>
  <c r="O188" i="25"/>
  <c r="P188" i="25"/>
  <c r="Q188" i="25"/>
  <c r="R188" i="25"/>
  <c r="S188" i="25"/>
  <c r="L189" i="25"/>
  <c r="M189" i="25"/>
  <c r="N189" i="25"/>
  <c r="O189" i="25"/>
  <c r="P189" i="25"/>
  <c r="Q189" i="25"/>
  <c r="R189" i="25"/>
  <c r="S189" i="25"/>
  <c r="L190" i="25"/>
  <c r="M190" i="25"/>
  <c r="N190" i="25"/>
  <c r="O190" i="25"/>
  <c r="P190" i="25"/>
  <c r="Q190" i="25"/>
  <c r="R190" i="25"/>
  <c r="S190" i="25"/>
  <c r="L191" i="25"/>
  <c r="M191" i="25"/>
  <c r="N191" i="25"/>
  <c r="O191" i="25"/>
  <c r="P191" i="25"/>
  <c r="Q191" i="25"/>
  <c r="R191" i="25"/>
  <c r="S191" i="25"/>
  <c r="L192" i="25"/>
  <c r="M192" i="25"/>
  <c r="N192" i="25"/>
  <c r="O192" i="25"/>
  <c r="P192" i="25"/>
  <c r="Q192" i="25"/>
  <c r="R192" i="25"/>
  <c r="S192" i="25"/>
  <c r="L193" i="25"/>
  <c r="M193" i="25"/>
  <c r="N193" i="25"/>
  <c r="O193" i="25"/>
  <c r="P193" i="25"/>
  <c r="Q193" i="25"/>
  <c r="R193" i="25"/>
  <c r="S193" i="25"/>
  <c r="L194" i="25"/>
  <c r="M194" i="25"/>
  <c r="N194" i="25"/>
  <c r="O194" i="25"/>
  <c r="P194" i="25"/>
  <c r="Q194" i="25"/>
  <c r="R194" i="25"/>
  <c r="S194" i="25"/>
  <c r="L195" i="25"/>
  <c r="M195" i="25"/>
  <c r="N195" i="25"/>
  <c r="O195" i="25"/>
  <c r="P195" i="25"/>
  <c r="Q195" i="25"/>
  <c r="R195" i="25"/>
  <c r="S195" i="25"/>
  <c r="L196" i="25"/>
  <c r="M196" i="25"/>
  <c r="N196" i="25"/>
  <c r="O196" i="25"/>
  <c r="P196" i="25"/>
  <c r="Q196" i="25"/>
  <c r="R196" i="25"/>
  <c r="S196" i="25"/>
  <c r="L197" i="25"/>
  <c r="M197" i="25"/>
  <c r="N197" i="25"/>
  <c r="O197" i="25"/>
  <c r="P197" i="25"/>
  <c r="Q197" i="25"/>
  <c r="R197" i="25"/>
  <c r="S197" i="25"/>
  <c r="L198" i="25"/>
  <c r="M198" i="25"/>
  <c r="N198" i="25"/>
  <c r="O198" i="25"/>
  <c r="P198" i="25"/>
  <c r="Q198" i="25"/>
  <c r="R198" i="25"/>
  <c r="S198" i="25"/>
  <c r="L199" i="25"/>
  <c r="M199" i="25"/>
  <c r="N199" i="25"/>
  <c r="O199" i="25"/>
  <c r="P199" i="25"/>
  <c r="Q199" i="25"/>
  <c r="R199" i="25"/>
  <c r="S199" i="25"/>
  <c r="L200" i="25"/>
  <c r="M200" i="25"/>
  <c r="N200" i="25"/>
  <c r="O200" i="25"/>
  <c r="P200" i="25"/>
  <c r="Q200" i="25"/>
  <c r="R200" i="25"/>
  <c r="S200" i="25"/>
  <c r="L201" i="25"/>
  <c r="M201" i="25"/>
  <c r="N201" i="25"/>
  <c r="O201" i="25"/>
  <c r="P201" i="25"/>
  <c r="Q201" i="25"/>
  <c r="R201" i="25"/>
  <c r="S201" i="25"/>
  <c r="L202" i="25"/>
  <c r="M202" i="25"/>
  <c r="N202" i="25"/>
  <c r="O202" i="25"/>
  <c r="P202" i="25"/>
  <c r="Q202" i="25"/>
  <c r="R202" i="25"/>
  <c r="S202" i="25"/>
  <c r="L203" i="25"/>
  <c r="M203" i="25"/>
  <c r="N203" i="25"/>
  <c r="O203" i="25"/>
  <c r="P203" i="25"/>
  <c r="Q203" i="25"/>
  <c r="R203" i="25"/>
  <c r="S203" i="25"/>
  <c r="L204" i="25"/>
  <c r="M204" i="25"/>
  <c r="N204" i="25"/>
  <c r="O204" i="25"/>
  <c r="P204" i="25"/>
  <c r="Q204" i="25"/>
  <c r="R204" i="25"/>
  <c r="S204" i="25"/>
  <c r="L205" i="25"/>
  <c r="M205" i="25"/>
  <c r="N205" i="25"/>
  <c r="O205" i="25"/>
  <c r="P205" i="25"/>
  <c r="Q205" i="25"/>
  <c r="R205" i="25"/>
  <c r="S205" i="25"/>
  <c r="L206" i="25"/>
  <c r="M206" i="25"/>
  <c r="N206" i="25"/>
  <c r="O206" i="25"/>
  <c r="P206" i="25"/>
  <c r="Q206" i="25"/>
  <c r="R206" i="25"/>
  <c r="S206" i="25"/>
  <c r="L207" i="25"/>
  <c r="M207" i="25"/>
  <c r="N207" i="25"/>
  <c r="O207" i="25"/>
  <c r="P207" i="25"/>
  <c r="Q207" i="25"/>
  <c r="R207" i="25"/>
  <c r="S207" i="25"/>
  <c r="L208" i="25"/>
  <c r="M208" i="25"/>
  <c r="N208" i="25"/>
  <c r="O208" i="25"/>
  <c r="P208" i="25"/>
  <c r="Q208" i="25"/>
  <c r="R208" i="25"/>
  <c r="S208" i="25"/>
  <c r="L209" i="25"/>
  <c r="M209" i="25"/>
  <c r="N209" i="25"/>
  <c r="O209" i="25"/>
  <c r="P209" i="25"/>
  <c r="Q209" i="25"/>
  <c r="R209" i="25"/>
  <c r="S209" i="25"/>
  <c r="L210" i="25"/>
  <c r="M210" i="25"/>
  <c r="N210" i="25"/>
  <c r="O210" i="25"/>
  <c r="P210" i="25"/>
  <c r="Q210" i="25"/>
  <c r="R210" i="25"/>
  <c r="S210" i="25"/>
  <c r="L211" i="25"/>
  <c r="M211" i="25"/>
  <c r="N211" i="25"/>
  <c r="O211" i="25"/>
  <c r="P211" i="25"/>
  <c r="Q211" i="25"/>
  <c r="R211" i="25"/>
  <c r="S211" i="25"/>
  <c r="AK2" i="18"/>
  <c r="AK3" i="18"/>
  <c r="AK4" i="18"/>
  <c r="AK5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36" i="18"/>
  <c r="AK37" i="18"/>
  <c r="AK38" i="18"/>
  <c r="AK39" i="18"/>
  <c r="AK40" i="18"/>
  <c r="AK41" i="18"/>
  <c r="AK42" i="18"/>
  <c r="AK43" i="18"/>
  <c r="AK44" i="18"/>
  <c r="AK45" i="18"/>
  <c r="AK46" i="18"/>
  <c r="AK47" i="18"/>
  <c r="AK48" i="18"/>
  <c r="AK49" i="18"/>
  <c r="AK50" i="18"/>
  <c r="AK51" i="18"/>
  <c r="AK52" i="18"/>
  <c r="AK53" i="18"/>
  <c r="AK54" i="18"/>
  <c r="AK55" i="18"/>
  <c r="AK56" i="18"/>
  <c r="AK57" i="18"/>
  <c r="AK58" i="18"/>
  <c r="AK59" i="18"/>
  <c r="AK60" i="18"/>
  <c r="AK61" i="18"/>
  <c r="AK62" i="18"/>
  <c r="AK63" i="18"/>
  <c r="AK64" i="18"/>
  <c r="AK65" i="18"/>
  <c r="AK66" i="18"/>
  <c r="AK67" i="18"/>
  <c r="AK68" i="18"/>
  <c r="AK69" i="18"/>
  <c r="AK70" i="18"/>
  <c r="AK71" i="18"/>
  <c r="AK72" i="18"/>
  <c r="AK73" i="18"/>
  <c r="AK74" i="18"/>
  <c r="AK75" i="18"/>
  <c r="AK76" i="18"/>
  <c r="AK77" i="18"/>
  <c r="AK78" i="18"/>
  <c r="AK79" i="18"/>
  <c r="AK80" i="18"/>
  <c r="AK81" i="18"/>
  <c r="AK82" i="18"/>
  <c r="AK83" i="18"/>
  <c r="AK84" i="18"/>
  <c r="AK85" i="18"/>
  <c r="AK86" i="18"/>
  <c r="AK87" i="18"/>
  <c r="AK88" i="18"/>
  <c r="AK89" i="18"/>
  <c r="AK90" i="18"/>
  <c r="AK91" i="18"/>
  <c r="AK92" i="18"/>
  <c r="AK93" i="18"/>
  <c r="AK94" i="18"/>
  <c r="AK95" i="18"/>
  <c r="AK96" i="18"/>
  <c r="AK97" i="18"/>
  <c r="AK98" i="18"/>
  <c r="AK99" i="18"/>
  <c r="AK100" i="18"/>
  <c r="AK101" i="18"/>
  <c r="AK102" i="18"/>
  <c r="AK103" i="18"/>
  <c r="AK104" i="18"/>
  <c r="AK105" i="18"/>
  <c r="AK106" i="18"/>
  <c r="AK107" i="18"/>
  <c r="AK108" i="18"/>
  <c r="AK109" i="18"/>
  <c r="AK110" i="18"/>
  <c r="AK111" i="18"/>
  <c r="AK112" i="18"/>
  <c r="AK113" i="18"/>
  <c r="AK114" i="18"/>
  <c r="AK115" i="18"/>
  <c r="AK116" i="18"/>
  <c r="AK117" i="18"/>
  <c r="AK118" i="18"/>
  <c r="AK119" i="18"/>
  <c r="AK120" i="18"/>
  <c r="AK121" i="18"/>
  <c r="AK122" i="18"/>
  <c r="AK123" i="18"/>
  <c r="AK124" i="18"/>
  <c r="AK125" i="18"/>
  <c r="AK126" i="18"/>
  <c r="AK127" i="18"/>
  <c r="AK128" i="18"/>
  <c r="AK129" i="18"/>
  <c r="AK130" i="18"/>
  <c r="AK131" i="18"/>
  <c r="AK132" i="18"/>
  <c r="AH3" i="23"/>
  <c r="AH4" i="23"/>
  <c r="AH5" i="23"/>
  <c r="AH6" i="23"/>
  <c r="AH7" i="23"/>
  <c r="AH8" i="23"/>
  <c r="AH9" i="23"/>
  <c r="AH10" i="23"/>
  <c r="AH11" i="23"/>
  <c r="AH12" i="23"/>
  <c r="AH13" i="23"/>
  <c r="AH14" i="23"/>
  <c r="AH15" i="23"/>
  <c r="AH16" i="23"/>
  <c r="AH17" i="23"/>
  <c r="AH18" i="23"/>
  <c r="AH19" i="23"/>
  <c r="AH20" i="23"/>
  <c r="AH21" i="23"/>
  <c r="AH22" i="23"/>
  <c r="AH23" i="23"/>
  <c r="AH24" i="23"/>
  <c r="AH25" i="23"/>
  <c r="AH26" i="23"/>
  <c r="AH27" i="23"/>
  <c r="AH28" i="23"/>
  <c r="AH29" i="23"/>
  <c r="AH30" i="23"/>
  <c r="AH31" i="23"/>
  <c r="AH32" i="23"/>
  <c r="AH33" i="23"/>
  <c r="AH34" i="23"/>
  <c r="AH35" i="23"/>
  <c r="AH36" i="23"/>
  <c r="AH37" i="23"/>
  <c r="AH38" i="23"/>
  <c r="AH39" i="23"/>
  <c r="AH40" i="23"/>
  <c r="AH41" i="23"/>
  <c r="AH42" i="23"/>
  <c r="AH43" i="23"/>
  <c r="AH44" i="23"/>
  <c r="AH45" i="23"/>
  <c r="AH46" i="23"/>
  <c r="AH47" i="23"/>
  <c r="AH48" i="23"/>
  <c r="AH49" i="23"/>
  <c r="AH50" i="23"/>
  <c r="AH51" i="23"/>
  <c r="AH52" i="23"/>
  <c r="AH53" i="23"/>
  <c r="AH54" i="23"/>
  <c r="AH55" i="23"/>
  <c r="AH56" i="23"/>
  <c r="AH57" i="23"/>
  <c r="AH58" i="23"/>
  <c r="AH59" i="23"/>
  <c r="AH60" i="23"/>
  <c r="AH61" i="23"/>
  <c r="AH62" i="23"/>
  <c r="AH63" i="23"/>
  <c r="AH64" i="23"/>
  <c r="AH65" i="23"/>
  <c r="AH66" i="23"/>
  <c r="AH67" i="23"/>
  <c r="AH68" i="23"/>
  <c r="AH69" i="23"/>
  <c r="AH70" i="23"/>
  <c r="AH71" i="23"/>
  <c r="AH72" i="23"/>
  <c r="AH73" i="23"/>
  <c r="AH74" i="23"/>
  <c r="AH75" i="23"/>
  <c r="AH76" i="23"/>
  <c r="AH77" i="23"/>
  <c r="AH78" i="23"/>
  <c r="AH79" i="23"/>
  <c r="AH80" i="23"/>
  <c r="AH81" i="23"/>
  <c r="AH82" i="23"/>
  <c r="AH83" i="23"/>
  <c r="AH84" i="23"/>
  <c r="AH85" i="23"/>
  <c r="AH86" i="23"/>
  <c r="AH87" i="23"/>
  <c r="AH88" i="23"/>
  <c r="AH89" i="23"/>
  <c r="AH90" i="23"/>
  <c r="AH91" i="23"/>
  <c r="AH92" i="23"/>
  <c r="AH93" i="23"/>
  <c r="AH94" i="23"/>
  <c r="AH95" i="23"/>
  <c r="AH96" i="23"/>
  <c r="AH97" i="23"/>
  <c r="AH98" i="23"/>
  <c r="AH99" i="23"/>
  <c r="AH100" i="23"/>
  <c r="AH101" i="23"/>
  <c r="AH102" i="23"/>
  <c r="AH103" i="23"/>
  <c r="AH104" i="23"/>
  <c r="AH105" i="23"/>
  <c r="AH106" i="23"/>
  <c r="AH107" i="23"/>
  <c r="AH108" i="23"/>
  <c r="AH109" i="23"/>
  <c r="AH110" i="23"/>
  <c r="AH111" i="23"/>
  <c r="AH112" i="23"/>
  <c r="AH113" i="23"/>
  <c r="AH114" i="23"/>
  <c r="AH115" i="23"/>
  <c r="AH116" i="23"/>
  <c r="AH117" i="23"/>
  <c r="AH118" i="23"/>
  <c r="AH119" i="23"/>
  <c r="AH120" i="23"/>
  <c r="AH121" i="23"/>
  <c r="AH122" i="23"/>
  <c r="AH123" i="23"/>
  <c r="AH124" i="23"/>
  <c r="AH125" i="23"/>
  <c r="AH126" i="23"/>
  <c r="AH127" i="23"/>
  <c r="AH128" i="23"/>
  <c r="AH129" i="23"/>
  <c r="AH130" i="23"/>
  <c r="AH131" i="23"/>
  <c r="AH132" i="23"/>
  <c r="AH2" i="23"/>
  <c r="G136" i="23"/>
  <c r="F136" i="23"/>
  <c r="E136" i="23"/>
  <c r="D136" i="23"/>
  <c r="C136" i="23"/>
  <c r="B136" i="23"/>
  <c r="G135" i="23"/>
  <c r="F135" i="23"/>
  <c r="E135" i="23"/>
  <c r="D135" i="23"/>
  <c r="C135" i="23"/>
  <c r="B135" i="23"/>
  <c r="AD136" i="23"/>
  <c r="AC136" i="23"/>
  <c r="AB136" i="23"/>
  <c r="AA136" i="23"/>
  <c r="Z136" i="23"/>
  <c r="Y136" i="23"/>
  <c r="AD135" i="23"/>
  <c r="AC135" i="23"/>
  <c r="AB135" i="23"/>
  <c r="AA135" i="23"/>
  <c r="Z135" i="23"/>
  <c r="Y135" i="23"/>
  <c r="AG3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132" i="23"/>
  <c r="AG2" i="23"/>
  <c r="AJ76" i="18"/>
  <c r="AJ77" i="18"/>
  <c r="AJ78" i="18"/>
  <c r="AJ79" i="18"/>
  <c r="AJ80" i="18"/>
  <c r="AJ81" i="18"/>
  <c r="AJ82" i="18"/>
  <c r="AJ83" i="18"/>
  <c r="AJ84" i="18"/>
  <c r="AJ85" i="18"/>
  <c r="AJ86" i="18"/>
  <c r="AJ87" i="18"/>
  <c r="AJ88" i="18"/>
  <c r="AJ89" i="18"/>
  <c r="AJ90" i="18"/>
  <c r="AJ91" i="18"/>
  <c r="AJ92" i="18"/>
  <c r="AJ93" i="18"/>
  <c r="AJ94" i="18"/>
  <c r="AJ95" i="18"/>
  <c r="AJ96" i="18"/>
  <c r="AJ97" i="18"/>
  <c r="AJ98" i="18"/>
  <c r="AJ99" i="18"/>
  <c r="AJ100" i="18"/>
  <c r="AJ101" i="18"/>
  <c r="AJ102" i="18"/>
  <c r="AJ103" i="18"/>
  <c r="AJ104" i="18"/>
  <c r="AJ105" i="18"/>
  <c r="AJ106" i="18"/>
  <c r="AJ107" i="18"/>
  <c r="AJ108" i="18"/>
  <c r="AJ109" i="18"/>
  <c r="AJ110" i="18"/>
  <c r="AJ111" i="18"/>
  <c r="AJ112" i="18"/>
  <c r="AJ113" i="18"/>
  <c r="AJ114" i="18"/>
  <c r="AJ115" i="18"/>
  <c r="AJ116" i="18"/>
  <c r="AJ117" i="18"/>
  <c r="AJ118" i="18"/>
  <c r="AJ119" i="18"/>
  <c r="AJ120" i="18"/>
  <c r="AJ121" i="18"/>
  <c r="AJ122" i="18"/>
  <c r="AJ123" i="18"/>
  <c r="AJ124" i="18"/>
  <c r="AJ125" i="18"/>
  <c r="AJ126" i="18"/>
  <c r="AJ127" i="18"/>
  <c r="AJ128" i="18"/>
  <c r="AJ129" i="18"/>
  <c r="AJ130" i="18"/>
  <c r="AJ131" i="18"/>
  <c r="AJ132" i="18"/>
  <c r="Z3" i="2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U209" i="20" l="1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H132" i="18"/>
  <c r="AH131" i="18"/>
  <c r="AH130" i="18"/>
  <c r="AH129" i="18"/>
  <c r="AH128" i="18"/>
  <c r="AH127" i="18"/>
  <c r="AH126" i="18"/>
  <c r="AH125" i="18"/>
  <c r="AH124" i="18"/>
  <c r="AH123" i="18"/>
  <c r="AH122" i="18"/>
  <c r="AH121" i="18"/>
  <c r="AH120" i="18"/>
  <c r="AH119" i="18"/>
  <c r="AH118" i="18"/>
  <c r="AH117" i="18"/>
  <c r="AH116" i="18"/>
  <c r="AH115" i="18"/>
  <c r="AH114" i="18"/>
  <c r="AH113" i="18"/>
  <c r="AH112" i="18"/>
  <c r="AH111" i="18"/>
  <c r="AH110" i="18"/>
  <c r="AH109" i="18"/>
  <c r="AH108" i="18"/>
  <c r="AH107" i="18"/>
  <c r="AH106" i="18"/>
  <c r="AH105" i="18"/>
  <c r="AH104" i="18"/>
  <c r="AH103" i="18"/>
  <c r="AH102" i="18"/>
  <c r="AH101" i="18"/>
  <c r="AH100" i="18"/>
  <c r="AH99" i="18"/>
  <c r="AH98" i="18"/>
  <c r="AH97" i="18"/>
  <c r="AH96" i="18"/>
  <c r="AH95" i="18"/>
  <c r="AH94" i="18"/>
  <c r="AH93" i="18"/>
  <c r="AH92" i="18"/>
  <c r="AH91" i="18"/>
  <c r="AH90" i="18"/>
  <c r="AH89" i="18"/>
  <c r="AH88" i="18"/>
  <c r="AH87" i="18"/>
  <c r="AH86" i="18"/>
  <c r="AH85" i="18"/>
  <c r="AH84" i="18"/>
  <c r="AH83" i="18"/>
  <c r="AH82" i="18"/>
  <c r="AH81" i="18"/>
  <c r="AH80" i="18"/>
  <c r="AH79" i="18"/>
  <c r="AH78" i="18"/>
  <c r="AH77" i="18"/>
  <c r="AH76" i="18"/>
  <c r="AJ75" i="18"/>
  <c r="AH75" i="18"/>
  <c r="AJ74" i="18"/>
  <c r="AH74" i="18"/>
  <c r="AJ73" i="18"/>
  <c r="AH73" i="18"/>
  <c r="AJ72" i="18"/>
  <c r="AH72" i="18"/>
  <c r="AJ71" i="18"/>
  <c r="AH71" i="18"/>
  <c r="AJ70" i="18"/>
  <c r="AH70" i="18"/>
  <c r="AJ69" i="18"/>
  <c r="AH69" i="18"/>
  <c r="AJ68" i="18"/>
  <c r="AH68" i="18"/>
  <c r="AJ67" i="18"/>
  <c r="AH67" i="18"/>
  <c r="AJ66" i="18"/>
  <c r="AH66" i="18"/>
  <c r="AJ65" i="18"/>
  <c r="AH65" i="18"/>
  <c r="AJ64" i="18"/>
  <c r="AH64" i="18"/>
  <c r="AJ63" i="18"/>
  <c r="AH63" i="18"/>
  <c r="AJ62" i="18"/>
  <c r="AH62" i="18"/>
  <c r="AJ61" i="18"/>
  <c r="AH61" i="18"/>
  <c r="AJ60" i="18"/>
  <c r="AH60" i="18"/>
  <c r="AJ59" i="18"/>
  <c r="AH59" i="18"/>
  <c r="AJ58" i="18"/>
  <c r="AH58" i="18"/>
  <c r="AJ57" i="18"/>
  <c r="AH57" i="18"/>
  <c r="AJ56" i="18"/>
  <c r="AH56" i="18"/>
  <c r="AJ55" i="18"/>
  <c r="AH55" i="18"/>
  <c r="AJ54" i="18"/>
  <c r="AH54" i="18"/>
  <c r="AJ53" i="18"/>
  <c r="AH53" i="18"/>
  <c r="AJ52" i="18"/>
  <c r="AH52" i="18"/>
  <c r="AJ51" i="18"/>
  <c r="AH51" i="18"/>
  <c r="AJ50" i="18"/>
  <c r="AH50" i="18"/>
  <c r="AJ49" i="18"/>
  <c r="AH49" i="18"/>
  <c r="AJ48" i="18"/>
  <c r="AH48" i="18"/>
  <c r="AJ47" i="18"/>
  <c r="AH47" i="18"/>
  <c r="AJ46" i="18"/>
  <c r="AH46" i="18"/>
  <c r="AJ45" i="18"/>
  <c r="AH45" i="18"/>
  <c r="AJ44" i="18"/>
  <c r="AH44" i="18"/>
  <c r="AJ43" i="18"/>
  <c r="AH43" i="18"/>
  <c r="AJ42" i="18"/>
  <c r="AH42" i="18"/>
  <c r="AJ41" i="18"/>
  <c r="AH41" i="18"/>
  <c r="AJ40" i="18"/>
  <c r="AH40" i="18"/>
  <c r="AJ39" i="18"/>
  <c r="AH39" i="18"/>
  <c r="AJ38" i="18"/>
  <c r="AH38" i="18"/>
  <c r="AJ37" i="18"/>
  <c r="AH37" i="18"/>
  <c r="AJ36" i="18"/>
  <c r="AH36" i="18"/>
  <c r="AJ35" i="18"/>
  <c r="AH35" i="18"/>
  <c r="AJ34" i="18"/>
  <c r="AH34" i="18"/>
  <c r="AJ33" i="18"/>
  <c r="AH33" i="18"/>
  <c r="AJ32" i="18"/>
  <c r="AH32" i="18"/>
  <c r="AJ31" i="18"/>
  <c r="AH31" i="18"/>
  <c r="AJ30" i="18"/>
  <c r="AH30" i="18"/>
  <c r="AJ29" i="18"/>
  <c r="AH29" i="18"/>
  <c r="AJ28" i="18"/>
  <c r="AH28" i="18"/>
  <c r="AJ27" i="18"/>
  <c r="AH27" i="18"/>
  <c r="AJ26" i="18"/>
  <c r="AH26" i="18"/>
  <c r="AJ25" i="18"/>
  <c r="AH25" i="18"/>
  <c r="AJ24" i="18"/>
  <c r="AH24" i="18"/>
  <c r="AJ23" i="18"/>
  <c r="AH23" i="18"/>
  <c r="AJ22" i="18"/>
  <c r="AH22" i="18"/>
  <c r="AJ21" i="18"/>
  <c r="AH21" i="18"/>
  <c r="AJ20" i="18"/>
  <c r="AH20" i="18"/>
  <c r="AJ19" i="18"/>
  <c r="AH19" i="18"/>
  <c r="AJ18" i="18"/>
  <c r="AH18" i="18"/>
  <c r="AJ17" i="18"/>
  <c r="AH17" i="18"/>
  <c r="AJ16" i="18"/>
  <c r="AH16" i="18"/>
  <c r="AJ15" i="18"/>
  <c r="AH15" i="18"/>
  <c r="AJ14" i="18"/>
  <c r="AH14" i="18"/>
  <c r="AJ13" i="18"/>
  <c r="AH13" i="18"/>
  <c r="AJ12" i="18"/>
  <c r="AH12" i="18"/>
  <c r="AJ11" i="18"/>
  <c r="AH11" i="18"/>
  <c r="AJ10" i="18"/>
  <c r="AH10" i="18"/>
  <c r="AJ9" i="18"/>
  <c r="AH9" i="18"/>
  <c r="AJ8" i="18"/>
  <c r="AH8" i="18"/>
  <c r="AJ7" i="18"/>
  <c r="AH7" i="18"/>
  <c r="AJ6" i="18"/>
  <c r="AH6" i="18"/>
  <c r="AJ5" i="18"/>
  <c r="AH5" i="18"/>
  <c r="AJ4" i="18"/>
  <c r="AH4" i="18"/>
  <c r="AJ3" i="18"/>
  <c r="AH3" i="18"/>
  <c r="AJ2" i="18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L5" i="12"/>
  <c r="K5" i="12"/>
  <c r="J5" i="12"/>
  <c r="L4" i="12"/>
  <c r="K4" i="12"/>
  <c r="J4" i="12"/>
  <c r="L3" i="12"/>
  <c r="K3" i="12"/>
  <c r="J3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B10" i="12"/>
  <c r="C10" i="12"/>
  <c r="B11" i="12"/>
  <c r="C11" i="12"/>
  <c r="B12" i="12"/>
  <c r="C12" i="12"/>
  <c r="B13" i="12"/>
  <c r="C13" i="12"/>
  <c r="B14" i="12"/>
  <c r="C14" i="12"/>
  <c r="B15" i="12"/>
  <c r="C15" i="12"/>
  <c r="B16" i="12"/>
  <c r="C16" i="12"/>
  <c r="B17" i="12"/>
  <c r="C17" i="12"/>
  <c r="B18" i="12"/>
  <c r="C18" i="12"/>
  <c r="B19" i="12"/>
  <c r="C19" i="12"/>
  <c r="B20" i="12"/>
  <c r="C20" i="12"/>
  <c r="B21" i="12"/>
  <c r="C21" i="12"/>
  <c r="B22" i="12"/>
  <c r="C22" i="12"/>
  <c r="B23" i="12"/>
  <c r="C23" i="12"/>
  <c r="B24" i="12"/>
  <c r="C24" i="12"/>
  <c r="B25" i="12"/>
  <c r="C25" i="12"/>
  <c r="B26" i="12"/>
  <c r="C26" i="12"/>
  <c r="B27" i="12"/>
  <c r="C27" i="12"/>
  <c r="B28" i="12"/>
  <c r="C28" i="12"/>
  <c r="B29" i="12"/>
  <c r="C29" i="12"/>
  <c r="B30" i="12"/>
  <c r="C30" i="12"/>
  <c r="B31" i="12"/>
  <c r="C31" i="12"/>
  <c r="B32" i="12"/>
  <c r="C32" i="12"/>
  <c r="B33" i="12"/>
  <c r="C33" i="12"/>
  <c r="B34" i="12"/>
  <c r="C34" i="12"/>
  <c r="B35" i="12"/>
  <c r="C35" i="12"/>
  <c r="B36" i="12"/>
  <c r="C36" i="12"/>
  <c r="B37" i="12"/>
  <c r="C37" i="12"/>
  <c r="B38" i="12"/>
  <c r="C38" i="12"/>
  <c r="B39" i="12"/>
  <c r="C39" i="12"/>
  <c r="B40" i="12"/>
  <c r="C40" i="12"/>
  <c r="B41" i="12"/>
  <c r="C41" i="12"/>
  <c r="B42" i="12"/>
  <c r="C42" i="12"/>
  <c r="B43" i="12"/>
  <c r="C43" i="12"/>
  <c r="B44" i="12"/>
  <c r="C44" i="12"/>
  <c r="B45" i="12"/>
  <c r="C45" i="12"/>
  <c r="B46" i="12"/>
  <c r="C46" i="12"/>
  <c r="B47" i="12"/>
  <c r="C47" i="12"/>
  <c r="B48" i="12"/>
  <c r="C48" i="12"/>
  <c r="B49" i="12"/>
  <c r="C49" i="12"/>
  <c r="B50" i="12"/>
  <c r="C50" i="12"/>
  <c r="B51" i="12"/>
  <c r="C51" i="12"/>
  <c r="B52" i="12"/>
  <c r="C52" i="12"/>
  <c r="B53" i="12"/>
  <c r="C53" i="12"/>
  <c r="B54" i="12"/>
  <c r="C54" i="12"/>
  <c r="B55" i="12"/>
  <c r="C55" i="12"/>
  <c r="B56" i="12"/>
  <c r="C56" i="12"/>
  <c r="B57" i="12"/>
  <c r="C57" i="12"/>
  <c r="B58" i="12"/>
  <c r="C58" i="12"/>
  <c r="B59" i="12"/>
  <c r="C59" i="12"/>
  <c r="B60" i="12"/>
  <c r="C60" i="12"/>
  <c r="B61" i="12"/>
  <c r="C61" i="12"/>
  <c r="B62" i="12"/>
  <c r="C62" i="12"/>
  <c r="B63" i="12"/>
  <c r="C63" i="12"/>
  <c r="B64" i="12"/>
  <c r="C64" i="12"/>
  <c r="B65" i="12"/>
  <c r="C65" i="12"/>
  <c r="B66" i="12"/>
  <c r="C66" i="12"/>
  <c r="B67" i="12"/>
  <c r="C67" i="12"/>
  <c r="B68" i="12"/>
  <c r="C68" i="12"/>
  <c r="B69" i="12"/>
  <c r="C69" i="12"/>
  <c r="B70" i="12"/>
  <c r="C70" i="12"/>
  <c r="B71" i="12"/>
  <c r="C71" i="12"/>
  <c r="B72" i="12"/>
  <c r="C72" i="12"/>
  <c r="B73" i="12"/>
  <c r="C73" i="12"/>
  <c r="B74" i="12"/>
  <c r="C74" i="12"/>
  <c r="B75" i="12"/>
  <c r="C75" i="12"/>
  <c r="B76" i="12"/>
  <c r="C76" i="12"/>
  <c r="B77" i="12"/>
  <c r="C77" i="12"/>
  <c r="B78" i="12"/>
  <c r="C78" i="12"/>
  <c r="B79" i="12"/>
  <c r="C79" i="12"/>
  <c r="B80" i="12"/>
  <c r="C80" i="12"/>
  <c r="B81" i="12"/>
  <c r="C81" i="12"/>
  <c r="B82" i="12"/>
  <c r="C82" i="12"/>
  <c r="B83" i="12"/>
  <c r="C83" i="12"/>
  <c r="B84" i="12"/>
  <c r="C84" i="12"/>
  <c r="B85" i="12"/>
  <c r="C85" i="12"/>
  <c r="B86" i="12"/>
  <c r="C86" i="12"/>
  <c r="B87" i="12"/>
  <c r="C87" i="12"/>
  <c r="B88" i="12"/>
  <c r="C88" i="12"/>
  <c r="B89" i="12"/>
  <c r="C89" i="12"/>
  <c r="B90" i="12"/>
  <c r="C90" i="12"/>
  <c r="B91" i="12"/>
  <c r="C91" i="12"/>
  <c r="B92" i="12"/>
  <c r="C92" i="12"/>
  <c r="B93" i="12"/>
  <c r="C93" i="12"/>
  <c r="B94" i="12"/>
  <c r="C94" i="12"/>
  <c r="B95" i="12"/>
  <c r="C95" i="12"/>
  <c r="B96" i="12"/>
  <c r="C96" i="12"/>
  <c r="B97" i="12"/>
  <c r="C97" i="12"/>
  <c r="B98" i="12"/>
  <c r="C98" i="12"/>
  <c r="B99" i="12"/>
  <c r="C99" i="12"/>
  <c r="B100" i="12"/>
  <c r="C100" i="12"/>
  <c r="B101" i="12"/>
  <c r="C101" i="12"/>
  <c r="B102" i="12"/>
  <c r="C102" i="12"/>
  <c r="B103" i="12"/>
  <c r="C103" i="12"/>
  <c r="B104" i="12"/>
  <c r="C104" i="12"/>
  <c r="B105" i="12"/>
  <c r="C105" i="12"/>
  <c r="B106" i="12"/>
  <c r="C106" i="12"/>
  <c r="B107" i="12"/>
  <c r="C107" i="12"/>
  <c r="B108" i="12"/>
  <c r="C108" i="12"/>
  <c r="B109" i="12"/>
  <c r="C109" i="12"/>
  <c r="B110" i="12"/>
  <c r="C110" i="12"/>
  <c r="B111" i="12"/>
  <c r="C111" i="12"/>
  <c r="B112" i="12"/>
  <c r="C112" i="12"/>
  <c r="B113" i="12"/>
  <c r="C113" i="12"/>
  <c r="B114" i="12"/>
  <c r="C114" i="12"/>
  <c r="B115" i="12"/>
  <c r="C115" i="12"/>
  <c r="B116" i="12"/>
  <c r="C116" i="12"/>
  <c r="B117" i="12"/>
  <c r="C117" i="12"/>
  <c r="B118" i="12"/>
  <c r="C118" i="12"/>
  <c r="B119" i="12"/>
  <c r="C119" i="12"/>
  <c r="B120" i="12"/>
  <c r="C120" i="12"/>
  <c r="B121" i="12"/>
  <c r="C121" i="12"/>
  <c r="B122" i="12"/>
  <c r="C122" i="12"/>
  <c r="B123" i="12"/>
  <c r="C123" i="12"/>
  <c r="B124" i="12"/>
  <c r="C124" i="12"/>
  <c r="B125" i="12"/>
  <c r="C125" i="12"/>
  <c r="B126" i="12"/>
  <c r="C126" i="12"/>
  <c r="B127" i="12"/>
  <c r="C127" i="12"/>
  <c r="B128" i="12"/>
  <c r="C128" i="12"/>
  <c r="B129" i="12"/>
  <c r="C129" i="12"/>
  <c r="B130" i="12"/>
  <c r="C130" i="12"/>
  <c r="B131" i="12"/>
  <c r="C131" i="12"/>
  <c r="B132" i="12"/>
  <c r="C132" i="12"/>
  <c r="B133" i="12"/>
  <c r="C133" i="12"/>
  <c r="B134" i="12"/>
  <c r="C134" i="12"/>
  <c r="B135" i="12"/>
  <c r="C135" i="12"/>
  <c r="B136" i="12"/>
  <c r="C136" i="12"/>
  <c r="B137" i="12"/>
  <c r="C137" i="12"/>
  <c r="B138" i="12"/>
  <c r="C138" i="12"/>
  <c r="B139" i="12"/>
  <c r="C139" i="12"/>
  <c r="B140" i="12"/>
  <c r="C140" i="12"/>
  <c r="B141" i="12"/>
  <c r="C141" i="12"/>
  <c r="B142" i="12"/>
  <c r="C142" i="12"/>
  <c r="B143" i="12"/>
  <c r="C143" i="12"/>
  <c r="B144" i="12"/>
  <c r="C144" i="12"/>
  <c r="B145" i="12"/>
  <c r="C145" i="12"/>
  <c r="B146" i="12"/>
  <c r="C146" i="12"/>
  <c r="B147" i="12"/>
  <c r="C147" i="12"/>
  <c r="B148" i="12"/>
  <c r="C148" i="12"/>
  <c r="B149" i="12"/>
  <c r="C149" i="12"/>
  <c r="B150" i="12"/>
  <c r="C150" i="12"/>
  <c r="B151" i="12"/>
  <c r="C151" i="12"/>
  <c r="B152" i="12"/>
  <c r="C152" i="12"/>
  <c r="B153" i="12"/>
  <c r="C153" i="12"/>
  <c r="B154" i="12"/>
  <c r="C154" i="12"/>
  <c r="B155" i="12"/>
  <c r="C155" i="12"/>
  <c r="B156" i="12"/>
  <c r="C156" i="12"/>
  <c r="B157" i="12"/>
  <c r="C157" i="12"/>
  <c r="B158" i="12"/>
  <c r="C158" i="12"/>
  <c r="B159" i="12"/>
  <c r="C159" i="12"/>
  <c r="B160" i="12"/>
  <c r="C160" i="12"/>
  <c r="B161" i="12"/>
  <c r="C161" i="12"/>
  <c r="B162" i="12"/>
  <c r="C162" i="12"/>
  <c r="B163" i="12"/>
  <c r="C163" i="12"/>
  <c r="B164" i="12"/>
  <c r="C164" i="12"/>
  <c r="B165" i="12"/>
  <c r="C165" i="12"/>
  <c r="B166" i="12"/>
  <c r="C166" i="12"/>
  <c r="B167" i="12"/>
  <c r="C167" i="12"/>
  <c r="B168" i="12"/>
  <c r="C168" i="12"/>
  <c r="B169" i="12"/>
  <c r="C169" i="12"/>
  <c r="B170" i="12"/>
  <c r="C170" i="12"/>
  <c r="B171" i="12"/>
  <c r="C171" i="12"/>
  <c r="B172" i="12"/>
  <c r="C172" i="12"/>
  <c r="B173" i="12"/>
  <c r="C173" i="12"/>
  <c r="B174" i="12"/>
  <c r="C174" i="12"/>
  <c r="B175" i="12"/>
  <c r="C175" i="12"/>
  <c r="B176" i="12"/>
  <c r="C176" i="12"/>
  <c r="B177" i="12"/>
  <c r="C177" i="12"/>
  <c r="B178" i="12"/>
  <c r="C178" i="12"/>
  <c r="B179" i="12"/>
  <c r="C179" i="12"/>
  <c r="B180" i="12"/>
  <c r="C180" i="12"/>
  <c r="B181" i="12"/>
  <c r="C181" i="12"/>
  <c r="B182" i="12"/>
  <c r="C182" i="12"/>
  <c r="B183" i="12"/>
  <c r="C183" i="12"/>
  <c r="B184" i="12"/>
  <c r="C184" i="12"/>
  <c r="B185" i="12"/>
  <c r="C185" i="12"/>
  <c r="B186" i="12"/>
  <c r="C186" i="12"/>
  <c r="B187" i="12"/>
  <c r="C187" i="12"/>
  <c r="B188" i="12"/>
  <c r="C188" i="12"/>
  <c r="B189" i="12"/>
  <c r="C189" i="12"/>
  <c r="B190" i="12"/>
  <c r="C190" i="12"/>
  <c r="B191" i="12"/>
  <c r="C191" i="12"/>
  <c r="B192" i="12"/>
  <c r="C192" i="12"/>
  <c r="B193" i="12"/>
  <c r="C193" i="12"/>
  <c r="B194" i="12"/>
  <c r="C194" i="12"/>
  <c r="B195" i="12"/>
  <c r="C195" i="12"/>
  <c r="B196" i="12"/>
  <c r="C196" i="12"/>
  <c r="B197" i="12"/>
  <c r="C197" i="12"/>
  <c r="B198" i="12"/>
  <c r="C198" i="12"/>
  <c r="B199" i="12"/>
  <c r="C199" i="12"/>
  <c r="B200" i="12"/>
  <c r="C200" i="12"/>
  <c r="B201" i="12"/>
  <c r="C201" i="12"/>
  <c r="B202" i="12"/>
  <c r="C202" i="12"/>
  <c r="B203" i="12"/>
  <c r="C203" i="12"/>
  <c r="B204" i="12"/>
  <c r="C204" i="12"/>
  <c r="B205" i="12"/>
  <c r="C205" i="12"/>
  <c r="B206" i="12"/>
  <c r="C206" i="12"/>
  <c r="B207" i="12"/>
  <c r="C207" i="12"/>
  <c r="B208" i="12"/>
  <c r="C208" i="12"/>
  <c r="B209" i="12"/>
  <c r="C209" i="12"/>
  <c r="B210" i="12"/>
  <c r="C210" i="12"/>
  <c r="B211" i="12"/>
  <c r="C211" i="12"/>
  <c r="B212" i="12"/>
  <c r="C212" i="12"/>
  <c r="B213" i="12"/>
  <c r="C213" i="12"/>
  <c r="B214" i="12"/>
  <c r="C214" i="12"/>
  <c r="B215" i="12"/>
  <c r="C215" i="12"/>
  <c r="B216" i="12"/>
  <c r="C216" i="12"/>
  <c r="B217" i="12"/>
  <c r="C217" i="12"/>
  <c r="C9" i="12"/>
  <c r="B9" i="12"/>
  <c r="Q11" i="11"/>
  <c r="P11" i="11"/>
  <c r="O11" i="11"/>
  <c r="N11" i="11"/>
  <c r="AI131" i="16" l="1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<sst xmlns="http://schemas.openxmlformats.org/spreadsheetml/2006/main" count="1227" uniqueCount="335">
  <si>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</si>
  <si>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</si>
  <si>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</si>
  <si>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</si>
  <si>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</si>
  <si>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</si>
  <si>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</si>
  <si>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</si>
  <si>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</si>
  <si>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</si>
  <si>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</si>
  <si>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</si>
  <si>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</si>
  <si>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</si>
  <si>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</si>
  <si>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</si>
  <si>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</si>
  <si>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</si>
  <si>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</si>
  <si>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</si>
  <si>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</si>
  <si>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</si>
  <si>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</si>
  <si>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</si>
  <si>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</si>
  <si>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</si>
  <si>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</si>
  <si>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</si>
  <si>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</si>
  <si>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</si>
  <si>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</si>
  <si>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</si>
  <si>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</si>
  <si>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</si>
  <si>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</si>
  <si>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</si>
  <si>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</si>
  <si>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</si>
  <si>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</si>
  <si>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</si>
  <si>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</si>
  <si>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</si>
  <si>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</si>
  <si>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</si>
  <si>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</si>
  <si>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</si>
  <si>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</si>
  <si>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</si>
  <si>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</si>
  <si>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</si>
  <si>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</si>
  <si>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</si>
  <si>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</si>
  <si>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</si>
  <si>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</si>
  <si>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</si>
  <si>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</si>
  <si>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</si>
  <si>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</si>
  <si>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</si>
  <si>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</si>
  <si>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</si>
  <si>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</si>
  <si>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</si>
  <si>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</si>
  <si>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</si>
  <si>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</si>
  <si>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</si>
  <si>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</si>
  <si>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</si>
  <si>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</si>
  <si>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</si>
  <si>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</si>
  <si>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</si>
  <si>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</si>
  <si>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</si>
  <si>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</si>
  <si>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</si>
  <si>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</si>
  <si>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</si>
  <si>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</si>
  <si>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</si>
  <si>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</si>
  <si>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</si>
  <si>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</si>
  <si>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</si>
  <si>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</si>
  <si>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</si>
  <si>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</si>
  <si>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</si>
  <si>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</si>
  <si>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</si>
  <si>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</si>
  <si>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</si>
  <si>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</si>
  <si>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</si>
  <si>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</si>
  <si>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</si>
  <si>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</si>
  <si>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</si>
  <si>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</si>
  <si>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</si>
  <si>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</si>
  <si>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</si>
  <si>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</si>
  <si>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</si>
  <si>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</si>
  <si>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</si>
  <si>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</si>
  <si>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</si>
  <si>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</si>
  <si>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</si>
  <si>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</si>
  <si>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</si>
  <si>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</si>
  <si>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</si>
  <si>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</si>
  <si>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</si>
  <si>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</si>
  <si>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</si>
  <si>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</si>
  <si>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</si>
  <si>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</si>
  <si>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</si>
  <si>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</si>
  <si>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</si>
  <si>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</si>
  <si>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</si>
  <si>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</si>
  <si>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</si>
  <si>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</si>
  <si>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</si>
  <si>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</si>
  <si>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</si>
  <si>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</si>
  <si>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</si>
  <si>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</si>
  <si>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</si>
  <si>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</si>
  <si>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</si>
  <si>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</si>
  <si>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</si>
  <si>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</si>
  <si>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</si>
  <si>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</si>
  <si>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</si>
  <si>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</si>
  <si>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</si>
  <si>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</si>
  <si>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</si>
  <si>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</si>
  <si>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</si>
  <si>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</si>
  <si>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</si>
  <si>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</si>
  <si>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</si>
  <si>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</si>
  <si>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</si>
  <si>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</si>
  <si>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</si>
  <si>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</si>
  <si>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</si>
  <si>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</si>
  <si>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</si>
  <si>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</si>
  <si>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</si>
  <si>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</si>
  <si>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</si>
  <si>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</si>
  <si>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</si>
  <si>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</si>
  <si>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</si>
  <si>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</si>
  <si>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</si>
  <si>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</si>
  <si>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</si>
  <si>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</si>
  <si>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</si>
  <si>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</si>
  <si>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</si>
  <si>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</si>
  <si>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</si>
  <si>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</si>
  <si>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</si>
  <si>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</si>
  <si>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</si>
  <si>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</si>
  <si>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</si>
  <si>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</si>
  <si>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</si>
  <si>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</si>
  <si>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</si>
  <si>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</si>
  <si>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</si>
  <si>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</si>
  <si>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</si>
  <si>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</si>
  <si>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</si>
  <si>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</si>
  <si>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</si>
  <si>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</si>
  <si>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</si>
  <si>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</si>
  <si>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</si>
  <si>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</si>
  <si>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</si>
  <si>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</si>
  <si>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</si>
  <si>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</si>
  <si>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</si>
  <si>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</si>
  <si>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</si>
  <si>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</si>
  <si>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</si>
  <si>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</si>
  <si>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</si>
  <si>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</si>
  <si>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</si>
  <si>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</si>
  <si>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</si>
  <si>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</si>
  <si>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</si>
  <si>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</si>
  <si>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</si>
  <si>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</si>
  <si>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</si>
  <si>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</si>
  <si>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</si>
  <si>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</si>
  <si>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Policy rate(%,apr)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</si>
  <si>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</si>
  <si>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</si>
  <si>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</si>
  <si>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</si>
  <si>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</si>
  <si>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</si>
  <si>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</si>
  <si>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</si>
  <si>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</si>
  <si>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</si>
  <si>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</si>
  <si>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</si>
  <si>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</si>
  <si>
    <t>DSGE Output (with FG)</t>
  </si>
  <si>
    <t>DSGE Output (without FG)</t>
  </si>
  <si>
    <t>HLW Output gap</t>
  </si>
  <si>
    <t>EC Output gap (cubic spline)</t>
  </si>
  <si>
    <t>IMF Output gap</t>
  </si>
  <si>
    <t>3q24</t>
  </si>
  <si>
    <t>2q24</t>
  </si>
  <si>
    <t>1q24</t>
  </si>
  <si>
    <t>4q23</t>
  </si>
  <si>
    <t>3q23</t>
  </si>
  <si>
    <t>2q23</t>
  </si>
  <si>
    <t>1q23</t>
  </si>
  <si>
    <t>4q22</t>
  </si>
  <si>
    <t>3q22</t>
  </si>
  <si>
    <t>2q22</t>
  </si>
  <si>
    <t>1q22</t>
  </si>
  <si>
    <t>4q21</t>
  </si>
  <si>
    <t>3q21</t>
  </si>
  <si>
    <t>2q21</t>
  </si>
  <si>
    <t>1q21</t>
  </si>
  <si>
    <t>4q20</t>
  </si>
  <si>
    <t>3q20</t>
  </si>
  <si>
    <t>2q20</t>
  </si>
  <si>
    <t>1q20</t>
  </si>
  <si>
    <t>4q19</t>
  </si>
  <si>
    <t>3q19</t>
  </si>
  <si>
    <t>2q19</t>
  </si>
  <si>
    <t>1q19</t>
  </si>
  <si>
    <t>4q18</t>
  </si>
  <si>
    <t>3q18</t>
  </si>
  <si>
    <t>2q18</t>
  </si>
  <si>
    <t>1q18</t>
  </si>
  <si>
    <t>4q17</t>
  </si>
  <si>
    <t>3q17</t>
  </si>
  <si>
    <t>2q17</t>
  </si>
  <si>
    <t>1q17</t>
  </si>
  <si>
    <t>4q16</t>
  </si>
  <si>
    <t>3q16</t>
  </si>
  <si>
    <t>2q16</t>
  </si>
  <si>
    <t>1q16</t>
  </si>
  <si>
    <t>4q15</t>
  </si>
  <si>
    <t>3q15</t>
  </si>
  <si>
    <t>2q15</t>
  </si>
  <si>
    <t>1q15</t>
  </si>
  <si>
    <t>4q14</t>
  </si>
  <si>
    <t>3q14</t>
  </si>
  <si>
    <t>2q14</t>
  </si>
  <si>
    <t>1q14</t>
  </si>
  <si>
    <t>4q13</t>
  </si>
  <si>
    <t>3q13</t>
  </si>
  <si>
    <t>2q13</t>
  </si>
  <si>
    <t>1q13</t>
  </si>
  <si>
    <t>4q12</t>
  </si>
  <si>
    <t>3q12</t>
  </si>
  <si>
    <t>2q12</t>
  </si>
  <si>
    <t>1q12</t>
  </si>
  <si>
    <t>4q11</t>
  </si>
  <si>
    <t>3q11</t>
  </si>
  <si>
    <t>2q11</t>
  </si>
  <si>
    <t>1q11</t>
  </si>
  <si>
    <t>4q10</t>
  </si>
  <si>
    <t>3q10</t>
  </si>
  <si>
    <t>2q10</t>
  </si>
  <si>
    <t>1q10</t>
  </si>
  <si>
    <t>4q09</t>
  </si>
  <si>
    <t>3q09</t>
  </si>
  <si>
    <t>2q09</t>
  </si>
  <si>
    <t>1q09</t>
  </si>
  <si>
    <t>4q08</t>
  </si>
  <si>
    <t>3q08</t>
  </si>
  <si>
    <t>2q08</t>
  </si>
  <si>
    <t>1q08</t>
  </si>
  <si>
    <t>4q07</t>
  </si>
  <si>
    <t>3q07</t>
  </si>
  <si>
    <t>2q07</t>
  </si>
  <si>
    <t>1q07</t>
  </si>
  <si>
    <t>FG6</t>
  </si>
  <si>
    <t>FG5</t>
  </si>
  <si>
    <t>FG4</t>
  </si>
  <si>
    <t>FG3</t>
  </si>
  <si>
    <t>FG2</t>
  </si>
  <si>
    <t>FG1</t>
  </si>
  <si>
    <t>Monetary Policy</t>
  </si>
  <si>
    <t>Plot</t>
  </si>
  <si>
    <t>Fgsum</t>
  </si>
  <si>
    <t>Real rate gap - Without policy</t>
  </si>
  <si>
    <t>Real rate gap</t>
  </si>
  <si>
    <t>Trend</t>
  </si>
  <si>
    <t>'/Users/matyasfarkas/Documents/GitHub/rstarBrookings2017/dsge/output_data/m1010/ss23/forecast/tables/trend_Forward5YearRealNaturalRate_cond=none_para=mode_vint=250113.csv'</t>
  </si>
  <si>
    <t>Source:</t>
  </si>
  <si>
    <t>Others + Trend</t>
  </si>
  <si>
    <t>Combined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</si>
</sst>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2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1" fillId="0" borderId="0"/>
  </cellStyleXfs>
  <cellXfs count="30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7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7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34" borderId="0" xfId="0" applyFill="1"/>
    <xf numFmtId="0" fontId="2" fillId="0" borderId="0" xfId="42"/>
    <xf numFmtId="0" fontId="1" fillId="0" borderId="0" xfId="43"/>
    <xf numFmtId="11" fontId="1" fillId="0" borderId="0" xfId="43" applyNumberFormat="1"/>
    <xf numFmtId="14" fontId="1" fillId="0" borderId="0" xfId="43" applyNumberFormat="1"/>
    <xf numFmtId="0" fontId="1" fillId="33" borderId="0" xfId="43" applyFill="1"/>
    <xf numFmtId="0" fontId="20" fillId="0" borderId="0" xfId="0" applyFont="1"/>
    <xf numFmtId="11" fontId="20" fillId="0" borderId="0" xfId="0" applyNumberFormat="1" applyFont="1"/>
    <xf numFmtId="14" fontId="21" fillId="0" borderId="0" xfId="0" applyNumberFormat="1" applyFont="1"/>
    <xf numFmtId="0" fontId="21" fillId="0" borderId="0" xfId="0" applyFont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EDB2320-DA8F-49EE-9A2F-9C77C0599B0C}"/>
    <cellStyle name="Normal 3" xfId="43" xr:uid="{8169529B-DDA6-48E9-B35F-EC0A626F0BE8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A5-47B8-A2A6-B47CE730CD7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A5-47B8-A2A6-B47CE730CD7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A5-47B8-A2A6-B47CE730CD7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A5-47B8-A2A6-B47CE730CD7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A5-47B8-A2A6-B47CE730CD7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EA5-47B8-A2A6-B47CE730CD7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EA5-47B8-A2A6-B47CE730CD7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A5-47B8-A2A6-B47CE730CD7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EA5-47B8-A2A6-B47CE730CD7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EA5-47B8-A2A6-B47CE730CD7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A5-47B8-A2A6-B47CE730CD7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EA5-47B8-A2A6-B47CE730CD7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EA5-47B8-A2A6-B47CE730CD7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EA5-47B8-A2A6-B47CE730CD7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EA5-47B8-A2A6-B47CE730CD7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EA5-47B8-A2A6-B47CE730CD7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EA5-47B8-A2A6-B47CE730CD7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EA5-47B8-A2A6-B47CE730CD7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EA5-47B8-A2A6-B47CE730CD7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EA5-47B8-A2A6-B47CE730CD7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EA5-47B8-A2A6-B47CE730CD7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A5-47B8-A2A6-B47CE730CD7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EA5-47B8-A2A6-B47CE730CD7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EA5-47B8-A2A6-B47CE730CD7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EA5-47B8-A2A6-B47CE730CD7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1EA5-47B8-A2A6-B47CE730CD7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1EA5-47B8-A2A6-B47CE730CD7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EA5-47B8-A2A6-B47CE730C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97-4E17-9254-793850DD370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97-4E17-9254-793850DD370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97-4E17-9254-793850DD370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97-4E17-9254-793850DD370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97-4E17-9254-793850DD370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97-4E17-9254-793850DD370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97-4E17-9254-793850DD370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97-4E17-9254-793850DD370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97-4E17-9254-793850DD370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97-4E17-9254-793850DD370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97-4E17-9254-793850DD370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97-4E17-9254-793850DD370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97-4E17-9254-793850DD370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97-4E17-9254-793850DD370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97-4E17-9254-793850DD370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97-4E17-9254-793850DD370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97-4E17-9254-793850DD370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97-4E17-9254-793850DD370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97-4E17-9254-793850DD370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97-4E17-9254-793850DD370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97-4E17-9254-793850DD370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97-4E17-9254-793850DD370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97-4E17-9254-793850DD370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97-4E17-9254-793850DD370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97-4E17-9254-793850DD370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E697-4E17-9254-793850DD370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97-4E17-9254-793850DD370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97-4E17-9254-793850DD3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-7.3000195632916598E-2</c:v>
                </c:pt>
                <c:pt idx="1">
                  <c:v>-0.122325826236652</c:v>
                </c:pt>
                <c:pt idx="2">
                  <c:v>8.5616677590768894E-2</c:v>
                </c:pt>
                <c:pt idx="3">
                  <c:v>2.41143521380945E-2</c:v>
                </c:pt>
                <c:pt idx="4">
                  <c:v>5.42702091365048E-2</c:v>
                </c:pt>
                <c:pt idx="5">
                  <c:v>-0.23276322151748199</c:v>
                </c:pt>
                <c:pt idx="6">
                  <c:v>-8.7880247106122494E-2</c:v>
                </c:pt>
                <c:pt idx="7">
                  <c:v>-5.3379596410671797E-2</c:v>
                </c:pt>
                <c:pt idx="8">
                  <c:v>-3.3873188791100302E-2</c:v>
                </c:pt>
                <c:pt idx="9">
                  <c:v>-0.12772884070229901</c:v>
                </c:pt>
                <c:pt idx="10">
                  <c:v>-7.5634628422582201E-2</c:v>
                </c:pt>
                <c:pt idx="11">
                  <c:v>4.9105092290990804E-3</c:v>
                </c:pt>
                <c:pt idx="12">
                  <c:v>-4.7301122065229899E-2</c:v>
                </c:pt>
                <c:pt idx="13">
                  <c:v>-1.8136578814704599E-2</c:v>
                </c:pt>
                <c:pt idx="14">
                  <c:v>5.8785067972475201E-2</c:v>
                </c:pt>
                <c:pt idx="15">
                  <c:v>9.2494830439993597E-2</c:v>
                </c:pt>
                <c:pt idx="16">
                  <c:v>1.0251625204037401E-3</c:v>
                </c:pt>
                <c:pt idx="17">
                  <c:v>-0.111497323648597</c:v>
                </c:pt>
                <c:pt idx="18">
                  <c:v>3.07132229464721E-2</c:v>
                </c:pt>
                <c:pt idx="19">
                  <c:v>3.4262740530691102E-2</c:v>
                </c:pt>
                <c:pt idx="20">
                  <c:v>4.4698334563775803E-2</c:v>
                </c:pt>
                <c:pt idx="21">
                  <c:v>0.15728698588575901</c:v>
                </c:pt>
                <c:pt idx="22">
                  <c:v>3.7963655817452598E-2</c:v>
                </c:pt>
                <c:pt idx="23">
                  <c:v>-4.0571188181826E-2</c:v>
                </c:pt>
                <c:pt idx="24">
                  <c:v>1.4003890940975599E-2</c:v>
                </c:pt>
                <c:pt idx="25">
                  <c:v>0.19223896400818999</c:v>
                </c:pt>
                <c:pt idx="26">
                  <c:v>2.55044885802873E-2</c:v>
                </c:pt>
                <c:pt idx="27">
                  <c:v>-6.3580350718997203E-2</c:v>
                </c:pt>
                <c:pt idx="28">
                  <c:v>-1.0764960719680101E-2</c:v>
                </c:pt>
                <c:pt idx="29">
                  <c:v>0.108182875796327</c:v>
                </c:pt>
                <c:pt idx="30">
                  <c:v>-9.7075869681915394E-2</c:v>
                </c:pt>
                <c:pt idx="31">
                  <c:v>1.6967884957884399E-2</c:v>
                </c:pt>
                <c:pt idx="32">
                  <c:v>-2.0471259936383501E-2</c:v>
                </c:pt>
                <c:pt idx="33">
                  <c:v>-6.4005821002148999E-3</c:v>
                </c:pt>
                <c:pt idx="34">
                  <c:v>-6.06710361769544E-2</c:v>
                </c:pt>
                <c:pt idx="35">
                  <c:v>-1.27691796903791E-2</c:v>
                </c:pt>
                <c:pt idx="36">
                  <c:v>-0.134419141387394</c:v>
                </c:pt>
                <c:pt idx="37">
                  <c:v>-7.4837433756771904E-2</c:v>
                </c:pt>
                <c:pt idx="38">
                  <c:v>-3.6314951559432498E-2</c:v>
                </c:pt>
                <c:pt idx="39">
                  <c:v>-9.3588571568410904E-3</c:v>
                </c:pt>
                <c:pt idx="40">
                  <c:v>-8.4501801768829904E-2</c:v>
                </c:pt>
                <c:pt idx="41">
                  <c:v>-0.107219788363194</c:v>
                </c:pt>
                <c:pt idx="42">
                  <c:v>-0.107752071638064</c:v>
                </c:pt>
                <c:pt idx="43">
                  <c:v>-1.19356013539169E-2</c:v>
                </c:pt>
                <c:pt idx="44">
                  <c:v>-7.5711741494337195E-2</c:v>
                </c:pt>
                <c:pt idx="45">
                  <c:v>1.0152421573098E-2</c:v>
                </c:pt>
                <c:pt idx="46">
                  <c:v>-9.1399783458185793E-2</c:v>
                </c:pt>
                <c:pt idx="47">
                  <c:v>-2.39129929677625E-2</c:v>
                </c:pt>
                <c:pt idx="48">
                  <c:v>1.9420439472474901E-2</c:v>
                </c:pt>
                <c:pt idx="49">
                  <c:v>0.35568685400422201</c:v>
                </c:pt>
                <c:pt idx="50">
                  <c:v>0.456731428167096</c:v>
                </c:pt>
                <c:pt idx="51">
                  <c:v>0.13730080059474101</c:v>
                </c:pt>
                <c:pt idx="52">
                  <c:v>0.60456779310347897</c:v>
                </c:pt>
                <c:pt idx="53">
                  <c:v>0.27683441484750798</c:v>
                </c:pt>
                <c:pt idx="54">
                  <c:v>-0.61552417197781795</c:v>
                </c:pt>
                <c:pt idx="55">
                  <c:v>-0.58280872735737099</c:v>
                </c:pt>
                <c:pt idx="56">
                  <c:v>-8.1428375423277299E-2</c:v>
                </c:pt>
                <c:pt idx="57">
                  <c:v>-0.180294826625224</c:v>
                </c:pt>
                <c:pt idx="58">
                  <c:v>-0.27700679784152099</c:v>
                </c:pt>
                <c:pt idx="59">
                  <c:v>-0.12965352514070599</c:v>
                </c:pt>
                <c:pt idx="60">
                  <c:v>0.32616262065462498</c:v>
                </c:pt>
                <c:pt idx="61">
                  <c:v>0.27718526576288499</c:v>
                </c:pt>
                <c:pt idx="62">
                  <c:v>0.11606287503146499</c:v>
                </c:pt>
                <c:pt idx="63">
                  <c:v>4.90885450996945E-2</c:v>
                </c:pt>
                <c:pt idx="64">
                  <c:v>0.14700481340163499</c:v>
                </c:pt>
                <c:pt idx="65">
                  <c:v>-7.6242866783434907E-2</c:v>
                </c:pt>
                <c:pt idx="66">
                  <c:v>3.7578746089476797E-2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581-97A0-E00593C5887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-1.27327407479024E-15</c:v>
                </c:pt>
                <c:pt idx="1">
                  <c:v>-1.4382911663796599E-15</c:v>
                </c:pt>
                <c:pt idx="2">
                  <c:v>-1.2574436856759101E-15</c:v>
                </c:pt>
                <c:pt idx="3">
                  <c:v>-1.3427455231892301E-15</c:v>
                </c:pt>
                <c:pt idx="4">
                  <c:v>-2.7586590205240999E-3</c:v>
                </c:pt>
                <c:pt idx="5">
                  <c:v>7.70137398282843E-2</c:v>
                </c:pt>
                <c:pt idx="6">
                  <c:v>5.6265234393843198E-2</c:v>
                </c:pt>
                <c:pt idx="7">
                  <c:v>3.1932820689655299E-2</c:v>
                </c:pt>
                <c:pt idx="8">
                  <c:v>3.2518555996167001E-2</c:v>
                </c:pt>
                <c:pt idx="9">
                  <c:v>2.35283314270552E-2</c:v>
                </c:pt>
                <c:pt idx="10">
                  <c:v>2.7915298754080199E-2</c:v>
                </c:pt>
                <c:pt idx="11">
                  <c:v>3.6839622388901101E-2</c:v>
                </c:pt>
                <c:pt idx="12">
                  <c:v>5.1107933968967199E-2</c:v>
                </c:pt>
                <c:pt idx="13">
                  <c:v>6.5302593449740098E-2</c:v>
                </c:pt>
                <c:pt idx="14">
                  <c:v>9.4814092699113298E-2</c:v>
                </c:pt>
                <c:pt idx="15">
                  <c:v>6.8290381062152905E-2</c:v>
                </c:pt>
                <c:pt idx="16">
                  <c:v>2.9788301148656597E-2</c:v>
                </c:pt>
                <c:pt idx="17">
                  <c:v>1.9447612243382699E-2</c:v>
                </c:pt>
                <c:pt idx="18">
                  <c:v>2.1085917589860701E-2</c:v>
                </c:pt>
                <c:pt idx="19">
                  <c:v>4.77717188234319E-3</c:v>
                </c:pt>
                <c:pt idx="20">
                  <c:v>3.9802394747924102E-3</c:v>
                </c:pt>
                <c:pt idx="21">
                  <c:v>8.1740985996823605E-3</c:v>
                </c:pt>
                <c:pt idx="22">
                  <c:v>4.4544502084085998E-3</c:v>
                </c:pt>
                <c:pt idx="23">
                  <c:v>5.1245830007523707E-3</c:v>
                </c:pt>
                <c:pt idx="24">
                  <c:v>8.3890336928162095E-3</c:v>
                </c:pt>
                <c:pt idx="25">
                  <c:v>1.35722815967387E-2</c:v>
                </c:pt>
                <c:pt idx="26">
                  <c:v>7.8395610422675698E-3</c:v>
                </c:pt>
                <c:pt idx="27">
                  <c:v>-2.5458436491730002E-4</c:v>
                </c:pt>
                <c:pt idx="28">
                  <c:v>-1.5616127471366501E-3</c:v>
                </c:pt>
                <c:pt idx="29">
                  <c:v>-3.51386521558556E-3</c:v>
                </c:pt>
                <c:pt idx="30">
                  <c:v>-1.11539082179103E-2</c:v>
                </c:pt>
                <c:pt idx="31">
                  <c:v>-1.1635814030966101E-2</c:v>
                </c:pt>
                <c:pt idx="32">
                  <c:v>-1.8742057577206799E-2</c:v>
                </c:pt>
                <c:pt idx="33">
                  <c:v>-2.7387680768059301E-2</c:v>
                </c:pt>
                <c:pt idx="34">
                  <c:v>-2.8808632696272502E-2</c:v>
                </c:pt>
                <c:pt idx="35">
                  <c:v>-2.7761546013171701E-2</c:v>
                </c:pt>
                <c:pt idx="36">
                  <c:v>-3.0171885118435098E-2</c:v>
                </c:pt>
                <c:pt idx="37">
                  <c:v>-2.9200661002914602E-2</c:v>
                </c:pt>
                <c:pt idx="38">
                  <c:v>-2.8003440659505201E-2</c:v>
                </c:pt>
                <c:pt idx="39">
                  <c:v>-2.93126421068521E-2</c:v>
                </c:pt>
                <c:pt idx="40">
                  <c:v>-2.9828827944383601E-2</c:v>
                </c:pt>
                <c:pt idx="41">
                  <c:v>-2.99007046119097E-2</c:v>
                </c:pt>
                <c:pt idx="42">
                  <c:v>-3.1134193530650202E-2</c:v>
                </c:pt>
                <c:pt idx="43">
                  <c:v>-2.9324143825250799E-2</c:v>
                </c:pt>
                <c:pt idx="44">
                  <c:v>-2.9397396833651002E-2</c:v>
                </c:pt>
                <c:pt idx="45">
                  <c:v>-2.8523469697036001E-2</c:v>
                </c:pt>
                <c:pt idx="46">
                  <c:v>-3.0309063286067001E-2</c:v>
                </c:pt>
                <c:pt idx="47">
                  <c:v>-3.8378956823521597E-2</c:v>
                </c:pt>
                <c:pt idx="48">
                  <c:v>-3.32504771951318E-2</c:v>
                </c:pt>
                <c:pt idx="49">
                  <c:v>-2.86590910421467E-2</c:v>
                </c:pt>
                <c:pt idx="50">
                  <c:v>-2.6008054729420499E-2</c:v>
                </c:pt>
                <c:pt idx="51">
                  <c:v>-3.0546063156849899E-2</c:v>
                </c:pt>
                <c:pt idx="52">
                  <c:v>-2.1771558632661701E-2</c:v>
                </c:pt>
                <c:pt idx="53">
                  <c:v>-2.9325358925578998E-2</c:v>
                </c:pt>
                <c:pt idx="54">
                  <c:v>-4.76256743154964E-2</c:v>
                </c:pt>
                <c:pt idx="55">
                  <c:v>-4.7492523598296602E-2</c:v>
                </c:pt>
                <c:pt idx="56">
                  <c:v>-3.6033904726246804E-2</c:v>
                </c:pt>
                <c:pt idx="57">
                  <c:v>-3.9758879672796801E-2</c:v>
                </c:pt>
                <c:pt idx="58">
                  <c:v>-3.8603894882791798E-3</c:v>
                </c:pt>
                <c:pt idx="59">
                  <c:v>1.0765074211023201E-3</c:v>
                </c:pt>
                <c:pt idx="60">
                  <c:v>2.1359851850288403E-3</c:v>
                </c:pt>
                <c:pt idx="61">
                  <c:v>-5.0280465967055005E-3</c:v>
                </c:pt>
                <c:pt idx="62">
                  <c:v>-1.46908057720995E-2</c:v>
                </c:pt>
                <c:pt idx="63">
                  <c:v>-1.35501999506067E-2</c:v>
                </c:pt>
                <c:pt idx="64">
                  <c:v>-7.982532505910531E-3</c:v>
                </c:pt>
                <c:pt idx="65">
                  <c:v>-2.05823084211142E-2</c:v>
                </c:pt>
                <c:pt idx="66">
                  <c:v>-1.76742799179378E-2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581-97A0-E00593C5887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1.4612798780988799E-15</c:v>
                </c:pt>
                <c:pt idx="1">
                  <c:v>2.61266143150093E-15</c:v>
                </c:pt>
                <c:pt idx="2">
                  <c:v>3.8655629965276101E-15</c:v>
                </c:pt>
                <c:pt idx="3">
                  <c:v>3.8170214759700398E-15</c:v>
                </c:pt>
                <c:pt idx="4">
                  <c:v>5.7226893625633601E-2</c:v>
                </c:pt>
                <c:pt idx="5">
                  <c:v>-0.13446309321497199</c:v>
                </c:pt>
                <c:pt idx="6">
                  <c:v>-7.2336955056093402E-2</c:v>
                </c:pt>
                <c:pt idx="7">
                  <c:v>1.3424011697324101E-2</c:v>
                </c:pt>
                <c:pt idx="8">
                  <c:v>2.9346753645473199E-2</c:v>
                </c:pt>
                <c:pt idx="9">
                  <c:v>2.5662303852078801E-2</c:v>
                </c:pt>
                <c:pt idx="10">
                  <c:v>3.0318923572570898E-3</c:v>
                </c:pt>
                <c:pt idx="11">
                  <c:v>-1.0999363149043401E-2</c:v>
                </c:pt>
                <c:pt idx="12">
                  <c:v>-9.8104021928276507E-3</c:v>
                </c:pt>
                <c:pt idx="13">
                  <c:v>6.9268741847217E-2</c:v>
                </c:pt>
                <c:pt idx="14">
                  <c:v>6.9160162154339802E-2</c:v>
                </c:pt>
                <c:pt idx="15">
                  <c:v>-0.106276816237067</c:v>
                </c:pt>
                <c:pt idx="16">
                  <c:v>-0.12898354195351999</c:v>
                </c:pt>
                <c:pt idx="17">
                  <c:v>-6.5836733619107302E-2</c:v>
                </c:pt>
                <c:pt idx="18">
                  <c:v>-6.0384382391473097E-2</c:v>
                </c:pt>
                <c:pt idx="19">
                  <c:v>-4.2736347658989003E-2</c:v>
                </c:pt>
                <c:pt idx="20">
                  <c:v>-3.8862897000055199E-2</c:v>
                </c:pt>
                <c:pt idx="21">
                  <c:v>3.7572762620550599E-3</c:v>
                </c:pt>
                <c:pt idx="22">
                  <c:v>-2.0497350476902799E-2</c:v>
                </c:pt>
                <c:pt idx="23">
                  <c:v>-1.5637025084479301E-2</c:v>
                </c:pt>
                <c:pt idx="24">
                  <c:v>-2.23583666981222E-2</c:v>
                </c:pt>
                <c:pt idx="25">
                  <c:v>-2.4844831723749902E-2</c:v>
                </c:pt>
                <c:pt idx="26">
                  <c:v>-3.8185206739476403E-2</c:v>
                </c:pt>
                <c:pt idx="27">
                  <c:v>-8.6823349569277401E-3</c:v>
                </c:pt>
                <c:pt idx="28">
                  <c:v>-1.0748253023652499E-2</c:v>
                </c:pt>
                <c:pt idx="29">
                  <c:v>-1.20854187903921E-2</c:v>
                </c:pt>
                <c:pt idx="30">
                  <c:v>6.52393516092452E-3</c:v>
                </c:pt>
                <c:pt idx="31">
                  <c:v>-3.74424439511415E-3</c:v>
                </c:pt>
                <c:pt idx="32">
                  <c:v>-7.0461312991627499E-3</c:v>
                </c:pt>
                <c:pt idx="33">
                  <c:v>-1.53255545333388E-2</c:v>
                </c:pt>
                <c:pt idx="34">
                  <c:v>1.10559601701707E-3</c:v>
                </c:pt>
                <c:pt idx="35">
                  <c:v>4.9282816702559198E-4</c:v>
                </c:pt>
                <c:pt idx="36">
                  <c:v>1.5196702458072401E-2</c:v>
                </c:pt>
                <c:pt idx="37">
                  <c:v>2.0314605479652598E-2</c:v>
                </c:pt>
                <c:pt idx="38">
                  <c:v>4.0115338075498698E-2</c:v>
                </c:pt>
                <c:pt idx="39">
                  <c:v>2.52826330861964E-2</c:v>
                </c:pt>
                <c:pt idx="40">
                  <c:v>1.8505579284341499E-2</c:v>
                </c:pt>
                <c:pt idx="41">
                  <c:v>2.10788553739132E-2</c:v>
                </c:pt>
                <c:pt idx="42">
                  <c:v>2.0933929657608801E-2</c:v>
                </c:pt>
                <c:pt idx="43">
                  <c:v>2.6504313760512599E-2</c:v>
                </c:pt>
                <c:pt idx="44">
                  <c:v>2.77114046260847E-2</c:v>
                </c:pt>
                <c:pt idx="45">
                  <c:v>2.8951104111535401E-2</c:v>
                </c:pt>
                <c:pt idx="46">
                  <c:v>2.2143108375322101E-2</c:v>
                </c:pt>
                <c:pt idx="47">
                  <c:v>-2.3539833489270402E-2</c:v>
                </c:pt>
                <c:pt idx="48">
                  <c:v>5.4586351250559398E-2</c:v>
                </c:pt>
                <c:pt idx="49">
                  <c:v>7.4670559908701306E-2</c:v>
                </c:pt>
                <c:pt idx="50">
                  <c:v>8.4363128697910794E-2</c:v>
                </c:pt>
                <c:pt idx="51">
                  <c:v>5.5966523018930597E-2</c:v>
                </c:pt>
                <c:pt idx="52">
                  <c:v>9.3163240743911899E-2</c:v>
                </c:pt>
                <c:pt idx="53">
                  <c:v>6.6452063522724494E-2</c:v>
                </c:pt>
                <c:pt idx="54">
                  <c:v>4.8624010077449901E-3</c:v>
                </c:pt>
                <c:pt idx="55">
                  <c:v>4.8529480606391E-4</c:v>
                </c:pt>
                <c:pt idx="56">
                  <c:v>4.2665785720923499E-2</c:v>
                </c:pt>
                <c:pt idx="57">
                  <c:v>5.2681811839186E-2</c:v>
                </c:pt>
                <c:pt idx="58">
                  <c:v>2.6336959553901401E-2</c:v>
                </c:pt>
                <c:pt idx="59">
                  <c:v>5.2720792029694501E-3</c:v>
                </c:pt>
                <c:pt idx="60">
                  <c:v>-1.3968889125636401E-2</c:v>
                </c:pt>
                <c:pt idx="61">
                  <c:v>-5.7384550346055899E-2</c:v>
                </c:pt>
                <c:pt idx="62">
                  <c:v>-7.8409203154198595E-2</c:v>
                </c:pt>
                <c:pt idx="63">
                  <c:v>-8.3239813602110399E-2</c:v>
                </c:pt>
                <c:pt idx="64">
                  <c:v>-7.4904484061566801E-2</c:v>
                </c:pt>
                <c:pt idx="65">
                  <c:v>-0.100367425629142</c:v>
                </c:pt>
                <c:pt idx="66">
                  <c:v>-6.75865468322258E-2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2B-4581-97A0-E00593C5887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-4.0269544317491197E-15</c:v>
                </c:pt>
                <c:pt idx="1">
                  <c:v>-3.1597492877507401E-15</c:v>
                </c:pt>
                <c:pt idx="2">
                  <c:v>-2.3516120819753901E-15</c:v>
                </c:pt>
                <c:pt idx="3">
                  <c:v>-3.9188919983679798E-15</c:v>
                </c:pt>
                <c:pt idx="4">
                  <c:v>-4.5349996795812003E-2</c:v>
                </c:pt>
                <c:pt idx="5">
                  <c:v>8.5426887756869293E-3</c:v>
                </c:pt>
                <c:pt idx="6">
                  <c:v>2.86891305948547E-2</c:v>
                </c:pt>
                <c:pt idx="7">
                  <c:v>8.1292299040489999E-2</c:v>
                </c:pt>
                <c:pt idx="8">
                  <c:v>0.111976139137129</c:v>
                </c:pt>
                <c:pt idx="9">
                  <c:v>8.6055390675363899E-2</c:v>
                </c:pt>
                <c:pt idx="10">
                  <c:v>2.2125389608124199E-2</c:v>
                </c:pt>
                <c:pt idx="11">
                  <c:v>2.5502411797381101E-2</c:v>
                </c:pt>
                <c:pt idx="12">
                  <c:v>3.5831855032917699E-2</c:v>
                </c:pt>
                <c:pt idx="13">
                  <c:v>0.122371067463064</c:v>
                </c:pt>
                <c:pt idx="14">
                  <c:v>0.12986876977765999</c:v>
                </c:pt>
                <c:pt idx="15">
                  <c:v>-1.5526624012674701E-2</c:v>
                </c:pt>
                <c:pt idx="16">
                  <c:v>-3.8898615110103403E-2</c:v>
                </c:pt>
                <c:pt idx="17">
                  <c:v>-2.6995907733456202E-2</c:v>
                </c:pt>
                <c:pt idx="18">
                  <c:v>-2.72724050014229E-2</c:v>
                </c:pt>
                <c:pt idx="19">
                  <c:v>-3.07163023404734E-2</c:v>
                </c:pt>
                <c:pt idx="20">
                  <c:v>-2.0869598223992199E-2</c:v>
                </c:pt>
                <c:pt idx="21">
                  <c:v>3.5668096554139499E-3</c:v>
                </c:pt>
                <c:pt idx="22">
                  <c:v>-7.5309164886310197E-3</c:v>
                </c:pt>
                <c:pt idx="23">
                  <c:v>3.9178628616992096E-3</c:v>
                </c:pt>
                <c:pt idx="24">
                  <c:v>-3.1019157350617201E-3</c:v>
                </c:pt>
                <c:pt idx="25">
                  <c:v>-9.2004596934694895E-3</c:v>
                </c:pt>
                <c:pt idx="26">
                  <c:v>-1.05152140473645E-2</c:v>
                </c:pt>
                <c:pt idx="27">
                  <c:v>-1.50925334071883E-2</c:v>
                </c:pt>
                <c:pt idx="28">
                  <c:v>-1.4370658176801301E-2</c:v>
                </c:pt>
                <c:pt idx="29">
                  <c:v>-7.7483124701273496E-3</c:v>
                </c:pt>
                <c:pt idx="30">
                  <c:v>4.8617256572565104E-3</c:v>
                </c:pt>
                <c:pt idx="31">
                  <c:v>-1.4612873290407899E-2</c:v>
                </c:pt>
                <c:pt idx="32">
                  <c:v>-1.7607036554725598E-2</c:v>
                </c:pt>
                <c:pt idx="33">
                  <c:v>-3.3798704229200997E-2</c:v>
                </c:pt>
                <c:pt idx="34">
                  <c:v>-2.4214055035818499E-2</c:v>
                </c:pt>
                <c:pt idx="35">
                  <c:v>-2.09133975965962E-2</c:v>
                </c:pt>
                <c:pt idx="36">
                  <c:v>-9.4659213761423E-3</c:v>
                </c:pt>
                <c:pt idx="37">
                  <c:v>-4.3472473613882104E-3</c:v>
                </c:pt>
                <c:pt idx="38">
                  <c:v>1.24319817191076E-2</c:v>
                </c:pt>
                <c:pt idx="39">
                  <c:v>-7.2890687468998901E-3</c:v>
                </c:pt>
                <c:pt idx="40">
                  <c:v>-7.4900913461892196E-3</c:v>
                </c:pt>
                <c:pt idx="41">
                  <c:v>-7.2954694512221202E-3</c:v>
                </c:pt>
                <c:pt idx="42">
                  <c:v>-8.0863420557751899E-3</c:v>
                </c:pt>
                <c:pt idx="43">
                  <c:v>-7.7650974262498899E-3</c:v>
                </c:pt>
                <c:pt idx="44">
                  <c:v>2.8598275504134502E-3</c:v>
                </c:pt>
                <c:pt idx="45">
                  <c:v>-2.7804680765932701E-4</c:v>
                </c:pt>
                <c:pt idx="46">
                  <c:v>-1.0784820112536701E-3</c:v>
                </c:pt>
                <c:pt idx="47">
                  <c:v>-4.3930520956773897E-2</c:v>
                </c:pt>
                <c:pt idx="48">
                  <c:v>9.4415989209323398E-3</c:v>
                </c:pt>
                <c:pt idx="49">
                  <c:v>1.55194953052836E-2</c:v>
                </c:pt>
                <c:pt idx="50">
                  <c:v>1.9591444071004199E-2</c:v>
                </c:pt>
                <c:pt idx="51">
                  <c:v>1.02821646243793E-2</c:v>
                </c:pt>
                <c:pt idx="52">
                  <c:v>2.0449340275215899E-2</c:v>
                </c:pt>
                <c:pt idx="53">
                  <c:v>1.467848270858E-2</c:v>
                </c:pt>
                <c:pt idx="54">
                  <c:v>-1.608339763355E-2</c:v>
                </c:pt>
                <c:pt idx="55">
                  <c:v>-2.2048315115871801E-2</c:v>
                </c:pt>
                <c:pt idx="56">
                  <c:v>3.6869667424496901E-3</c:v>
                </c:pt>
                <c:pt idx="57">
                  <c:v>2.8103068076763001E-2</c:v>
                </c:pt>
                <c:pt idx="58">
                  <c:v>2.1267732258220502E-2</c:v>
                </c:pt>
                <c:pt idx="59">
                  <c:v>-1.53635458013301E-3</c:v>
                </c:pt>
                <c:pt idx="60">
                  <c:v>-4.4615092538914103E-2</c:v>
                </c:pt>
                <c:pt idx="61">
                  <c:v>-6.2868283828858298E-2</c:v>
                </c:pt>
                <c:pt idx="62">
                  <c:v>-6.6645298940104195E-2</c:v>
                </c:pt>
                <c:pt idx="63">
                  <c:v>-6.3828982599684503E-2</c:v>
                </c:pt>
                <c:pt idx="64">
                  <c:v>-7.6300412987508198E-2</c:v>
                </c:pt>
                <c:pt idx="65">
                  <c:v>-6.1642026363530097E-2</c:v>
                </c:pt>
                <c:pt idx="66">
                  <c:v>-4.0001519028127902E-2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2B-4581-97A0-E00593C5887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-1.4985715065950399E-14</c:v>
                </c:pt>
                <c:pt idx="1">
                  <c:v>-1.5646211280284099E-14</c:v>
                </c:pt>
                <c:pt idx="2">
                  <c:v>-1.6436028412601901E-14</c:v>
                </c:pt>
                <c:pt idx="3">
                  <c:v>-1.9226514479939999E-14</c:v>
                </c:pt>
                <c:pt idx="4">
                  <c:v>4.0063362569715596E-3</c:v>
                </c:pt>
                <c:pt idx="5">
                  <c:v>2.0965192512896299E-2</c:v>
                </c:pt>
                <c:pt idx="6">
                  <c:v>6.11328708128651E-2</c:v>
                </c:pt>
                <c:pt idx="7">
                  <c:v>0.103927505875065</c:v>
                </c:pt>
                <c:pt idx="8">
                  <c:v>0.12854044713467899</c:v>
                </c:pt>
                <c:pt idx="9">
                  <c:v>9.6898317648121304E-2</c:v>
                </c:pt>
                <c:pt idx="10">
                  <c:v>2.5268455877667E-2</c:v>
                </c:pt>
                <c:pt idx="11">
                  <c:v>2.4168256806207399E-2</c:v>
                </c:pt>
                <c:pt idx="12">
                  <c:v>3.5747119004521002E-2</c:v>
                </c:pt>
                <c:pt idx="13">
                  <c:v>0.11257699150287</c:v>
                </c:pt>
                <c:pt idx="14">
                  <c:v>0.10959634805117301</c:v>
                </c:pt>
                <c:pt idx="15">
                  <c:v>-8.0079231559195101E-3</c:v>
                </c:pt>
                <c:pt idx="16">
                  <c:v>-3.0658526346334401E-2</c:v>
                </c:pt>
                <c:pt idx="17">
                  <c:v>-2.1858789835135999E-2</c:v>
                </c:pt>
                <c:pt idx="18">
                  <c:v>-2.30192811574986E-2</c:v>
                </c:pt>
                <c:pt idx="19">
                  <c:v>-2.6152676973042799E-2</c:v>
                </c:pt>
                <c:pt idx="20">
                  <c:v>-1.92594193150987E-2</c:v>
                </c:pt>
                <c:pt idx="21">
                  <c:v>4.5865883919554403E-3</c:v>
                </c:pt>
                <c:pt idx="22">
                  <c:v>-4.3997561971062102E-3</c:v>
                </c:pt>
                <c:pt idx="23">
                  <c:v>1.11676902193081E-2</c:v>
                </c:pt>
                <c:pt idx="24">
                  <c:v>-1.8822727247913499E-3</c:v>
                </c:pt>
                <c:pt idx="25">
                  <c:v>-9.7465322353347105E-3</c:v>
                </c:pt>
                <c:pt idx="26">
                  <c:v>-8.6164031832529197E-3</c:v>
                </c:pt>
                <c:pt idx="27">
                  <c:v>-1.4111521097672299E-2</c:v>
                </c:pt>
                <c:pt idx="28">
                  <c:v>-1.05923622426933E-2</c:v>
                </c:pt>
                <c:pt idx="29">
                  <c:v>-4.9668218344529899E-3</c:v>
                </c:pt>
                <c:pt idx="30">
                  <c:v>5.6627193241498598E-3</c:v>
                </c:pt>
                <c:pt idx="31">
                  <c:v>-1.37599926598345E-2</c:v>
                </c:pt>
                <c:pt idx="32">
                  <c:v>-1.1886343940906201E-2</c:v>
                </c:pt>
                <c:pt idx="33">
                  <c:v>-2.31849183314362E-2</c:v>
                </c:pt>
                <c:pt idx="34">
                  <c:v>-2.06514481388285E-2</c:v>
                </c:pt>
                <c:pt idx="35">
                  <c:v>-1.8533305079843701E-2</c:v>
                </c:pt>
                <c:pt idx="36">
                  <c:v>-6.8075324106348202E-3</c:v>
                </c:pt>
                <c:pt idx="37">
                  <c:v>-1.3756467265364099E-3</c:v>
                </c:pt>
                <c:pt idx="38">
                  <c:v>1.4255370366757E-2</c:v>
                </c:pt>
                <c:pt idx="39">
                  <c:v>-3.96404034353489E-3</c:v>
                </c:pt>
                <c:pt idx="40">
                  <c:v>-4.3480769213378604E-3</c:v>
                </c:pt>
                <c:pt idx="41">
                  <c:v>-2.87897739027151E-3</c:v>
                </c:pt>
                <c:pt idx="42">
                  <c:v>-3.3309312013625001E-3</c:v>
                </c:pt>
                <c:pt idx="43">
                  <c:v>-5.5817785638670701E-3</c:v>
                </c:pt>
                <c:pt idx="44">
                  <c:v>5.77244150583068E-3</c:v>
                </c:pt>
                <c:pt idx="45">
                  <c:v>2.4186886295406301E-3</c:v>
                </c:pt>
                <c:pt idx="46">
                  <c:v>-5.3556015827892504E-4</c:v>
                </c:pt>
                <c:pt idx="47">
                  <c:v>-3.4507523967439703E-2</c:v>
                </c:pt>
                <c:pt idx="48">
                  <c:v>7.6421779336978603E-3</c:v>
                </c:pt>
                <c:pt idx="49">
                  <c:v>1.12838716480738E-2</c:v>
                </c:pt>
                <c:pt idx="50">
                  <c:v>1.06431918041549E-2</c:v>
                </c:pt>
                <c:pt idx="51">
                  <c:v>6.2814494103950198E-3</c:v>
                </c:pt>
                <c:pt idx="52">
                  <c:v>9.2502667341203305E-3</c:v>
                </c:pt>
                <c:pt idx="53">
                  <c:v>6.7423586298131404E-3</c:v>
                </c:pt>
                <c:pt idx="54">
                  <c:v>-8.3615966837928598E-3</c:v>
                </c:pt>
                <c:pt idx="55">
                  <c:v>-1.4181472723486599E-2</c:v>
                </c:pt>
                <c:pt idx="56">
                  <c:v>3.0756579729126102E-3</c:v>
                </c:pt>
                <c:pt idx="57">
                  <c:v>2.90171835943774E-2</c:v>
                </c:pt>
                <c:pt idx="58">
                  <c:v>1.33048182679361E-2</c:v>
                </c:pt>
                <c:pt idx="59">
                  <c:v>-3.2880902326557701E-2</c:v>
                </c:pt>
                <c:pt idx="60">
                  <c:v>-5.2902083991186802E-2</c:v>
                </c:pt>
                <c:pt idx="61">
                  <c:v>-5.3595260096418101E-2</c:v>
                </c:pt>
                <c:pt idx="62">
                  <c:v>-5.0080235150073198E-2</c:v>
                </c:pt>
                <c:pt idx="63">
                  <c:v>-6.1864418279370302E-2</c:v>
                </c:pt>
                <c:pt idx="64">
                  <c:v>-5.0682243253360702E-2</c:v>
                </c:pt>
                <c:pt idx="65">
                  <c:v>-3.6833541375859702E-2</c:v>
                </c:pt>
                <c:pt idx="66">
                  <c:v>-2.0410623828833602E-2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2B-4581-97A0-E00593C5887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-1.5299389728207099E-14</c:v>
                </c:pt>
                <c:pt idx="1">
                  <c:v>-1.56868431761542E-14</c:v>
                </c:pt>
                <c:pt idx="2">
                  <c:v>-1.9011273082634199E-14</c:v>
                </c:pt>
                <c:pt idx="3">
                  <c:v>-1.7675892789885501E-14</c:v>
                </c:pt>
                <c:pt idx="4">
                  <c:v>9.6842244426731099E-3</c:v>
                </c:pt>
                <c:pt idx="5">
                  <c:v>4.0489407802953903E-2</c:v>
                </c:pt>
                <c:pt idx="6">
                  <c:v>6.89043146475872E-2</c:v>
                </c:pt>
                <c:pt idx="7">
                  <c:v>0.111970470581834</c:v>
                </c:pt>
                <c:pt idx="8">
                  <c:v>0.115389891250856</c:v>
                </c:pt>
                <c:pt idx="9">
                  <c:v>8.7428419793996695E-2</c:v>
                </c:pt>
                <c:pt idx="10">
                  <c:v>3.3297533631660998E-2</c:v>
                </c:pt>
                <c:pt idx="11">
                  <c:v>2.3356493704989201E-2</c:v>
                </c:pt>
                <c:pt idx="12">
                  <c:v>4.0140305903837603E-2</c:v>
                </c:pt>
                <c:pt idx="13">
                  <c:v>0.101546901898436</c:v>
                </c:pt>
                <c:pt idx="14">
                  <c:v>9.49261378026202E-2</c:v>
                </c:pt>
                <c:pt idx="15">
                  <c:v>3.18672772168783E-3</c:v>
                </c:pt>
                <c:pt idx="16">
                  <c:v>-1.52529630801852E-2</c:v>
                </c:pt>
                <c:pt idx="17">
                  <c:v>-1.3075719034752799E-2</c:v>
                </c:pt>
                <c:pt idx="18">
                  <c:v>-1.39461485114713E-2</c:v>
                </c:pt>
                <c:pt idx="19">
                  <c:v>-1.6579191087278702E-2</c:v>
                </c:pt>
                <c:pt idx="20">
                  <c:v>-1.20259105099648E-2</c:v>
                </c:pt>
                <c:pt idx="21">
                  <c:v>6.5516773843056703E-3</c:v>
                </c:pt>
                <c:pt idx="22">
                  <c:v>-1.2446895943474801E-3</c:v>
                </c:pt>
                <c:pt idx="23">
                  <c:v>1.21369682913213E-2</c:v>
                </c:pt>
                <c:pt idx="24">
                  <c:v>1.27036390643817E-3</c:v>
                </c:pt>
                <c:pt idx="25">
                  <c:v>-5.5970197602268302E-3</c:v>
                </c:pt>
                <c:pt idx="26">
                  <c:v>-5.37688106431055E-3</c:v>
                </c:pt>
                <c:pt idx="27">
                  <c:v>-6.9011777515587298E-3</c:v>
                </c:pt>
                <c:pt idx="28">
                  <c:v>-3.3746756952492299E-3</c:v>
                </c:pt>
                <c:pt idx="29">
                  <c:v>-2.2145728177796198E-3</c:v>
                </c:pt>
                <c:pt idx="30">
                  <c:v>6.1969126099586797E-3</c:v>
                </c:pt>
                <c:pt idx="31">
                  <c:v>-9.8231371263108203E-3</c:v>
                </c:pt>
                <c:pt idx="32">
                  <c:v>-6.7438471331182602E-3</c:v>
                </c:pt>
                <c:pt idx="33">
                  <c:v>-1.3461998739416701E-2</c:v>
                </c:pt>
                <c:pt idx="34">
                  <c:v>-1.7279196686262401E-2</c:v>
                </c:pt>
                <c:pt idx="35">
                  <c:v>-1.7758136892195402E-2</c:v>
                </c:pt>
                <c:pt idx="36">
                  <c:v>-6.5305518919464298E-3</c:v>
                </c:pt>
                <c:pt idx="37">
                  <c:v>-2.1733849708077901E-3</c:v>
                </c:pt>
                <c:pt idx="38">
                  <c:v>1.1403479423850799E-2</c:v>
                </c:pt>
                <c:pt idx="39">
                  <c:v>-3.0433299193008499E-3</c:v>
                </c:pt>
                <c:pt idx="40">
                  <c:v>-2.3477343403972002E-3</c:v>
                </c:pt>
                <c:pt idx="41">
                  <c:v>3.1316378205661299E-3</c:v>
                </c:pt>
                <c:pt idx="42">
                  <c:v>1.5649946552668201E-3</c:v>
                </c:pt>
                <c:pt idx="43">
                  <c:v>-1.8822412486631701E-4</c:v>
                </c:pt>
                <c:pt idx="44">
                  <c:v>1.03952877856038E-2</c:v>
                </c:pt>
                <c:pt idx="45">
                  <c:v>2.80253047320675E-3</c:v>
                </c:pt>
                <c:pt idx="46">
                  <c:v>3.0291143546265601E-4</c:v>
                </c:pt>
                <c:pt idx="47">
                  <c:v>-2.7935853581979898E-2</c:v>
                </c:pt>
                <c:pt idx="48">
                  <c:v>7.1607118733553301E-3</c:v>
                </c:pt>
                <c:pt idx="49">
                  <c:v>1.12386560714441E-2</c:v>
                </c:pt>
                <c:pt idx="50">
                  <c:v>6.0577342949558396E-3</c:v>
                </c:pt>
                <c:pt idx="51">
                  <c:v>2.9349246517141499E-3</c:v>
                </c:pt>
                <c:pt idx="52">
                  <c:v>5.0012334113266202E-3</c:v>
                </c:pt>
                <c:pt idx="53">
                  <c:v>2.1018131059766599E-3</c:v>
                </c:pt>
                <c:pt idx="54">
                  <c:v>-2.67149782507763E-3</c:v>
                </c:pt>
                <c:pt idx="55">
                  <c:v>-7.7335268809444E-3</c:v>
                </c:pt>
                <c:pt idx="56">
                  <c:v>1.58741409330138E-2</c:v>
                </c:pt>
                <c:pt idx="57">
                  <c:v>2.51710399954568E-2</c:v>
                </c:pt>
                <c:pt idx="58">
                  <c:v>-1.5836364406484098E-2</c:v>
                </c:pt>
                <c:pt idx="59">
                  <c:v>-3.9884905814782802E-2</c:v>
                </c:pt>
                <c:pt idx="60">
                  <c:v>-4.1837236730957898E-2</c:v>
                </c:pt>
                <c:pt idx="61">
                  <c:v>-3.5280115529635898E-2</c:v>
                </c:pt>
                <c:pt idx="62">
                  <c:v>-4.3001643614882998E-2</c:v>
                </c:pt>
                <c:pt idx="63">
                  <c:v>-3.9097168547977901E-2</c:v>
                </c:pt>
                <c:pt idx="64">
                  <c:v>-2.8610128022510301E-2</c:v>
                </c:pt>
                <c:pt idx="65">
                  <c:v>-1.7709160694553298E-2</c:v>
                </c:pt>
                <c:pt idx="66">
                  <c:v>-9.5734508633400894E-3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2B-4581-97A0-E00593C5887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8.3454598552473702E-16</c:v>
                </c:pt>
                <c:pt idx="1">
                  <c:v>7.5415733762375699E-16</c:v>
                </c:pt>
                <c:pt idx="2">
                  <c:v>1.60980446913051E-16</c:v>
                </c:pt>
                <c:pt idx="3">
                  <c:v>7.3930434881103299E-16</c:v>
                </c:pt>
                <c:pt idx="4">
                  <c:v>2.15463183027256E-2</c:v>
                </c:pt>
                <c:pt idx="5">
                  <c:v>7.0169285790466399E-2</c:v>
                </c:pt>
                <c:pt idx="6">
                  <c:v>8.7714356094763801E-2</c:v>
                </c:pt>
                <c:pt idx="7">
                  <c:v>0.122194006398778</c:v>
                </c:pt>
                <c:pt idx="8">
                  <c:v>0.11362156746890199</c:v>
                </c:pt>
                <c:pt idx="9">
                  <c:v>8.5280084429908601E-2</c:v>
                </c:pt>
                <c:pt idx="10">
                  <c:v>3.6133973848088599E-2</c:v>
                </c:pt>
                <c:pt idx="11">
                  <c:v>2.32561932194385E-2</c:v>
                </c:pt>
                <c:pt idx="12">
                  <c:v>4.0583318016596898E-2</c:v>
                </c:pt>
                <c:pt idx="13">
                  <c:v>9.3103674433780106E-2</c:v>
                </c:pt>
                <c:pt idx="14">
                  <c:v>8.3620581508602798E-2</c:v>
                </c:pt>
                <c:pt idx="15">
                  <c:v>7.9806473352659404E-3</c:v>
                </c:pt>
                <c:pt idx="16">
                  <c:v>-5.1555432279180402E-4</c:v>
                </c:pt>
                <c:pt idx="17">
                  <c:v>-2.41377840257102E-3</c:v>
                </c:pt>
                <c:pt idx="18">
                  <c:v>-4.2683772686101101E-3</c:v>
                </c:pt>
                <c:pt idx="19">
                  <c:v>-6.8363228439774302E-3</c:v>
                </c:pt>
                <c:pt idx="20">
                  <c:v>-3.6657880849835099E-3</c:v>
                </c:pt>
                <c:pt idx="21">
                  <c:v>8.7138567283362601E-3</c:v>
                </c:pt>
                <c:pt idx="22">
                  <c:v>3.31000847882626E-3</c:v>
                </c:pt>
                <c:pt idx="23">
                  <c:v>1.4785376429422599E-2</c:v>
                </c:pt>
                <c:pt idx="24">
                  <c:v>5.1537023896041298E-3</c:v>
                </c:pt>
                <c:pt idx="25">
                  <c:v>-1.1193468719412601E-3</c:v>
                </c:pt>
                <c:pt idx="26">
                  <c:v>-3.61741215124005E-3</c:v>
                </c:pt>
                <c:pt idx="27">
                  <c:v>-6.6609831184750298E-3</c:v>
                </c:pt>
                <c:pt idx="28">
                  <c:v>-4.6977779096592596E-3</c:v>
                </c:pt>
                <c:pt idx="29">
                  <c:v>-3.9592887149284099E-3</c:v>
                </c:pt>
                <c:pt idx="30">
                  <c:v>4.6671708898842401E-3</c:v>
                </c:pt>
                <c:pt idx="31">
                  <c:v>-7.8004764991598304E-3</c:v>
                </c:pt>
                <c:pt idx="32">
                  <c:v>-7.1289000375179901E-3</c:v>
                </c:pt>
                <c:pt idx="33">
                  <c:v>-1.2999210884015301E-2</c:v>
                </c:pt>
                <c:pt idx="34">
                  <c:v>-1.6370159369809598E-2</c:v>
                </c:pt>
                <c:pt idx="35">
                  <c:v>-1.7242403661790601E-2</c:v>
                </c:pt>
                <c:pt idx="36">
                  <c:v>-6.8106987292137697E-3</c:v>
                </c:pt>
                <c:pt idx="37">
                  <c:v>-1.1195265115654001E-3</c:v>
                </c:pt>
                <c:pt idx="38">
                  <c:v>1.0379624284406801E-2</c:v>
                </c:pt>
                <c:pt idx="39">
                  <c:v>-1.22187752723945E-5</c:v>
                </c:pt>
                <c:pt idx="40">
                  <c:v>1.18413160422372E-3</c:v>
                </c:pt>
                <c:pt idx="41">
                  <c:v>1.18387649649056E-2</c:v>
                </c:pt>
                <c:pt idx="42">
                  <c:v>8.4400706848535706E-3</c:v>
                </c:pt>
                <c:pt idx="43">
                  <c:v>8.1335197235335496E-3</c:v>
                </c:pt>
                <c:pt idx="44">
                  <c:v>1.6247528779456299E-2</c:v>
                </c:pt>
                <c:pt idx="45">
                  <c:v>4.6515067127134201E-3</c:v>
                </c:pt>
                <c:pt idx="46">
                  <c:v>-7.1909080882855397E-4</c:v>
                </c:pt>
                <c:pt idx="47">
                  <c:v>-2.5535111377998201E-2</c:v>
                </c:pt>
                <c:pt idx="48">
                  <c:v>3.02127856938216E-3</c:v>
                </c:pt>
                <c:pt idx="49">
                  <c:v>6.1051953172427901E-3</c:v>
                </c:pt>
                <c:pt idx="50">
                  <c:v>1.7200101579208499E-3</c:v>
                </c:pt>
                <c:pt idx="51">
                  <c:v>-7.0188616425317398E-4</c:v>
                </c:pt>
                <c:pt idx="52">
                  <c:v>4.1784630114044302E-4</c:v>
                </c:pt>
                <c:pt idx="53">
                  <c:v>-2.1042248003265299E-3</c:v>
                </c:pt>
                <c:pt idx="54">
                  <c:v>-4.2298956760952501E-3</c:v>
                </c:pt>
                <c:pt idx="55">
                  <c:v>-8.3601297421749803E-3</c:v>
                </c:pt>
                <c:pt idx="56">
                  <c:v>2.0046239154081599E-2</c:v>
                </c:pt>
                <c:pt idx="57">
                  <c:v>-1.01388104392184E-3</c:v>
                </c:pt>
                <c:pt idx="58">
                  <c:v>-2.1435597286218699E-2</c:v>
                </c:pt>
                <c:pt idx="59">
                  <c:v>-2.6642828251115001E-2</c:v>
                </c:pt>
                <c:pt idx="60">
                  <c:v>-2.19594934636449E-2</c:v>
                </c:pt>
                <c:pt idx="61">
                  <c:v>-2.3093562391265102E-2</c:v>
                </c:pt>
                <c:pt idx="62">
                  <c:v>-2.2733494487186302E-2</c:v>
                </c:pt>
                <c:pt idx="63">
                  <c:v>-1.87290330742063E-2</c:v>
                </c:pt>
                <c:pt idx="64">
                  <c:v>-1.10597019922163E-2</c:v>
                </c:pt>
                <c:pt idx="65">
                  <c:v>-7.1330824376016604E-3</c:v>
                </c:pt>
                <c:pt idx="66">
                  <c:v>-2.89660427307219E-3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B-4581-97A0-E00593C58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A-49C6-A481-47749CADE83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A-49C6-A481-47749CADE83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A-49C6-A481-47749CADE83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3A-49C6-A481-47749CADE83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3A-49C6-A481-47749CADE83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3A-49C6-A481-47749CADE83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3A-49C6-A481-47749CADE83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3A-49C6-A481-47749CADE83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3A-49C6-A481-47749CADE83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3A-49C6-A481-47749CADE83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13A-49C6-A481-47749CADE83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13A-49C6-A481-47749CADE83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13A-49C6-A481-47749CADE83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13A-49C6-A481-47749CADE83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13A-49C6-A481-47749CADE83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13A-49C6-A481-47749CADE83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13A-49C6-A481-47749CADE83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13A-49C6-A481-47749CADE83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13A-49C6-A481-47749CADE83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13A-49C6-A481-47749CADE83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13A-49C6-A481-47749CADE83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3A-49C6-A481-47749CADE83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13A-49C6-A481-47749CADE83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13A-49C6-A481-47749CADE83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13A-49C6-A481-47749CADE83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13A-49C6-A481-47749CADE83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13A-49C6-A481-47749CADE83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13A-49C6-A481-47749CADE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27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47548404275551"/>
          <c:y val="0.2246307753197517"/>
          <c:w val="0.81631195557077119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-7.3000195632916598E-2</c:v>
                </c:pt>
                <c:pt idx="1">
                  <c:v>-0.122325826236652</c:v>
                </c:pt>
                <c:pt idx="2">
                  <c:v>8.5616677590768894E-2</c:v>
                </c:pt>
                <c:pt idx="3">
                  <c:v>2.41143521380945E-2</c:v>
                </c:pt>
                <c:pt idx="4">
                  <c:v>5.42702091365048E-2</c:v>
                </c:pt>
                <c:pt idx="5">
                  <c:v>-0.23276322151748199</c:v>
                </c:pt>
                <c:pt idx="6">
                  <c:v>-8.7880247106122494E-2</c:v>
                </c:pt>
                <c:pt idx="7">
                  <c:v>-5.3379596410671797E-2</c:v>
                </c:pt>
                <c:pt idx="8">
                  <c:v>-3.3873188791100302E-2</c:v>
                </c:pt>
                <c:pt idx="9">
                  <c:v>-0.12772884070229901</c:v>
                </c:pt>
                <c:pt idx="10">
                  <c:v>-7.5634628422582201E-2</c:v>
                </c:pt>
                <c:pt idx="11">
                  <c:v>4.9105092290990804E-3</c:v>
                </c:pt>
                <c:pt idx="12">
                  <c:v>-4.7301122065229899E-2</c:v>
                </c:pt>
                <c:pt idx="13">
                  <c:v>-1.8136578814704599E-2</c:v>
                </c:pt>
                <c:pt idx="14">
                  <c:v>5.8785067972475201E-2</c:v>
                </c:pt>
                <c:pt idx="15">
                  <c:v>9.2494830439993597E-2</c:v>
                </c:pt>
                <c:pt idx="16">
                  <c:v>1.0251625204037401E-3</c:v>
                </c:pt>
                <c:pt idx="17">
                  <c:v>-0.111497323648597</c:v>
                </c:pt>
                <c:pt idx="18">
                  <c:v>3.07132229464721E-2</c:v>
                </c:pt>
                <c:pt idx="19">
                  <c:v>3.4262740530691102E-2</c:v>
                </c:pt>
                <c:pt idx="20">
                  <c:v>4.4698334563775803E-2</c:v>
                </c:pt>
                <c:pt idx="21">
                  <c:v>0.15728698588575901</c:v>
                </c:pt>
                <c:pt idx="22">
                  <c:v>3.7963655817452598E-2</c:v>
                </c:pt>
                <c:pt idx="23">
                  <c:v>-4.0571188181826E-2</c:v>
                </c:pt>
                <c:pt idx="24">
                  <c:v>1.4003890940975599E-2</c:v>
                </c:pt>
                <c:pt idx="25">
                  <c:v>0.19223896400818999</c:v>
                </c:pt>
                <c:pt idx="26">
                  <c:v>2.55044885802873E-2</c:v>
                </c:pt>
                <c:pt idx="27">
                  <c:v>-6.3580350718997203E-2</c:v>
                </c:pt>
                <c:pt idx="28">
                  <c:v>-1.0764960719680101E-2</c:v>
                </c:pt>
                <c:pt idx="29">
                  <c:v>0.108182875796327</c:v>
                </c:pt>
                <c:pt idx="30">
                  <c:v>-9.7075869681915394E-2</c:v>
                </c:pt>
                <c:pt idx="31">
                  <c:v>1.6967884957884399E-2</c:v>
                </c:pt>
                <c:pt idx="32">
                  <c:v>-2.0471259936383501E-2</c:v>
                </c:pt>
                <c:pt idx="33">
                  <c:v>-6.4005821002148999E-3</c:v>
                </c:pt>
                <c:pt idx="34">
                  <c:v>-6.06710361769544E-2</c:v>
                </c:pt>
                <c:pt idx="35">
                  <c:v>-1.27691796903791E-2</c:v>
                </c:pt>
                <c:pt idx="36">
                  <c:v>-0.134419141387394</c:v>
                </c:pt>
                <c:pt idx="37">
                  <c:v>-7.4837433756771904E-2</c:v>
                </c:pt>
                <c:pt idx="38">
                  <c:v>-3.6314951559432498E-2</c:v>
                </c:pt>
                <c:pt idx="39">
                  <c:v>-9.3588571568410904E-3</c:v>
                </c:pt>
                <c:pt idx="40">
                  <c:v>-8.4501801768829904E-2</c:v>
                </c:pt>
                <c:pt idx="41">
                  <c:v>-0.107219788363194</c:v>
                </c:pt>
                <c:pt idx="42">
                  <c:v>-0.107752071638064</c:v>
                </c:pt>
                <c:pt idx="43">
                  <c:v>-1.19356013539169E-2</c:v>
                </c:pt>
                <c:pt idx="44">
                  <c:v>-7.5711741494337195E-2</c:v>
                </c:pt>
                <c:pt idx="45">
                  <c:v>1.0152421573098E-2</c:v>
                </c:pt>
                <c:pt idx="46">
                  <c:v>-9.1399783458185793E-2</c:v>
                </c:pt>
                <c:pt idx="47">
                  <c:v>-2.39129929677625E-2</c:v>
                </c:pt>
                <c:pt idx="48">
                  <c:v>1.9420439472474901E-2</c:v>
                </c:pt>
                <c:pt idx="49">
                  <c:v>0.35568685400422201</c:v>
                </c:pt>
                <c:pt idx="50">
                  <c:v>0.456731428167096</c:v>
                </c:pt>
                <c:pt idx="51">
                  <c:v>0.13730080059474101</c:v>
                </c:pt>
                <c:pt idx="52">
                  <c:v>0.60456779310347897</c:v>
                </c:pt>
                <c:pt idx="53">
                  <c:v>0.27683441484750798</c:v>
                </c:pt>
                <c:pt idx="54">
                  <c:v>-0.61552417197781795</c:v>
                </c:pt>
                <c:pt idx="55">
                  <c:v>-0.58280872735737099</c:v>
                </c:pt>
                <c:pt idx="56">
                  <c:v>-8.1428375423277299E-2</c:v>
                </c:pt>
                <c:pt idx="57">
                  <c:v>-0.180294826625224</c:v>
                </c:pt>
                <c:pt idx="58">
                  <c:v>-0.27700679784152099</c:v>
                </c:pt>
                <c:pt idx="59">
                  <c:v>-0.12965352514070599</c:v>
                </c:pt>
                <c:pt idx="60">
                  <c:v>0.32616262065462498</c:v>
                </c:pt>
                <c:pt idx="61">
                  <c:v>0.27718526576288499</c:v>
                </c:pt>
                <c:pt idx="62">
                  <c:v>0.11606287503146499</c:v>
                </c:pt>
                <c:pt idx="63">
                  <c:v>4.90885450996945E-2</c:v>
                </c:pt>
                <c:pt idx="64">
                  <c:v>0.14700481340163499</c:v>
                </c:pt>
                <c:pt idx="65">
                  <c:v>-7.6242866783434907E-2</c:v>
                </c:pt>
                <c:pt idx="66">
                  <c:v>3.7578746089476797E-2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F4E-95E3-6E896ACF0C6C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-1.27327407479024E-15</c:v>
                </c:pt>
                <c:pt idx="1">
                  <c:v>-1.4382911663796599E-15</c:v>
                </c:pt>
                <c:pt idx="2">
                  <c:v>-1.2574436856759101E-15</c:v>
                </c:pt>
                <c:pt idx="3">
                  <c:v>-1.3427455231892301E-15</c:v>
                </c:pt>
                <c:pt idx="4">
                  <c:v>-2.7586590205240999E-3</c:v>
                </c:pt>
                <c:pt idx="5">
                  <c:v>7.70137398282843E-2</c:v>
                </c:pt>
                <c:pt idx="6">
                  <c:v>5.6265234393843198E-2</c:v>
                </c:pt>
                <c:pt idx="7">
                  <c:v>3.1932820689655299E-2</c:v>
                </c:pt>
                <c:pt idx="8">
                  <c:v>3.2518555996167001E-2</c:v>
                </c:pt>
                <c:pt idx="9">
                  <c:v>2.35283314270552E-2</c:v>
                </c:pt>
                <c:pt idx="10">
                  <c:v>2.7915298754080199E-2</c:v>
                </c:pt>
                <c:pt idx="11">
                  <c:v>3.6839622388901101E-2</c:v>
                </c:pt>
                <c:pt idx="12">
                  <c:v>5.1107933968967199E-2</c:v>
                </c:pt>
                <c:pt idx="13">
                  <c:v>6.5302593449740098E-2</c:v>
                </c:pt>
                <c:pt idx="14">
                  <c:v>9.4814092699113298E-2</c:v>
                </c:pt>
                <c:pt idx="15">
                  <c:v>6.8290381062152905E-2</c:v>
                </c:pt>
                <c:pt idx="16">
                  <c:v>2.9788301148656597E-2</c:v>
                </c:pt>
                <c:pt idx="17">
                  <c:v>1.9447612243382699E-2</c:v>
                </c:pt>
                <c:pt idx="18">
                  <c:v>2.1085917589860701E-2</c:v>
                </c:pt>
                <c:pt idx="19">
                  <c:v>4.77717188234319E-3</c:v>
                </c:pt>
                <c:pt idx="20">
                  <c:v>3.9802394747924102E-3</c:v>
                </c:pt>
                <c:pt idx="21">
                  <c:v>8.1740985996823605E-3</c:v>
                </c:pt>
                <c:pt idx="22">
                  <c:v>4.4544502084085998E-3</c:v>
                </c:pt>
                <c:pt idx="23">
                  <c:v>5.1245830007523707E-3</c:v>
                </c:pt>
                <c:pt idx="24">
                  <c:v>8.3890336928162095E-3</c:v>
                </c:pt>
                <c:pt idx="25">
                  <c:v>1.35722815967387E-2</c:v>
                </c:pt>
                <c:pt idx="26">
                  <c:v>7.8395610422675698E-3</c:v>
                </c:pt>
                <c:pt idx="27">
                  <c:v>-2.5458436491730002E-4</c:v>
                </c:pt>
                <c:pt idx="28">
                  <c:v>-1.5616127471366501E-3</c:v>
                </c:pt>
                <c:pt idx="29">
                  <c:v>-3.51386521558556E-3</c:v>
                </c:pt>
                <c:pt idx="30">
                  <c:v>-1.11539082179103E-2</c:v>
                </c:pt>
                <c:pt idx="31">
                  <c:v>-1.1635814030966101E-2</c:v>
                </c:pt>
                <c:pt idx="32">
                  <c:v>-1.8742057577206799E-2</c:v>
                </c:pt>
                <c:pt idx="33">
                  <c:v>-2.7387680768059301E-2</c:v>
                </c:pt>
                <c:pt idx="34">
                  <c:v>-2.8808632696272502E-2</c:v>
                </c:pt>
                <c:pt idx="35">
                  <c:v>-2.7761546013171701E-2</c:v>
                </c:pt>
                <c:pt idx="36">
                  <c:v>-3.0171885118435098E-2</c:v>
                </c:pt>
                <c:pt idx="37">
                  <c:v>-2.9200661002914602E-2</c:v>
                </c:pt>
                <c:pt idx="38">
                  <c:v>-2.8003440659505201E-2</c:v>
                </c:pt>
                <c:pt idx="39">
                  <c:v>-2.93126421068521E-2</c:v>
                </c:pt>
                <c:pt idx="40">
                  <c:v>-2.9828827944383601E-2</c:v>
                </c:pt>
                <c:pt idx="41">
                  <c:v>-2.99007046119097E-2</c:v>
                </c:pt>
                <c:pt idx="42">
                  <c:v>-3.1134193530650202E-2</c:v>
                </c:pt>
                <c:pt idx="43">
                  <c:v>-2.9324143825250799E-2</c:v>
                </c:pt>
                <c:pt idx="44">
                  <c:v>-2.9397396833651002E-2</c:v>
                </c:pt>
                <c:pt idx="45">
                  <c:v>-2.8523469697036001E-2</c:v>
                </c:pt>
                <c:pt idx="46">
                  <c:v>-3.0309063286067001E-2</c:v>
                </c:pt>
                <c:pt idx="47">
                  <c:v>-3.8378956823521597E-2</c:v>
                </c:pt>
                <c:pt idx="48">
                  <c:v>-3.32504771951318E-2</c:v>
                </c:pt>
                <c:pt idx="49">
                  <c:v>-2.86590910421467E-2</c:v>
                </c:pt>
                <c:pt idx="50">
                  <c:v>-2.6008054729420499E-2</c:v>
                </c:pt>
                <c:pt idx="51">
                  <c:v>-3.0546063156849899E-2</c:v>
                </c:pt>
                <c:pt idx="52">
                  <c:v>-2.1771558632661701E-2</c:v>
                </c:pt>
                <c:pt idx="53">
                  <c:v>-2.9325358925578998E-2</c:v>
                </c:pt>
                <c:pt idx="54">
                  <c:v>-4.76256743154964E-2</c:v>
                </c:pt>
                <c:pt idx="55">
                  <c:v>-4.7492523598296602E-2</c:v>
                </c:pt>
                <c:pt idx="56">
                  <c:v>-3.6033904726246804E-2</c:v>
                </c:pt>
                <c:pt idx="57">
                  <c:v>-3.9758879672796801E-2</c:v>
                </c:pt>
                <c:pt idx="58">
                  <c:v>-3.8603894882791798E-3</c:v>
                </c:pt>
                <c:pt idx="59">
                  <c:v>1.0765074211023201E-3</c:v>
                </c:pt>
                <c:pt idx="60">
                  <c:v>2.1359851850288403E-3</c:v>
                </c:pt>
                <c:pt idx="61">
                  <c:v>-5.0280465967055005E-3</c:v>
                </c:pt>
                <c:pt idx="62">
                  <c:v>-1.46908057720995E-2</c:v>
                </c:pt>
                <c:pt idx="63">
                  <c:v>-1.35501999506067E-2</c:v>
                </c:pt>
                <c:pt idx="64">
                  <c:v>-7.982532505910531E-3</c:v>
                </c:pt>
                <c:pt idx="65">
                  <c:v>-2.05823084211142E-2</c:v>
                </c:pt>
                <c:pt idx="66">
                  <c:v>-1.76742799179378E-2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1-4F4E-95E3-6E896ACF0C6C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1.4612798780988799E-15</c:v>
                </c:pt>
                <c:pt idx="1">
                  <c:v>2.61266143150093E-15</c:v>
                </c:pt>
                <c:pt idx="2">
                  <c:v>3.8655629965276101E-15</c:v>
                </c:pt>
                <c:pt idx="3">
                  <c:v>3.8170214759700398E-15</c:v>
                </c:pt>
                <c:pt idx="4">
                  <c:v>5.7226893625633601E-2</c:v>
                </c:pt>
                <c:pt idx="5">
                  <c:v>-0.13446309321497199</c:v>
                </c:pt>
                <c:pt idx="6">
                  <c:v>-7.2336955056093402E-2</c:v>
                </c:pt>
                <c:pt idx="7">
                  <c:v>1.3424011697324101E-2</c:v>
                </c:pt>
                <c:pt idx="8">
                  <c:v>2.9346753645473199E-2</c:v>
                </c:pt>
                <c:pt idx="9">
                  <c:v>2.5662303852078801E-2</c:v>
                </c:pt>
                <c:pt idx="10">
                  <c:v>3.0318923572570898E-3</c:v>
                </c:pt>
                <c:pt idx="11">
                  <c:v>-1.0999363149043401E-2</c:v>
                </c:pt>
                <c:pt idx="12">
                  <c:v>-9.8104021928276507E-3</c:v>
                </c:pt>
                <c:pt idx="13">
                  <c:v>6.9268741847217E-2</c:v>
                </c:pt>
                <c:pt idx="14">
                  <c:v>6.9160162154339802E-2</c:v>
                </c:pt>
                <c:pt idx="15">
                  <c:v>-0.106276816237067</c:v>
                </c:pt>
                <c:pt idx="16">
                  <c:v>-0.12898354195351999</c:v>
                </c:pt>
                <c:pt idx="17">
                  <c:v>-6.5836733619107302E-2</c:v>
                </c:pt>
                <c:pt idx="18">
                  <c:v>-6.0384382391473097E-2</c:v>
                </c:pt>
                <c:pt idx="19">
                  <c:v>-4.2736347658989003E-2</c:v>
                </c:pt>
                <c:pt idx="20">
                  <c:v>-3.8862897000055199E-2</c:v>
                </c:pt>
                <c:pt idx="21">
                  <c:v>3.7572762620550599E-3</c:v>
                </c:pt>
                <c:pt idx="22">
                  <c:v>-2.0497350476902799E-2</c:v>
                </c:pt>
                <c:pt idx="23">
                  <c:v>-1.5637025084479301E-2</c:v>
                </c:pt>
                <c:pt idx="24">
                  <c:v>-2.23583666981222E-2</c:v>
                </c:pt>
                <c:pt idx="25">
                  <c:v>-2.4844831723749902E-2</c:v>
                </c:pt>
                <c:pt idx="26">
                  <c:v>-3.8185206739476403E-2</c:v>
                </c:pt>
                <c:pt idx="27">
                  <c:v>-8.6823349569277401E-3</c:v>
                </c:pt>
                <c:pt idx="28">
                  <c:v>-1.0748253023652499E-2</c:v>
                </c:pt>
                <c:pt idx="29">
                  <c:v>-1.20854187903921E-2</c:v>
                </c:pt>
                <c:pt idx="30">
                  <c:v>6.52393516092452E-3</c:v>
                </c:pt>
                <c:pt idx="31">
                  <c:v>-3.74424439511415E-3</c:v>
                </c:pt>
                <c:pt idx="32">
                  <c:v>-7.0461312991627499E-3</c:v>
                </c:pt>
                <c:pt idx="33">
                  <c:v>-1.53255545333388E-2</c:v>
                </c:pt>
                <c:pt idx="34">
                  <c:v>1.10559601701707E-3</c:v>
                </c:pt>
                <c:pt idx="35">
                  <c:v>4.9282816702559198E-4</c:v>
                </c:pt>
                <c:pt idx="36">
                  <c:v>1.5196702458072401E-2</c:v>
                </c:pt>
                <c:pt idx="37">
                  <c:v>2.0314605479652598E-2</c:v>
                </c:pt>
                <c:pt idx="38">
                  <c:v>4.0115338075498698E-2</c:v>
                </c:pt>
                <c:pt idx="39">
                  <c:v>2.52826330861964E-2</c:v>
                </c:pt>
                <c:pt idx="40">
                  <c:v>1.8505579284341499E-2</c:v>
                </c:pt>
                <c:pt idx="41">
                  <c:v>2.10788553739132E-2</c:v>
                </c:pt>
                <c:pt idx="42">
                  <c:v>2.0933929657608801E-2</c:v>
                </c:pt>
                <c:pt idx="43">
                  <c:v>2.6504313760512599E-2</c:v>
                </c:pt>
                <c:pt idx="44">
                  <c:v>2.77114046260847E-2</c:v>
                </c:pt>
                <c:pt idx="45">
                  <c:v>2.8951104111535401E-2</c:v>
                </c:pt>
                <c:pt idx="46">
                  <c:v>2.2143108375322101E-2</c:v>
                </c:pt>
                <c:pt idx="47">
                  <c:v>-2.3539833489270402E-2</c:v>
                </c:pt>
                <c:pt idx="48">
                  <c:v>5.4586351250559398E-2</c:v>
                </c:pt>
                <c:pt idx="49">
                  <c:v>7.4670559908701306E-2</c:v>
                </c:pt>
                <c:pt idx="50">
                  <c:v>8.4363128697910794E-2</c:v>
                </c:pt>
                <c:pt idx="51">
                  <c:v>5.5966523018930597E-2</c:v>
                </c:pt>
                <c:pt idx="52">
                  <c:v>9.3163240743911899E-2</c:v>
                </c:pt>
                <c:pt idx="53">
                  <c:v>6.6452063522724494E-2</c:v>
                </c:pt>
                <c:pt idx="54">
                  <c:v>4.8624010077449901E-3</c:v>
                </c:pt>
                <c:pt idx="55">
                  <c:v>4.8529480606391E-4</c:v>
                </c:pt>
                <c:pt idx="56">
                  <c:v>4.2665785720923499E-2</c:v>
                </c:pt>
                <c:pt idx="57">
                  <c:v>5.2681811839186E-2</c:v>
                </c:pt>
                <c:pt idx="58">
                  <c:v>2.6336959553901401E-2</c:v>
                </c:pt>
                <c:pt idx="59">
                  <c:v>5.2720792029694501E-3</c:v>
                </c:pt>
                <c:pt idx="60">
                  <c:v>-1.3968889125636401E-2</c:v>
                </c:pt>
                <c:pt idx="61">
                  <c:v>-5.7384550346055899E-2</c:v>
                </c:pt>
                <c:pt idx="62">
                  <c:v>-7.8409203154198595E-2</c:v>
                </c:pt>
                <c:pt idx="63">
                  <c:v>-8.3239813602110399E-2</c:v>
                </c:pt>
                <c:pt idx="64">
                  <c:v>-7.4904484061566801E-2</c:v>
                </c:pt>
                <c:pt idx="65">
                  <c:v>-0.100367425629142</c:v>
                </c:pt>
                <c:pt idx="66">
                  <c:v>-6.75865468322258E-2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91-4F4E-95E3-6E896ACF0C6C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-4.0269544317491197E-15</c:v>
                </c:pt>
                <c:pt idx="1">
                  <c:v>-3.1597492877507401E-15</c:v>
                </c:pt>
                <c:pt idx="2">
                  <c:v>-2.3516120819753901E-15</c:v>
                </c:pt>
                <c:pt idx="3">
                  <c:v>-3.9188919983679798E-15</c:v>
                </c:pt>
                <c:pt idx="4">
                  <c:v>-4.5349996795812003E-2</c:v>
                </c:pt>
                <c:pt idx="5">
                  <c:v>8.5426887756869293E-3</c:v>
                </c:pt>
                <c:pt idx="6">
                  <c:v>2.86891305948547E-2</c:v>
                </c:pt>
                <c:pt idx="7">
                  <c:v>8.1292299040489999E-2</c:v>
                </c:pt>
                <c:pt idx="8">
                  <c:v>0.111976139137129</c:v>
                </c:pt>
                <c:pt idx="9">
                  <c:v>8.6055390675363899E-2</c:v>
                </c:pt>
                <c:pt idx="10">
                  <c:v>2.2125389608124199E-2</c:v>
                </c:pt>
                <c:pt idx="11">
                  <c:v>2.5502411797381101E-2</c:v>
                </c:pt>
                <c:pt idx="12">
                  <c:v>3.5831855032917699E-2</c:v>
                </c:pt>
                <c:pt idx="13">
                  <c:v>0.122371067463064</c:v>
                </c:pt>
                <c:pt idx="14">
                  <c:v>0.12986876977765999</c:v>
                </c:pt>
                <c:pt idx="15">
                  <c:v>-1.5526624012674701E-2</c:v>
                </c:pt>
                <c:pt idx="16">
                  <c:v>-3.8898615110103403E-2</c:v>
                </c:pt>
                <c:pt idx="17">
                  <c:v>-2.6995907733456202E-2</c:v>
                </c:pt>
                <c:pt idx="18">
                  <c:v>-2.72724050014229E-2</c:v>
                </c:pt>
                <c:pt idx="19">
                  <c:v>-3.07163023404734E-2</c:v>
                </c:pt>
                <c:pt idx="20">
                  <c:v>-2.0869598223992199E-2</c:v>
                </c:pt>
                <c:pt idx="21">
                  <c:v>3.5668096554139499E-3</c:v>
                </c:pt>
                <c:pt idx="22">
                  <c:v>-7.5309164886310197E-3</c:v>
                </c:pt>
                <c:pt idx="23">
                  <c:v>3.9178628616992096E-3</c:v>
                </c:pt>
                <c:pt idx="24">
                  <c:v>-3.1019157350617201E-3</c:v>
                </c:pt>
                <c:pt idx="25">
                  <c:v>-9.2004596934694895E-3</c:v>
                </c:pt>
                <c:pt idx="26">
                  <c:v>-1.05152140473645E-2</c:v>
                </c:pt>
                <c:pt idx="27">
                  <c:v>-1.50925334071883E-2</c:v>
                </c:pt>
                <c:pt idx="28">
                  <c:v>-1.4370658176801301E-2</c:v>
                </c:pt>
                <c:pt idx="29">
                  <c:v>-7.7483124701273496E-3</c:v>
                </c:pt>
                <c:pt idx="30">
                  <c:v>4.8617256572565104E-3</c:v>
                </c:pt>
                <c:pt idx="31">
                  <c:v>-1.4612873290407899E-2</c:v>
                </c:pt>
                <c:pt idx="32">
                  <c:v>-1.7607036554725598E-2</c:v>
                </c:pt>
                <c:pt idx="33">
                  <c:v>-3.3798704229200997E-2</c:v>
                </c:pt>
                <c:pt idx="34">
                  <c:v>-2.4214055035818499E-2</c:v>
                </c:pt>
                <c:pt idx="35">
                  <c:v>-2.09133975965962E-2</c:v>
                </c:pt>
                <c:pt idx="36">
                  <c:v>-9.4659213761423E-3</c:v>
                </c:pt>
                <c:pt idx="37">
                  <c:v>-4.3472473613882104E-3</c:v>
                </c:pt>
                <c:pt idx="38">
                  <c:v>1.24319817191076E-2</c:v>
                </c:pt>
                <c:pt idx="39">
                  <c:v>-7.2890687468998901E-3</c:v>
                </c:pt>
                <c:pt idx="40">
                  <c:v>-7.4900913461892196E-3</c:v>
                </c:pt>
                <c:pt idx="41">
                  <c:v>-7.2954694512221202E-3</c:v>
                </c:pt>
                <c:pt idx="42">
                  <c:v>-8.0863420557751899E-3</c:v>
                </c:pt>
                <c:pt idx="43">
                  <c:v>-7.7650974262498899E-3</c:v>
                </c:pt>
                <c:pt idx="44">
                  <c:v>2.8598275504134502E-3</c:v>
                </c:pt>
                <c:pt idx="45">
                  <c:v>-2.7804680765932701E-4</c:v>
                </c:pt>
                <c:pt idx="46">
                  <c:v>-1.0784820112536701E-3</c:v>
                </c:pt>
                <c:pt idx="47">
                  <c:v>-4.3930520956773897E-2</c:v>
                </c:pt>
                <c:pt idx="48">
                  <c:v>9.4415989209323398E-3</c:v>
                </c:pt>
                <c:pt idx="49">
                  <c:v>1.55194953052836E-2</c:v>
                </c:pt>
                <c:pt idx="50">
                  <c:v>1.9591444071004199E-2</c:v>
                </c:pt>
                <c:pt idx="51">
                  <c:v>1.02821646243793E-2</c:v>
                </c:pt>
                <c:pt idx="52">
                  <c:v>2.0449340275215899E-2</c:v>
                </c:pt>
                <c:pt idx="53">
                  <c:v>1.467848270858E-2</c:v>
                </c:pt>
                <c:pt idx="54">
                  <c:v>-1.608339763355E-2</c:v>
                </c:pt>
                <c:pt idx="55">
                  <c:v>-2.2048315115871801E-2</c:v>
                </c:pt>
                <c:pt idx="56">
                  <c:v>3.6869667424496901E-3</c:v>
                </c:pt>
                <c:pt idx="57">
                  <c:v>2.8103068076763001E-2</c:v>
                </c:pt>
                <c:pt idx="58">
                  <c:v>2.1267732258220502E-2</c:v>
                </c:pt>
                <c:pt idx="59">
                  <c:v>-1.53635458013301E-3</c:v>
                </c:pt>
                <c:pt idx="60">
                  <c:v>-4.4615092538914103E-2</c:v>
                </c:pt>
                <c:pt idx="61">
                  <c:v>-6.2868283828858298E-2</c:v>
                </c:pt>
                <c:pt idx="62">
                  <c:v>-6.6645298940104195E-2</c:v>
                </c:pt>
                <c:pt idx="63">
                  <c:v>-6.3828982599684503E-2</c:v>
                </c:pt>
                <c:pt idx="64">
                  <c:v>-7.6300412987508198E-2</c:v>
                </c:pt>
                <c:pt idx="65">
                  <c:v>-6.1642026363530097E-2</c:v>
                </c:pt>
                <c:pt idx="66">
                  <c:v>-4.0001519028127902E-2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91-4F4E-95E3-6E896ACF0C6C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-1.4985715065950399E-14</c:v>
                </c:pt>
                <c:pt idx="1">
                  <c:v>-1.5646211280284099E-14</c:v>
                </c:pt>
                <c:pt idx="2">
                  <c:v>-1.6436028412601901E-14</c:v>
                </c:pt>
                <c:pt idx="3">
                  <c:v>-1.9226514479939999E-14</c:v>
                </c:pt>
                <c:pt idx="4">
                  <c:v>4.0063362569715596E-3</c:v>
                </c:pt>
                <c:pt idx="5">
                  <c:v>2.0965192512896299E-2</c:v>
                </c:pt>
                <c:pt idx="6">
                  <c:v>6.11328708128651E-2</c:v>
                </c:pt>
                <c:pt idx="7">
                  <c:v>0.103927505875065</c:v>
                </c:pt>
                <c:pt idx="8">
                  <c:v>0.12854044713467899</c:v>
                </c:pt>
                <c:pt idx="9">
                  <c:v>9.6898317648121304E-2</c:v>
                </c:pt>
                <c:pt idx="10">
                  <c:v>2.5268455877667E-2</c:v>
                </c:pt>
                <c:pt idx="11">
                  <c:v>2.4168256806207399E-2</c:v>
                </c:pt>
                <c:pt idx="12">
                  <c:v>3.5747119004521002E-2</c:v>
                </c:pt>
                <c:pt idx="13">
                  <c:v>0.11257699150287</c:v>
                </c:pt>
                <c:pt idx="14">
                  <c:v>0.10959634805117301</c:v>
                </c:pt>
                <c:pt idx="15">
                  <c:v>-8.0079231559195101E-3</c:v>
                </c:pt>
                <c:pt idx="16">
                  <c:v>-3.0658526346334401E-2</c:v>
                </c:pt>
                <c:pt idx="17">
                  <c:v>-2.1858789835135999E-2</c:v>
                </c:pt>
                <c:pt idx="18">
                  <c:v>-2.30192811574986E-2</c:v>
                </c:pt>
                <c:pt idx="19">
                  <c:v>-2.6152676973042799E-2</c:v>
                </c:pt>
                <c:pt idx="20">
                  <c:v>-1.92594193150987E-2</c:v>
                </c:pt>
                <c:pt idx="21">
                  <c:v>4.5865883919554403E-3</c:v>
                </c:pt>
                <c:pt idx="22">
                  <c:v>-4.3997561971062102E-3</c:v>
                </c:pt>
                <c:pt idx="23">
                  <c:v>1.11676902193081E-2</c:v>
                </c:pt>
                <c:pt idx="24">
                  <c:v>-1.8822727247913499E-3</c:v>
                </c:pt>
                <c:pt idx="25">
                  <c:v>-9.7465322353347105E-3</c:v>
                </c:pt>
                <c:pt idx="26">
                  <c:v>-8.6164031832529197E-3</c:v>
                </c:pt>
                <c:pt idx="27">
                  <c:v>-1.4111521097672299E-2</c:v>
                </c:pt>
                <c:pt idx="28">
                  <c:v>-1.05923622426933E-2</c:v>
                </c:pt>
                <c:pt idx="29">
                  <c:v>-4.9668218344529899E-3</c:v>
                </c:pt>
                <c:pt idx="30">
                  <c:v>5.6627193241498598E-3</c:v>
                </c:pt>
                <c:pt idx="31">
                  <c:v>-1.37599926598345E-2</c:v>
                </c:pt>
                <c:pt idx="32">
                  <c:v>-1.1886343940906201E-2</c:v>
                </c:pt>
                <c:pt idx="33">
                  <c:v>-2.31849183314362E-2</c:v>
                </c:pt>
                <c:pt idx="34">
                  <c:v>-2.06514481388285E-2</c:v>
                </c:pt>
                <c:pt idx="35">
                  <c:v>-1.8533305079843701E-2</c:v>
                </c:pt>
                <c:pt idx="36">
                  <c:v>-6.8075324106348202E-3</c:v>
                </c:pt>
                <c:pt idx="37">
                  <c:v>-1.3756467265364099E-3</c:v>
                </c:pt>
                <c:pt idx="38">
                  <c:v>1.4255370366757E-2</c:v>
                </c:pt>
                <c:pt idx="39">
                  <c:v>-3.96404034353489E-3</c:v>
                </c:pt>
                <c:pt idx="40">
                  <c:v>-4.3480769213378604E-3</c:v>
                </c:pt>
                <c:pt idx="41">
                  <c:v>-2.87897739027151E-3</c:v>
                </c:pt>
                <c:pt idx="42">
                  <c:v>-3.3309312013625001E-3</c:v>
                </c:pt>
                <c:pt idx="43">
                  <c:v>-5.5817785638670701E-3</c:v>
                </c:pt>
                <c:pt idx="44">
                  <c:v>5.77244150583068E-3</c:v>
                </c:pt>
                <c:pt idx="45">
                  <c:v>2.4186886295406301E-3</c:v>
                </c:pt>
                <c:pt idx="46">
                  <c:v>-5.3556015827892504E-4</c:v>
                </c:pt>
                <c:pt idx="47">
                  <c:v>-3.4507523967439703E-2</c:v>
                </c:pt>
                <c:pt idx="48">
                  <c:v>7.6421779336978603E-3</c:v>
                </c:pt>
                <c:pt idx="49">
                  <c:v>1.12838716480738E-2</c:v>
                </c:pt>
                <c:pt idx="50">
                  <c:v>1.06431918041549E-2</c:v>
                </c:pt>
                <c:pt idx="51">
                  <c:v>6.2814494103950198E-3</c:v>
                </c:pt>
                <c:pt idx="52">
                  <c:v>9.2502667341203305E-3</c:v>
                </c:pt>
                <c:pt idx="53">
                  <c:v>6.7423586298131404E-3</c:v>
                </c:pt>
                <c:pt idx="54">
                  <c:v>-8.3615966837928598E-3</c:v>
                </c:pt>
                <c:pt idx="55">
                  <c:v>-1.4181472723486599E-2</c:v>
                </c:pt>
                <c:pt idx="56">
                  <c:v>3.0756579729126102E-3</c:v>
                </c:pt>
                <c:pt idx="57">
                  <c:v>2.90171835943774E-2</c:v>
                </c:pt>
                <c:pt idx="58">
                  <c:v>1.33048182679361E-2</c:v>
                </c:pt>
                <c:pt idx="59">
                  <c:v>-3.2880902326557701E-2</c:v>
                </c:pt>
                <c:pt idx="60">
                  <c:v>-5.2902083991186802E-2</c:v>
                </c:pt>
                <c:pt idx="61">
                  <c:v>-5.3595260096418101E-2</c:v>
                </c:pt>
                <c:pt idx="62">
                  <c:v>-5.0080235150073198E-2</c:v>
                </c:pt>
                <c:pt idx="63">
                  <c:v>-6.1864418279370302E-2</c:v>
                </c:pt>
                <c:pt idx="64">
                  <c:v>-5.0682243253360702E-2</c:v>
                </c:pt>
                <c:pt idx="65">
                  <c:v>-3.6833541375859702E-2</c:v>
                </c:pt>
                <c:pt idx="66">
                  <c:v>-2.0410623828833602E-2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91-4F4E-95E3-6E896ACF0C6C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-1.5299389728207099E-14</c:v>
                </c:pt>
                <c:pt idx="1">
                  <c:v>-1.56868431761542E-14</c:v>
                </c:pt>
                <c:pt idx="2">
                  <c:v>-1.9011273082634199E-14</c:v>
                </c:pt>
                <c:pt idx="3">
                  <c:v>-1.7675892789885501E-14</c:v>
                </c:pt>
                <c:pt idx="4">
                  <c:v>9.6842244426731099E-3</c:v>
                </c:pt>
                <c:pt idx="5">
                  <c:v>4.0489407802953903E-2</c:v>
                </c:pt>
                <c:pt idx="6">
                  <c:v>6.89043146475872E-2</c:v>
                </c:pt>
                <c:pt idx="7">
                  <c:v>0.111970470581834</c:v>
                </c:pt>
                <c:pt idx="8">
                  <c:v>0.115389891250856</c:v>
                </c:pt>
                <c:pt idx="9">
                  <c:v>8.7428419793996695E-2</c:v>
                </c:pt>
                <c:pt idx="10">
                  <c:v>3.3297533631660998E-2</c:v>
                </c:pt>
                <c:pt idx="11">
                  <c:v>2.3356493704989201E-2</c:v>
                </c:pt>
                <c:pt idx="12">
                  <c:v>4.0140305903837603E-2</c:v>
                </c:pt>
                <c:pt idx="13">
                  <c:v>0.101546901898436</c:v>
                </c:pt>
                <c:pt idx="14">
                  <c:v>9.49261378026202E-2</c:v>
                </c:pt>
                <c:pt idx="15">
                  <c:v>3.18672772168783E-3</c:v>
                </c:pt>
                <c:pt idx="16">
                  <c:v>-1.52529630801852E-2</c:v>
                </c:pt>
                <c:pt idx="17">
                  <c:v>-1.3075719034752799E-2</c:v>
                </c:pt>
                <c:pt idx="18">
                  <c:v>-1.39461485114713E-2</c:v>
                </c:pt>
                <c:pt idx="19">
                  <c:v>-1.6579191087278702E-2</c:v>
                </c:pt>
                <c:pt idx="20">
                  <c:v>-1.20259105099648E-2</c:v>
                </c:pt>
                <c:pt idx="21">
                  <c:v>6.5516773843056703E-3</c:v>
                </c:pt>
                <c:pt idx="22">
                  <c:v>-1.2446895943474801E-3</c:v>
                </c:pt>
                <c:pt idx="23">
                  <c:v>1.21369682913213E-2</c:v>
                </c:pt>
                <c:pt idx="24">
                  <c:v>1.27036390643817E-3</c:v>
                </c:pt>
                <c:pt idx="25">
                  <c:v>-5.5970197602268302E-3</c:v>
                </c:pt>
                <c:pt idx="26">
                  <c:v>-5.37688106431055E-3</c:v>
                </c:pt>
                <c:pt idx="27">
                  <c:v>-6.9011777515587298E-3</c:v>
                </c:pt>
                <c:pt idx="28">
                  <c:v>-3.3746756952492299E-3</c:v>
                </c:pt>
                <c:pt idx="29">
                  <c:v>-2.2145728177796198E-3</c:v>
                </c:pt>
                <c:pt idx="30">
                  <c:v>6.1969126099586797E-3</c:v>
                </c:pt>
                <c:pt idx="31">
                  <c:v>-9.8231371263108203E-3</c:v>
                </c:pt>
                <c:pt idx="32">
                  <c:v>-6.7438471331182602E-3</c:v>
                </c:pt>
                <c:pt idx="33">
                  <c:v>-1.3461998739416701E-2</c:v>
                </c:pt>
                <c:pt idx="34">
                  <c:v>-1.7279196686262401E-2</c:v>
                </c:pt>
                <c:pt idx="35">
                  <c:v>-1.7758136892195402E-2</c:v>
                </c:pt>
                <c:pt idx="36">
                  <c:v>-6.5305518919464298E-3</c:v>
                </c:pt>
                <c:pt idx="37">
                  <c:v>-2.1733849708077901E-3</c:v>
                </c:pt>
                <c:pt idx="38">
                  <c:v>1.1403479423850799E-2</c:v>
                </c:pt>
                <c:pt idx="39">
                  <c:v>-3.0433299193008499E-3</c:v>
                </c:pt>
                <c:pt idx="40">
                  <c:v>-2.3477343403972002E-3</c:v>
                </c:pt>
                <c:pt idx="41">
                  <c:v>3.1316378205661299E-3</c:v>
                </c:pt>
                <c:pt idx="42">
                  <c:v>1.5649946552668201E-3</c:v>
                </c:pt>
                <c:pt idx="43">
                  <c:v>-1.8822412486631701E-4</c:v>
                </c:pt>
                <c:pt idx="44">
                  <c:v>1.03952877856038E-2</c:v>
                </c:pt>
                <c:pt idx="45">
                  <c:v>2.80253047320675E-3</c:v>
                </c:pt>
                <c:pt idx="46">
                  <c:v>3.0291143546265601E-4</c:v>
                </c:pt>
                <c:pt idx="47">
                  <c:v>-2.7935853581979898E-2</c:v>
                </c:pt>
                <c:pt idx="48">
                  <c:v>7.1607118733553301E-3</c:v>
                </c:pt>
                <c:pt idx="49">
                  <c:v>1.12386560714441E-2</c:v>
                </c:pt>
                <c:pt idx="50">
                  <c:v>6.0577342949558396E-3</c:v>
                </c:pt>
                <c:pt idx="51">
                  <c:v>2.9349246517141499E-3</c:v>
                </c:pt>
                <c:pt idx="52">
                  <c:v>5.0012334113266202E-3</c:v>
                </c:pt>
                <c:pt idx="53">
                  <c:v>2.1018131059766599E-3</c:v>
                </c:pt>
                <c:pt idx="54">
                  <c:v>-2.67149782507763E-3</c:v>
                </c:pt>
                <c:pt idx="55">
                  <c:v>-7.7335268809444E-3</c:v>
                </c:pt>
                <c:pt idx="56">
                  <c:v>1.58741409330138E-2</c:v>
                </c:pt>
                <c:pt idx="57">
                  <c:v>2.51710399954568E-2</c:v>
                </c:pt>
                <c:pt idx="58">
                  <c:v>-1.5836364406484098E-2</c:v>
                </c:pt>
                <c:pt idx="59">
                  <c:v>-3.9884905814782802E-2</c:v>
                </c:pt>
                <c:pt idx="60">
                  <c:v>-4.1837236730957898E-2</c:v>
                </c:pt>
                <c:pt idx="61">
                  <c:v>-3.5280115529635898E-2</c:v>
                </c:pt>
                <c:pt idx="62">
                  <c:v>-4.3001643614882998E-2</c:v>
                </c:pt>
                <c:pt idx="63">
                  <c:v>-3.9097168547977901E-2</c:v>
                </c:pt>
                <c:pt idx="64">
                  <c:v>-2.8610128022510301E-2</c:v>
                </c:pt>
                <c:pt idx="65">
                  <c:v>-1.7709160694553298E-2</c:v>
                </c:pt>
                <c:pt idx="66">
                  <c:v>-9.5734508633400894E-3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91-4F4E-95E3-6E896ACF0C6C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8.3454598552473702E-16</c:v>
                </c:pt>
                <c:pt idx="1">
                  <c:v>7.5415733762375699E-16</c:v>
                </c:pt>
                <c:pt idx="2">
                  <c:v>1.60980446913051E-16</c:v>
                </c:pt>
                <c:pt idx="3">
                  <c:v>7.3930434881103299E-16</c:v>
                </c:pt>
                <c:pt idx="4">
                  <c:v>2.15463183027256E-2</c:v>
                </c:pt>
                <c:pt idx="5">
                  <c:v>7.0169285790466399E-2</c:v>
                </c:pt>
                <c:pt idx="6">
                  <c:v>8.7714356094763801E-2</c:v>
                </c:pt>
                <c:pt idx="7">
                  <c:v>0.122194006398778</c:v>
                </c:pt>
                <c:pt idx="8">
                  <c:v>0.11362156746890199</c:v>
                </c:pt>
                <c:pt idx="9">
                  <c:v>8.5280084429908601E-2</c:v>
                </c:pt>
                <c:pt idx="10">
                  <c:v>3.6133973848088599E-2</c:v>
                </c:pt>
                <c:pt idx="11">
                  <c:v>2.32561932194385E-2</c:v>
                </c:pt>
                <c:pt idx="12">
                  <c:v>4.0583318016596898E-2</c:v>
                </c:pt>
                <c:pt idx="13">
                  <c:v>9.3103674433780106E-2</c:v>
                </c:pt>
                <c:pt idx="14">
                  <c:v>8.3620581508602798E-2</c:v>
                </c:pt>
                <c:pt idx="15">
                  <c:v>7.9806473352659404E-3</c:v>
                </c:pt>
                <c:pt idx="16">
                  <c:v>-5.1555432279180402E-4</c:v>
                </c:pt>
                <c:pt idx="17">
                  <c:v>-2.41377840257102E-3</c:v>
                </c:pt>
                <c:pt idx="18">
                  <c:v>-4.2683772686101101E-3</c:v>
                </c:pt>
                <c:pt idx="19">
                  <c:v>-6.8363228439774302E-3</c:v>
                </c:pt>
                <c:pt idx="20">
                  <c:v>-3.6657880849835099E-3</c:v>
                </c:pt>
                <c:pt idx="21">
                  <c:v>8.7138567283362601E-3</c:v>
                </c:pt>
                <c:pt idx="22">
                  <c:v>3.31000847882626E-3</c:v>
                </c:pt>
                <c:pt idx="23">
                  <c:v>1.4785376429422599E-2</c:v>
                </c:pt>
                <c:pt idx="24">
                  <c:v>5.1537023896041298E-3</c:v>
                </c:pt>
                <c:pt idx="25">
                  <c:v>-1.1193468719412601E-3</c:v>
                </c:pt>
                <c:pt idx="26">
                  <c:v>-3.61741215124005E-3</c:v>
                </c:pt>
                <c:pt idx="27">
                  <c:v>-6.6609831184750298E-3</c:v>
                </c:pt>
                <c:pt idx="28">
                  <c:v>-4.6977779096592596E-3</c:v>
                </c:pt>
                <c:pt idx="29">
                  <c:v>-3.9592887149284099E-3</c:v>
                </c:pt>
                <c:pt idx="30">
                  <c:v>4.6671708898842401E-3</c:v>
                </c:pt>
                <c:pt idx="31">
                  <c:v>-7.8004764991598304E-3</c:v>
                </c:pt>
                <c:pt idx="32">
                  <c:v>-7.1289000375179901E-3</c:v>
                </c:pt>
                <c:pt idx="33">
                  <c:v>-1.2999210884015301E-2</c:v>
                </c:pt>
                <c:pt idx="34">
                  <c:v>-1.6370159369809598E-2</c:v>
                </c:pt>
                <c:pt idx="35">
                  <c:v>-1.7242403661790601E-2</c:v>
                </c:pt>
                <c:pt idx="36">
                  <c:v>-6.8106987292137697E-3</c:v>
                </c:pt>
                <c:pt idx="37">
                  <c:v>-1.1195265115654001E-3</c:v>
                </c:pt>
                <c:pt idx="38">
                  <c:v>1.0379624284406801E-2</c:v>
                </c:pt>
                <c:pt idx="39">
                  <c:v>-1.22187752723945E-5</c:v>
                </c:pt>
                <c:pt idx="40">
                  <c:v>1.18413160422372E-3</c:v>
                </c:pt>
                <c:pt idx="41">
                  <c:v>1.18387649649056E-2</c:v>
                </c:pt>
                <c:pt idx="42">
                  <c:v>8.4400706848535706E-3</c:v>
                </c:pt>
                <c:pt idx="43">
                  <c:v>8.1335197235335496E-3</c:v>
                </c:pt>
                <c:pt idx="44">
                  <c:v>1.6247528779456299E-2</c:v>
                </c:pt>
                <c:pt idx="45">
                  <c:v>4.6515067127134201E-3</c:v>
                </c:pt>
                <c:pt idx="46">
                  <c:v>-7.1909080882855397E-4</c:v>
                </c:pt>
                <c:pt idx="47">
                  <c:v>-2.5535111377998201E-2</c:v>
                </c:pt>
                <c:pt idx="48">
                  <c:v>3.02127856938216E-3</c:v>
                </c:pt>
                <c:pt idx="49">
                  <c:v>6.1051953172427901E-3</c:v>
                </c:pt>
                <c:pt idx="50">
                  <c:v>1.7200101579208499E-3</c:v>
                </c:pt>
                <c:pt idx="51">
                  <c:v>-7.0188616425317398E-4</c:v>
                </c:pt>
                <c:pt idx="52">
                  <c:v>4.1784630114044302E-4</c:v>
                </c:pt>
                <c:pt idx="53">
                  <c:v>-2.1042248003265299E-3</c:v>
                </c:pt>
                <c:pt idx="54">
                  <c:v>-4.2298956760952501E-3</c:v>
                </c:pt>
                <c:pt idx="55">
                  <c:v>-8.3601297421749803E-3</c:v>
                </c:pt>
                <c:pt idx="56">
                  <c:v>2.0046239154081599E-2</c:v>
                </c:pt>
                <c:pt idx="57">
                  <c:v>-1.01388104392184E-3</c:v>
                </c:pt>
                <c:pt idx="58">
                  <c:v>-2.1435597286218699E-2</c:v>
                </c:pt>
                <c:pt idx="59">
                  <c:v>-2.6642828251115001E-2</c:v>
                </c:pt>
                <c:pt idx="60">
                  <c:v>-2.19594934636449E-2</c:v>
                </c:pt>
                <c:pt idx="61">
                  <c:v>-2.3093562391265102E-2</c:v>
                </c:pt>
                <c:pt idx="62">
                  <c:v>-2.2733494487186302E-2</c:v>
                </c:pt>
                <c:pt idx="63">
                  <c:v>-1.87290330742063E-2</c:v>
                </c:pt>
                <c:pt idx="64">
                  <c:v>-1.10597019922163E-2</c:v>
                </c:pt>
                <c:pt idx="65">
                  <c:v>-7.1330824376016604E-3</c:v>
                </c:pt>
                <c:pt idx="66">
                  <c:v>-2.89660427307219E-3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91-4F4E-95E3-6E896ACF0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5"/>
          <c:min val="-0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-0.1893395497280741</c:v>
                </c:pt>
                <c:pt idx="8">
                  <c:v>-1.5218589814431249</c:v>
                </c:pt>
                <c:pt idx="9">
                  <c:v>-1.579919212078972</c:v>
                </c:pt>
                <c:pt idx="10">
                  <c:v>-1.1374944925350152</c:v>
                </c:pt>
                <c:pt idx="11">
                  <c:v>-1.000570158835846</c:v>
                </c:pt>
                <c:pt idx="12">
                  <c:v>-0.32074768996411507</c:v>
                </c:pt>
                <c:pt idx="13">
                  <c:v>-2.9461386951515234E-2</c:v>
                </c:pt>
                <c:pt idx="14">
                  <c:v>-0.26443245209958732</c:v>
                </c:pt>
                <c:pt idx="15">
                  <c:v>-0.65522828166855929</c:v>
                </c:pt>
                <c:pt idx="16">
                  <c:v>-1.2045750711007146</c:v>
                </c:pt>
                <c:pt idx="17">
                  <c:v>-2.2213551101974276</c:v>
                </c:pt>
                <c:pt idx="18">
                  <c:v>-1.9333771396214054</c:v>
                </c:pt>
                <c:pt idx="19">
                  <c:v>-1.1058570654110305</c:v>
                </c:pt>
                <c:pt idx="20">
                  <c:v>-0.68362794304964369</c:v>
                </c:pt>
                <c:pt idx="21">
                  <c:v>-1.0213434634643144</c:v>
                </c:pt>
                <c:pt idx="22">
                  <c:v>-1.0194602850734094</c:v>
                </c:pt>
                <c:pt idx="23">
                  <c:v>-1.2972740748711302</c:v>
                </c:pt>
                <c:pt idx="24">
                  <c:v>-2.104016962533958</c:v>
                </c:pt>
                <c:pt idx="25">
                  <c:v>-2.3261522380476505</c:v>
                </c:pt>
                <c:pt idx="26">
                  <c:v>-2.3356999315712987</c:v>
                </c:pt>
                <c:pt idx="27">
                  <c:v>-2.5425359966451198</c:v>
                </c:pt>
                <c:pt idx="28">
                  <c:v>-3.3973223919308975</c:v>
                </c:pt>
                <c:pt idx="29">
                  <c:v>-3.5792579474178048</c:v>
                </c:pt>
                <c:pt idx="30">
                  <c:v>-3.320540336772198</c:v>
                </c:pt>
                <c:pt idx="31">
                  <c:v>-3.2324515386408188</c:v>
                </c:pt>
                <c:pt idx="32">
                  <c:v>-3.5130105244852774</c:v>
                </c:pt>
                <c:pt idx="33">
                  <c:v>-3.0783802758523833</c:v>
                </c:pt>
                <c:pt idx="34">
                  <c:v>-2.9985591388175257</c:v>
                </c:pt>
                <c:pt idx="35">
                  <c:v>-2.7108834151807213</c:v>
                </c:pt>
                <c:pt idx="36">
                  <c:v>-2.3905181490682712</c:v>
                </c:pt>
                <c:pt idx="37">
                  <c:v>-2.1044729510076188</c:v>
                </c:pt>
                <c:pt idx="38">
                  <c:v>-2.023194948621069</c:v>
                </c:pt>
                <c:pt idx="39">
                  <c:v>-1.5186624858777422</c:v>
                </c:pt>
                <c:pt idx="40">
                  <c:v>-1.1729117138110494</c:v>
                </c:pt>
                <c:pt idx="41">
                  <c:v>-0.96191106411439931</c:v>
                </c:pt>
                <c:pt idx="42">
                  <c:v>-0.74167853832223996</c:v>
                </c:pt>
                <c:pt idx="43">
                  <c:v>-0.33413243784517732</c:v>
                </c:pt>
                <c:pt idx="44">
                  <c:v>0.12816146994315814</c:v>
                </c:pt>
                <c:pt idx="45">
                  <c:v>0.62529771221390718</c:v>
                </c:pt>
                <c:pt idx="46">
                  <c:v>0.7516493346346973</c:v>
                </c:pt>
                <c:pt idx="47">
                  <c:v>1.0589188736371837</c:v>
                </c:pt>
                <c:pt idx="48">
                  <c:v>1.1087066883465564</c:v>
                </c:pt>
                <c:pt idx="49">
                  <c:v>1.4955937392555851</c:v>
                </c:pt>
                <c:pt idx="50">
                  <c:v>1.8810969562223683</c:v>
                </c:pt>
                <c:pt idx="51">
                  <c:v>1.6824872677812923</c:v>
                </c:pt>
                <c:pt idx="52">
                  <c:v>0.50117474151690233</c:v>
                </c:pt>
                <c:pt idx="53">
                  <c:v>-1.0031114734317854</c:v>
                </c:pt>
                <c:pt idx="54">
                  <c:v>-1.3410144874108183</c:v>
                </c:pt>
                <c:pt idx="55">
                  <c:v>-3.2923353915524869</c:v>
                </c:pt>
                <c:pt idx="56">
                  <c:v>-4.004397089247048</c:v>
                </c:pt>
                <c:pt idx="57">
                  <c:v>-1.5035458191325566</c:v>
                </c:pt>
                <c:pt idx="58">
                  <c:v>0.82909134352740654</c:v>
                </c:pt>
                <c:pt idx="59">
                  <c:v>1.2195018051237962</c:v>
                </c:pt>
                <c:pt idx="60">
                  <c:v>2.0197346060175434</c:v>
                </c:pt>
                <c:pt idx="61">
                  <c:v>2.1862072616820409</c:v>
                </c:pt>
                <c:pt idx="62">
                  <c:v>2.4154815390758904</c:v>
                </c:pt>
                <c:pt idx="63">
                  <c:v>1.3505723167970323</c:v>
                </c:pt>
                <c:pt idx="64">
                  <c:v>0.39012518961649523</c:v>
                </c:pt>
                <c:pt idx="65">
                  <c:v>-0.10626342070041206</c:v>
                </c:pt>
                <c:pt idx="66">
                  <c:v>-0.6698724702855352</c:v>
                </c:pt>
                <c:pt idx="67">
                  <c:v>-1.7094322850426487</c:v>
                </c:pt>
                <c:pt idx="68">
                  <c:v>-1.6596420826129337</c:v>
                </c:pt>
                <c:pt idx="69">
                  <c:v>-2.1859036579893933</c:v>
                </c:pt>
                <c:pt idx="70">
                  <c:v>-2.3292261044979807</c:v>
                </c:pt>
                <c:pt idx="71">
                  <c:v>-2.3831459284148138</c:v>
                </c:pt>
                <c:pt idx="72">
                  <c:v>-2.4119917633248877</c:v>
                </c:pt>
                <c:pt idx="73">
                  <c:v>-2.4318878368390311</c:v>
                </c:pt>
                <c:pt idx="74">
                  <c:v>-2.4473795769626308</c:v>
                </c:pt>
                <c:pt idx="75">
                  <c:v>-2.4599519655614372</c:v>
                </c:pt>
                <c:pt idx="76">
                  <c:v>-2.4702260827059526</c:v>
                </c:pt>
                <c:pt idx="77">
                  <c:v>-2.4785621095743311</c:v>
                </c:pt>
                <c:pt idx="78">
                  <c:v>-2.4852306211760009</c:v>
                </c:pt>
                <c:pt idx="79">
                  <c:v>-2.4904622640747083</c:v>
                </c:pt>
                <c:pt idx="80">
                  <c:v>-2.4944625445298034</c:v>
                </c:pt>
                <c:pt idx="81">
                  <c:v>-2.4974165712413114</c:v>
                </c:pt>
                <c:pt idx="82">
                  <c:v>-2.4994909498069466</c:v>
                </c:pt>
                <c:pt idx="83">
                  <c:v>-2.500834917773469</c:v>
                </c:pt>
                <c:pt idx="84">
                  <c:v>-2.5015813182990763</c:v>
                </c:pt>
                <c:pt idx="85">
                  <c:v>-2.5018475732243743</c:v>
                </c:pt>
                <c:pt idx="86">
                  <c:v>-2.5017366881290002</c:v>
                </c:pt>
                <c:pt idx="87">
                  <c:v>-2.5013382850489183</c:v>
                </c:pt>
                <c:pt idx="88">
                  <c:v>-2.5007296489168267</c:v>
                </c:pt>
                <c:pt idx="89">
                  <c:v>-2.4999767724718365</c:v>
                </c:pt>
                <c:pt idx="90">
                  <c:v>-2.499135385617556</c:v>
                </c:pt>
                <c:pt idx="91">
                  <c:v>-2.4982519571913651</c:v>
                </c:pt>
                <c:pt idx="92">
                  <c:v>-2.4973646592553074</c:v>
                </c:pt>
                <c:pt idx="93">
                  <c:v>-2.4965042860960547</c:v>
                </c:pt>
                <c:pt idx="94">
                  <c:v>-2.4956951220486876</c:v>
                </c:pt>
                <c:pt idx="95">
                  <c:v>-2.4949557539941623</c:v>
                </c:pt>
                <c:pt idx="96">
                  <c:v>-2.4942998259113813</c:v>
                </c:pt>
                <c:pt idx="97">
                  <c:v>-2.4937367341890195</c:v>
                </c:pt>
                <c:pt idx="98">
                  <c:v>-2.4932722635290436</c:v>
                </c:pt>
                <c:pt idx="99">
                  <c:v>-2.4929091642132186</c:v>
                </c:pt>
                <c:pt idx="100">
                  <c:v>-2.4926476722707824</c:v>
                </c:pt>
                <c:pt idx="101">
                  <c:v>-2.4924859746968826</c:v>
                </c:pt>
                <c:pt idx="102">
                  <c:v>-2.492420622341518</c:v>
                </c:pt>
                <c:pt idx="103">
                  <c:v>-2.4924468934370081</c:v>
                </c:pt>
                <c:pt idx="104">
                  <c:v>-2.4925591109708125</c:v>
                </c:pt>
                <c:pt idx="105">
                  <c:v>-2.4927509172585411</c:v>
                </c:pt>
                <c:pt idx="106">
                  <c:v>-2.4930155091392892</c:v>
                </c:pt>
                <c:pt idx="107">
                  <c:v>-2.4933458372184147</c:v>
                </c:pt>
                <c:pt idx="108">
                  <c:v>-2.4937347725307051</c:v>
                </c:pt>
                <c:pt idx="109">
                  <c:v>-2.4941752439011591</c:v>
                </c:pt>
                <c:pt idx="110">
                  <c:v>-2.4946603491506467</c:v>
                </c:pt>
                <c:pt idx="111">
                  <c:v>-2.4951834431372326</c:v>
                </c:pt>
                <c:pt idx="112">
                  <c:v>-2.4957382054487187</c:v>
                </c:pt>
                <c:pt idx="113">
                  <c:v>-2.4963186903738221</c:v>
                </c:pt>
                <c:pt idx="114">
                  <c:v>-2.4969193615836676</c:v>
                </c:pt>
                <c:pt idx="115">
                  <c:v>-2.4975351137563795</c:v>
                </c:pt>
                <c:pt idx="116">
                  <c:v>-2.4981612831798343</c:v>
                </c:pt>
                <c:pt idx="117">
                  <c:v>-2.4987936491725184</c:v>
                </c:pt>
                <c:pt idx="118">
                  <c:v>-2.4994284279746415</c:v>
                </c:pt>
                <c:pt idx="119">
                  <c:v>-2.500062260580854</c:v>
                </c:pt>
                <c:pt idx="120">
                  <c:v>-2.5006921958147146</c:v>
                </c:pt>
                <c:pt idx="121">
                  <c:v>-2.5013156697849732</c:v>
                </c:pt>
                <c:pt idx="122">
                  <c:v>-2.5019304827133526</c:v>
                </c:pt>
                <c:pt idx="123">
                  <c:v>-2.5025347739859809</c:v>
                </c:pt>
                <c:pt idx="124">
                  <c:v>-2.5031269961535632</c:v>
                </c:pt>
                <c:pt idx="125">
                  <c:v>-2.5037058884904133</c:v>
                </c:pt>
                <c:pt idx="126">
                  <c:v>-2.5042704506186628</c:v>
                </c:pt>
                <c:pt idx="127">
                  <c:v>-2.5048199166103844</c:v>
                </c:pt>
                <c:pt idx="128">
                  <c:v>-2.5053537298980819</c:v>
                </c:pt>
                <c:pt idx="129">
                  <c:v>-2.5058715192508445</c:v>
                </c:pt>
                <c:pt idx="130">
                  <c:v>-2.5210366874219159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8F-4E3E-B651-13168452B1CD}"/>
            </c:ext>
          </c:extLst>
        </c:ser>
        <c:ser>
          <c:idx val="2"/>
          <c:order val="1"/>
          <c:tx>
            <c:strRef>
              <c:f>EA_output_obs_with_text!$AU$1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8F-4E3E-B651-13168452B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-0.1893395497280741</c:v>
                </c:pt>
                <c:pt idx="8">
                  <c:v>-1.5218589814431249</c:v>
                </c:pt>
                <c:pt idx="9">
                  <c:v>-1.579919212078972</c:v>
                </c:pt>
                <c:pt idx="10">
                  <c:v>-1.1374944925350152</c:v>
                </c:pt>
                <c:pt idx="11">
                  <c:v>-1.000570158835846</c:v>
                </c:pt>
                <c:pt idx="12">
                  <c:v>-0.32074768996411507</c:v>
                </c:pt>
                <c:pt idx="13">
                  <c:v>-2.9461386951515234E-2</c:v>
                </c:pt>
                <c:pt idx="14">
                  <c:v>-0.26443245209958732</c:v>
                </c:pt>
                <c:pt idx="15">
                  <c:v>-0.65522828166855929</c:v>
                </c:pt>
                <c:pt idx="16">
                  <c:v>-1.2045750711007146</c:v>
                </c:pt>
                <c:pt idx="17">
                  <c:v>-2.2213551101974276</c:v>
                </c:pt>
                <c:pt idx="18">
                  <c:v>-1.9333771396214054</c:v>
                </c:pt>
                <c:pt idx="19">
                  <c:v>-1.1058570654110305</c:v>
                </c:pt>
                <c:pt idx="20">
                  <c:v>-0.68362794304964369</c:v>
                </c:pt>
                <c:pt idx="21">
                  <c:v>-1.0213434634643144</c:v>
                </c:pt>
                <c:pt idx="22">
                  <c:v>-1.0194602850734094</c:v>
                </c:pt>
                <c:pt idx="23">
                  <c:v>-1.2972740748711302</c:v>
                </c:pt>
                <c:pt idx="24">
                  <c:v>-2.104016962533958</c:v>
                </c:pt>
                <c:pt idx="25">
                  <c:v>-2.3261522380476505</c:v>
                </c:pt>
                <c:pt idx="26">
                  <c:v>-2.3356999315712987</c:v>
                </c:pt>
                <c:pt idx="27">
                  <c:v>-2.5425359966451198</c:v>
                </c:pt>
                <c:pt idx="28">
                  <c:v>-3.3973223919308975</c:v>
                </c:pt>
                <c:pt idx="29">
                  <c:v>-3.5792579474178048</c:v>
                </c:pt>
                <c:pt idx="30">
                  <c:v>-3.320540336772198</c:v>
                </c:pt>
                <c:pt idx="31">
                  <c:v>-3.2324515386408188</c:v>
                </c:pt>
                <c:pt idx="32">
                  <c:v>-3.5130105244852774</c:v>
                </c:pt>
                <c:pt idx="33">
                  <c:v>-3.0783802758523833</c:v>
                </c:pt>
                <c:pt idx="34">
                  <c:v>-2.9985591388175257</c:v>
                </c:pt>
                <c:pt idx="35">
                  <c:v>-2.7108834151807213</c:v>
                </c:pt>
                <c:pt idx="36">
                  <c:v>-2.3905181490682712</c:v>
                </c:pt>
                <c:pt idx="37">
                  <c:v>-2.1044729510076188</c:v>
                </c:pt>
                <c:pt idx="38">
                  <c:v>-2.023194948621069</c:v>
                </c:pt>
                <c:pt idx="39">
                  <c:v>-1.5186624858777422</c:v>
                </c:pt>
                <c:pt idx="40">
                  <c:v>-1.1729117138110494</c:v>
                </c:pt>
                <c:pt idx="41">
                  <c:v>-0.96191106411439931</c:v>
                </c:pt>
                <c:pt idx="42">
                  <c:v>-0.74167853832223996</c:v>
                </c:pt>
                <c:pt idx="43">
                  <c:v>-0.33413243784517732</c:v>
                </c:pt>
                <c:pt idx="44">
                  <c:v>0.12816146994315814</c:v>
                </c:pt>
                <c:pt idx="45">
                  <c:v>0.62529771221390718</c:v>
                </c:pt>
                <c:pt idx="46">
                  <c:v>0.7516493346346973</c:v>
                </c:pt>
                <c:pt idx="47">
                  <c:v>1.0589188736371837</c:v>
                </c:pt>
                <c:pt idx="48">
                  <c:v>1.1087066883465564</c:v>
                </c:pt>
                <c:pt idx="49">
                  <c:v>1.4955937392555851</c:v>
                </c:pt>
                <c:pt idx="50">
                  <c:v>1.8810969562223683</c:v>
                </c:pt>
                <c:pt idx="51">
                  <c:v>1.6824872677812923</c:v>
                </c:pt>
                <c:pt idx="52">
                  <c:v>0.50117474151690233</c:v>
                </c:pt>
                <c:pt idx="53">
                  <c:v>-1.0031114734317854</c:v>
                </c:pt>
                <c:pt idx="54">
                  <c:v>-1.3410144874108183</c:v>
                </c:pt>
                <c:pt idx="55">
                  <c:v>-3.2923353915524869</c:v>
                </c:pt>
                <c:pt idx="56">
                  <c:v>-4.004397089247048</c:v>
                </c:pt>
                <c:pt idx="57">
                  <c:v>-1.5035458191325566</c:v>
                </c:pt>
                <c:pt idx="58">
                  <c:v>0.82909134352740654</c:v>
                </c:pt>
                <c:pt idx="59">
                  <c:v>1.2195018051237962</c:v>
                </c:pt>
                <c:pt idx="60">
                  <c:v>2.0197346060175434</c:v>
                </c:pt>
                <c:pt idx="61">
                  <c:v>2.1862072616820409</c:v>
                </c:pt>
                <c:pt idx="62">
                  <c:v>2.4154815390758904</c:v>
                </c:pt>
                <c:pt idx="63">
                  <c:v>1.3505723167970323</c:v>
                </c:pt>
                <c:pt idx="64">
                  <c:v>0.39012518961649523</c:v>
                </c:pt>
                <c:pt idx="65">
                  <c:v>-0.10626342070041206</c:v>
                </c:pt>
                <c:pt idx="66">
                  <c:v>-0.6698724702855352</c:v>
                </c:pt>
                <c:pt idx="67">
                  <c:v>-1.7094322850426487</c:v>
                </c:pt>
                <c:pt idx="68">
                  <c:v>-1.6596420826129337</c:v>
                </c:pt>
                <c:pt idx="69">
                  <c:v>-2.1859036579893933</c:v>
                </c:pt>
                <c:pt idx="70">
                  <c:v>-2.3292261044979807</c:v>
                </c:pt>
                <c:pt idx="71">
                  <c:v>-2.3831459284148138</c:v>
                </c:pt>
                <c:pt idx="72">
                  <c:v>-2.4119917633248877</c:v>
                </c:pt>
                <c:pt idx="73">
                  <c:v>-2.4318878368390311</c:v>
                </c:pt>
                <c:pt idx="74">
                  <c:v>-2.4473795769626308</c:v>
                </c:pt>
                <c:pt idx="75">
                  <c:v>-2.4599519655614372</c:v>
                </c:pt>
                <c:pt idx="76">
                  <c:v>-2.4702260827059526</c:v>
                </c:pt>
                <c:pt idx="77">
                  <c:v>-2.4785621095743311</c:v>
                </c:pt>
                <c:pt idx="78">
                  <c:v>-2.4852306211760009</c:v>
                </c:pt>
                <c:pt idx="79">
                  <c:v>-2.4904622640747083</c:v>
                </c:pt>
                <c:pt idx="80">
                  <c:v>-2.4944625445298034</c:v>
                </c:pt>
                <c:pt idx="81">
                  <c:v>-2.4974165712413114</c:v>
                </c:pt>
                <c:pt idx="82">
                  <c:v>-2.4994909498069466</c:v>
                </c:pt>
                <c:pt idx="83">
                  <c:v>-2.500834917773469</c:v>
                </c:pt>
                <c:pt idx="84">
                  <c:v>-2.5015813182990763</c:v>
                </c:pt>
                <c:pt idx="85">
                  <c:v>-2.5018475732243743</c:v>
                </c:pt>
                <c:pt idx="86">
                  <c:v>-2.5017366881290002</c:v>
                </c:pt>
                <c:pt idx="87">
                  <c:v>-2.5013382850489183</c:v>
                </c:pt>
                <c:pt idx="88">
                  <c:v>-2.5007296489168267</c:v>
                </c:pt>
                <c:pt idx="89">
                  <c:v>-2.4999767724718365</c:v>
                </c:pt>
                <c:pt idx="90">
                  <c:v>-2.499135385617556</c:v>
                </c:pt>
                <c:pt idx="91">
                  <c:v>-2.4982519571913651</c:v>
                </c:pt>
                <c:pt idx="92">
                  <c:v>-2.4973646592553074</c:v>
                </c:pt>
                <c:pt idx="93">
                  <c:v>-2.4965042860960547</c:v>
                </c:pt>
                <c:pt idx="94">
                  <c:v>-2.4956951220486876</c:v>
                </c:pt>
                <c:pt idx="95">
                  <c:v>-2.4949557539941623</c:v>
                </c:pt>
                <c:pt idx="96">
                  <c:v>-2.4942998259113813</c:v>
                </c:pt>
                <c:pt idx="97">
                  <c:v>-2.4937367341890195</c:v>
                </c:pt>
                <c:pt idx="98">
                  <c:v>-2.4932722635290436</c:v>
                </c:pt>
                <c:pt idx="99">
                  <c:v>-2.4929091642132186</c:v>
                </c:pt>
                <c:pt idx="100">
                  <c:v>-2.4926476722707824</c:v>
                </c:pt>
                <c:pt idx="101">
                  <c:v>-2.4924859746968826</c:v>
                </c:pt>
                <c:pt idx="102">
                  <c:v>-2.492420622341518</c:v>
                </c:pt>
                <c:pt idx="103">
                  <c:v>-2.4924468934370081</c:v>
                </c:pt>
                <c:pt idx="104">
                  <c:v>-2.4925591109708125</c:v>
                </c:pt>
                <c:pt idx="105">
                  <c:v>-2.4927509172585411</c:v>
                </c:pt>
                <c:pt idx="106">
                  <c:v>-2.4930155091392892</c:v>
                </c:pt>
                <c:pt idx="107">
                  <c:v>-2.4933458372184147</c:v>
                </c:pt>
                <c:pt idx="108">
                  <c:v>-2.4937347725307051</c:v>
                </c:pt>
                <c:pt idx="109">
                  <c:v>-2.4941752439011591</c:v>
                </c:pt>
                <c:pt idx="110">
                  <c:v>-2.4946603491506467</c:v>
                </c:pt>
                <c:pt idx="111">
                  <c:v>-2.4951834431372326</c:v>
                </c:pt>
                <c:pt idx="112">
                  <c:v>-2.4957382054487187</c:v>
                </c:pt>
                <c:pt idx="113">
                  <c:v>-2.4963186903738221</c:v>
                </c:pt>
                <c:pt idx="114">
                  <c:v>-2.4969193615836676</c:v>
                </c:pt>
                <c:pt idx="115">
                  <c:v>-2.4975351137563795</c:v>
                </c:pt>
                <c:pt idx="116">
                  <c:v>-2.4981612831798343</c:v>
                </c:pt>
                <c:pt idx="117">
                  <c:v>-2.4987936491725184</c:v>
                </c:pt>
                <c:pt idx="118">
                  <c:v>-2.4994284279746415</c:v>
                </c:pt>
                <c:pt idx="119">
                  <c:v>-2.500062260580854</c:v>
                </c:pt>
                <c:pt idx="120">
                  <c:v>-2.5006921958147146</c:v>
                </c:pt>
                <c:pt idx="121">
                  <c:v>-2.5013156697849732</c:v>
                </c:pt>
                <c:pt idx="122">
                  <c:v>-2.5019304827133526</c:v>
                </c:pt>
                <c:pt idx="123">
                  <c:v>-2.5025347739859809</c:v>
                </c:pt>
                <c:pt idx="124">
                  <c:v>-2.5031269961535632</c:v>
                </c:pt>
                <c:pt idx="125">
                  <c:v>-2.5037058884904133</c:v>
                </c:pt>
                <c:pt idx="126">
                  <c:v>-2.5042704506186628</c:v>
                </c:pt>
                <c:pt idx="127">
                  <c:v>-2.5048199166103844</c:v>
                </c:pt>
                <c:pt idx="128">
                  <c:v>-2.5053537298980819</c:v>
                </c:pt>
                <c:pt idx="129">
                  <c:v>-2.5058715192508445</c:v>
                </c:pt>
                <c:pt idx="130">
                  <c:v>-2.5210366874219159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D-4D2D-8CAB-DFC7C36A2143}"/>
            </c:ext>
          </c:extLst>
        </c:ser>
        <c:ser>
          <c:idx val="2"/>
          <c:order val="1"/>
          <c:tx>
            <c:strRef>
              <c:f>EA_output_obs_with_text!$AV$1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D-4D2D-8CAB-DFC7C36A2143}"/>
            </c:ext>
          </c:extLst>
        </c:ser>
        <c:ser>
          <c:idx val="3"/>
          <c:order val="2"/>
          <c:tx>
            <c:strRef>
              <c:f>EA_output_obs_with_text!$AW$1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D-4D2D-8CAB-DFC7C36A2143}"/>
            </c:ext>
          </c:extLst>
        </c:ser>
        <c:ser>
          <c:idx val="4"/>
          <c:order val="3"/>
          <c:tx>
            <c:strRef>
              <c:f>EA_output_obs_with_text!$AX$1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D-4D2D-8CAB-DFC7C36A2143}"/>
            </c:ext>
          </c:extLst>
        </c:ser>
        <c:ser>
          <c:idx val="5"/>
          <c:order val="4"/>
          <c:tx>
            <c:strRef>
              <c:f>EA_output_obs_with_text!$AY$1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D-4D2D-8CAB-DFC7C36A2143}"/>
            </c:ext>
          </c:extLst>
        </c:ser>
        <c:ser>
          <c:idx val="6"/>
          <c:order val="5"/>
          <c:tx>
            <c:strRef>
              <c:f>EA_output_obs_with_text!$AZ$1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D-4D2D-8CAB-DFC7C36A2143}"/>
            </c:ext>
          </c:extLst>
        </c:ser>
        <c:ser>
          <c:idx val="7"/>
          <c:order val="6"/>
          <c:tx>
            <c:strRef>
              <c:f>EA_output_obs_with_text!$BA$1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DD-4D2D-8CAB-DFC7C36A2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EA_output_obs_with_text!$BB$1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-0.37372683929205075</c:v>
                </c:pt>
                <c:pt idx="8">
                  <c:v>-1.683602806181169</c:v>
                </c:pt>
                <c:pt idx="9">
                  <c:v>-1.7152023204509645</c:v>
                </c:pt>
                <c:pt idx="10">
                  <c:v>-1.7663487874579071</c:v>
                </c:pt>
                <c:pt idx="11">
                  <c:v>-2.0776288748243954</c:v>
                </c:pt>
                <c:pt idx="12">
                  <c:v>-1.3351359495826645</c:v>
                </c:pt>
                <c:pt idx="13">
                  <c:v>-0.30386656350633867</c:v>
                </c:pt>
                <c:pt idx="14">
                  <c:v>-0.25797904932816063</c:v>
                </c:pt>
                <c:pt idx="15">
                  <c:v>-0.7116831698870183</c:v>
                </c:pt>
                <c:pt idx="16">
                  <c:v>-2.5583805913337048</c:v>
                </c:pt>
                <c:pt idx="17">
                  <c:v>-4.328463864004318</c:v>
                </c:pt>
                <c:pt idx="18">
                  <c:v>-2.4084751265173514</c:v>
                </c:pt>
                <c:pt idx="19">
                  <c:v>-0.22468597615916241</c:v>
                </c:pt>
                <c:pt idx="20">
                  <c:v>1.019144185367836</c:v>
                </c:pt>
                <c:pt idx="21">
                  <c:v>1.3915226280468125</c:v>
                </c:pt>
                <c:pt idx="22">
                  <c:v>1.9451585154614137</c:v>
                </c:pt>
                <c:pt idx="23">
                  <c:v>1.9914537069766798</c:v>
                </c:pt>
                <c:pt idx="24">
                  <c:v>1.0237268872842846</c:v>
                </c:pt>
                <c:pt idx="25">
                  <c:v>0.95262000457816942</c:v>
                </c:pt>
                <c:pt idx="26">
                  <c:v>0.85001795077627351</c:v>
                </c:pt>
                <c:pt idx="27">
                  <c:v>0.82647177085521051</c:v>
                </c:pt>
                <c:pt idx="28">
                  <c:v>0.20627341416446354</c:v>
                </c:pt>
                <c:pt idx="29">
                  <c:v>0.25936329999486896</c:v>
                </c:pt>
                <c:pt idx="30">
                  <c:v>0.66931454452697903</c:v>
                </c:pt>
                <c:pt idx="31">
                  <c:v>0.79803627313331837</c:v>
                </c:pt>
                <c:pt idx="32">
                  <c:v>0.48369100326718106</c:v>
                </c:pt>
                <c:pt idx="33">
                  <c:v>0.68769435277206137</c:v>
                </c:pt>
                <c:pt idx="34">
                  <c:v>0.88060430488722163</c:v>
                </c:pt>
                <c:pt idx="35">
                  <c:v>1.156082323325939</c:v>
                </c:pt>
                <c:pt idx="36">
                  <c:v>1.6254516445202558</c:v>
                </c:pt>
                <c:pt idx="37">
                  <c:v>1.8741165963844</c:v>
                </c:pt>
                <c:pt idx="38">
                  <c:v>1.8707237101882139</c:v>
                </c:pt>
                <c:pt idx="39">
                  <c:v>2.0604596385606886</c:v>
                </c:pt>
                <c:pt idx="40">
                  <c:v>2.068351206798881</c:v>
                </c:pt>
                <c:pt idx="41">
                  <c:v>1.698357037300688</c:v>
                </c:pt>
                <c:pt idx="42">
                  <c:v>1.7296093820668055</c:v>
                </c:pt>
                <c:pt idx="43">
                  <c:v>1.8762272913020388</c:v>
                </c:pt>
                <c:pt idx="44">
                  <c:v>2.01859064929983</c:v>
                </c:pt>
                <c:pt idx="45">
                  <c:v>2.2597721366492314</c:v>
                </c:pt>
                <c:pt idx="46">
                  <c:v>2.1209746124498148</c:v>
                </c:pt>
                <c:pt idx="47">
                  <c:v>2.0046651377951936</c:v>
                </c:pt>
                <c:pt idx="48">
                  <c:v>1.793117990662124</c:v>
                </c:pt>
                <c:pt idx="49">
                  <c:v>1.9592207062310043</c:v>
                </c:pt>
                <c:pt idx="50">
                  <c:v>2.7732162289511084</c:v>
                </c:pt>
                <c:pt idx="51">
                  <c:v>1.8799702656353579</c:v>
                </c:pt>
                <c:pt idx="52">
                  <c:v>5.0195302634966854E-2</c:v>
                </c:pt>
                <c:pt idx="53">
                  <c:v>-2.1397763594764516</c:v>
                </c:pt>
                <c:pt idx="54">
                  <c:v>-3.0090975689259083</c:v>
                </c:pt>
                <c:pt idx="55">
                  <c:v>-5.7286920103212573</c:v>
                </c:pt>
                <c:pt idx="56">
                  <c:v>-7.0368277556630359</c:v>
                </c:pt>
                <c:pt idx="57">
                  <c:v>-4.6389807742220626</c:v>
                </c:pt>
                <c:pt idx="58">
                  <c:v>-2.2894798401071088</c:v>
                </c:pt>
                <c:pt idx="59">
                  <c:v>-2.3621087124639395</c:v>
                </c:pt>
                <c:pt idx="60">
                  <c:v>-2.0839005208203449</c:v>
                </c:pt>
                <c:pt idx="61">
                  <c:v>-1.9499056415702238</c:v>
                </c:pt>
                <c:pt idx="62">
                  <c:v>-1.4144564694368316</c:v>
                </c:pt>
                <c:pt idx="63">
                  <c:v>-2.0397226344886619</c:v>
                </c:pt>
                <c:pt idx="64">
                  <c:v>-2.4560551965251403</c:v>
                </c:pt>
                <c:pt idx="65">
                  <c:v>-2.2604085058417196</c:v>
                </c:pt>
                <c:pt idx="66">
                  <c:v>-2.0324175426343181</c:v>
                </c:pt>
                <c:pt idx="67">
                  <c:v>-2.3226508161968331</c:v>
                </c:pt>
                <c:pt idx="68">
                  <c:v>-1.540500079772561</c:v>
                </c:pt>
                <c:pt idx="69">
                  <c:v>-1.5261909039744268</c:v>
                </c:pt>
                <c:pt idx="70">
                  <c:v>-1.2984461802329985</c:v>
                </c:pt>
                <c:pt idx="71">
                  <c:v>-1.116706039016673</c:v>
                </c:pt>
                <c:pt idx="72">
                  <c:v>-1.0154373098071392</c:v>
                </c:pt>
                <c:pt idx="73">
                  <c:v>-0.97825018404424291</c:v>
                </c:pt>
                <c:pt idx="74">
                  <c:v>-0.98139496639341728</c:v>
                </c:pt>
                <c:pt idx="75">
                  <c:v>-1.006761933549339</c:v>
                </c:pt>
                <c:pt idx="76">
                  <c:v>-1.0420265918489084</c:v>
                </c:pt>
                <c:pt idx="77">
                  <c:v>-1.0801528882609235</c:v>
                </c:pt>
                <c:pt idx="78">
                  <c:v>-1.1186379273358431</c:v>
                </c:pt>
                <c:pt idx="79">
                  <c:v>-1.1567002392032246</c:v>
                </c:pt>
                <c:pt idx="80">
                  <c:v>-1.1941113096747387</c:v>
                </c:pt>
                <c:pt idx="81">
                  <c:v>-1.2308083552657898</c:v>
                </c:pt>
                <c:pt idx="82">
                  <c:v>-1.2667756578406704</c:v>
                </c:pt>
                <c:pt idx="83">
                  <c:v>-1.3020096859075529</c:v>
                </c:pt>
                <c:pt idx="84">
                  <c:v>-1.3365093355978566</c:v>
                </c:pt>
                <c:pt idx="85">
                  <c:v>-1.3702735285028382</c:v>
                </c:pt>
                <c:pt idx="86">
                  <c:v>-1.4033008978180019</c:v>
                </c:pt>
                <c:pt idx="87">
                  <c:v>-1.4355900177672871</c:v>
                </c:pt>
                <c:pt idx="88">
                  <c:v>-1.4671397293755386</c:v>
                </c:pt>
                <c:pt idx="89">
                  <c:v>-1.4979494381018212</c:v>
                </c:pt>
                <c:pt idx="90">
                  <c:v>-1.5280193533092754</c:v>
                </c:pt>
                <c:pt idx="91">
                  <c:v>-1.5573506670469142</c:v>
                </c:pt>
                <c:pt idx="92">
                  <c:v>-1.5859456773955194</c:v>
                </c:pt>
                <c:pt idx="93">
                  <c:v>-1.6138078635334263</c:v>
                </c:pt>
                <c:pt idx="94">
                  <c:v>-1.6409419198095498</c:v>
                </c:pt>
                <c:pt idx="95">
                  <c:v>-1.6673537556911173</c:v>
                </c:pt>
                <c:pt idx="96">
                  <c:v>-1.6930504678622795</c:v>
                </c:pt>
                <c:pt idx="97">
                  <c:v>-1.7180402901113554</c:v>
                </c:pt>
                <c:pt idx="98">
                  <c:v>-1.74233252600809</c:v>
                </c:pt>
                <c:pt idx="99">
                  <c:v>-1.7659374687579785</c:v>
                </c:pt>
                <c:pt idx="100">
                  <c:v>-1.7888663120391306</c:v>
                </c:pt>
                <c:pt idx="101">
                  <c:v>-1.8111310550861044</c:v>
                </c:pt>
                <c:pt idx="102">
                  <c:v>-1.8327444047852783</c:v>
                </c:pt>
                <c:pt idx="103">
                  <c:v>-1.8537196770921294</c:v>
                </c:pt>
                <c:pt idx="104">
                  <c:v>-1.8740706996690268</c:v>
                </c:pt>
                <c:pt idx="105">
                  <c:v>-1.8938117172755167</c:v>
                </c:pt>
                <c:pt idx="106">
                  <c:v>-1.9129573011161358</c:v>
                </c:pt>
                <c:pt idx="107">
                  <c:v>-1.9315222630649362</c:v>
                </c:pt>
                <c:pt idx="108">
                  <c:v>-1.949521575436344</c:v>
                </c:pt>
                <c:pt idx="109">
                  <c:v>-1.9669702967570841</c:v>
                </c:pt>
                <c:pt idx="110">
                  <c:v>-1.9838835038108291</c:v>
                </c:pt>
                <c:pt idx="111">
                  <c:v>-2.0002762300729757</c:v>
                </c:pt>
                <c:pt idx="112">
                  <c:v>-2.0161634105249027</c:v>
                </c:pt>
                <c:pt idx="113">
                  <c:v>-2.0315598327326501</c:v>
                </c:pt>
                <c:pt idx="114">
                  <c:v>-2.0464800939912853</c:v>
                </c:pt>
                <c:pt idx="115">
                  <c:v>-2.0609385642708991</c:v>
                </c:pt>
                <c:pt idx="116">
                  <c:v>-2.0749493546515891</c:v>
                </c:pt>
                <c:pt idx="117">
                  <c:v>-2.0885262908992188</c:v>
                </c:pt>
                <c:pt idx="118">
                  <c:v>-2.101682891811246</c:v>
                </c:pt>
                <c:pt idx="119">
                  <c:v>-2.1144323519488815</c:v>
                </c:pt>
                <c:pt idx="120">
                  <c:v>-2.1267875283674083</c:v>
                </c:pt>
                <c:pt idx="121">
                  <c:v>-2.1387609309598865</c:v>
                </c:pt>
                <c:pt idx="122">
                  <c:v>-2.1503647160372856</c:v>
                </c:pt>
                <c:pt idx="123">
                  <c:v>-2.1616106827818466</c:v>
                </c:pt>
                <c:pt idx="124">
                  <c:v>-2.1725102722265985</c:v>
                </c:pt>
                <c:pt idx="125">
                  <c:v>-2.183074568433423</c:v>
                </c:pt>
                <c:pt idx="126">
                  <c:v>-2.1933143015633108</c:v>
                </c:pt>
                <c:pt idx="127">
                  <c:v>-2.2032398525540589</c:v>
                </c:pt>
                <c:pt idx="128">
                  <c:v>-2.2128612591441095</c:v>
                </c:pt>
                <c:pt idx="129">
                  <c:v>-2.2221882230038337</c:v>
                </c:pt>
                <c:pt idx="130">
                  <c:v>-2.5132266819233879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4F-4FDC-92ED-869CDDAF9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C6-484D-BA1A-59F5FF359A8B}"/>
            </c:ext>
          </c:extLst>
        </c:ser>
        <c:ser>
          <c:idx val="2"/>
          <c:order val="1"/>
          <c:tx>
            <c:strRef>
              <c:f>EA_output_obs_with_text_backup!$AU$1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C6-484D-BA1A-59F5FF359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E-4D33-B71D-1FE3EDC4D204}"/>
            </c:ext>
          </c:extLst>
        </c:ser>
        <c:ser>
          <c:idx val="2"/>
          <c:order val="1"/>
          <c:tx>
            <c:strRef>
              <c:f>EA_output_obs_with_text_backup!$AV$1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EE-4D33-B71D-1FE3EDC4D204}"/>
            </c:ext>
          </c:extLst>
        </c:ser>
        <c:ser>
          <c:idx val="3"/>
          <c:order val="2"/>
          <c:tx>
            <c:strRef>
              <c:f>EA_output_obs_with_text_backup!$AW$1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EE-4D33-B71D-1FE3EDC4D204}"/>
            </c:ext>
          </c:extLst>
        </c:ser>
        <c:ser>
          <c:idx val="4"/>
          <c:order val="3"/>
          <c:tx>
            <c:strRef>
              <c:f>EA_output_obs_with_text_backup!$AX$1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EE-4D33-B71D-1FE3EDC4D204}"/>
            </c:ext>
          </c:extLst>
        </c:ser>
        <c:ser>
          <c:idx val="5"/>
          <c:order val="4"/>
          <c:tx>
            <c:strRef>
              <c:f>EA_output_obs_with_text_backup!$AY$1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EE-4D33-B71D-1FE3EDC4D204}"/>
            </c:ext>
          </c:extLst>
        </c:ser>
        <c:ser>
          <c:idx val="6"/>
          <c:order val="5"/>
          <c:tx>
            <c:strRef>
              <c:f>EA_output_obs_with_text_backup!$AZ$1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EE-4D33-B71D-1FE3EDC4D204}"/>
            </c:ext>
          </c:extLst>
        </c:ser>
        <c:ser>
          <c:idx val="7"/>
          <c:order val="6"/>
          <c:tx>
            <c:strRef>
              <c:f>EA_output_obs_with_text_backup!$BA$1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EE-4D33-B71D-1FE3EDC4D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A-44E6-832E-51198941FC7F}"/>
            </c:ext>
          </c:extLst>
        </c:ser>
        <c:ser>
          <c:idx val="2"/>
          <c:order val="1"/>
          <c:tx>
            <c:strRef>
              <c:f>EA_output_policy!$AU$1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AA-44E6-832E-51198941F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A4-40BF-BE04-FA5520FCCAC1}"/>
            </c:ext>
          </c:extLst>
        </c:ser>
        <c:ser>
          <c:idx val="2"/>
          <c:order val="1"/>
          <c:tx>
            <c:strRef>
              <c:f>EA_output_policy!$AV$1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A4-40BF-BE04-FA5520FCCAC1}"/>
            </c:ext>
          </c:extLst>
        </c:ser>
        <c:ser>
          <c:idx val="3"/>
          <c:order val="2"/>
          <c:tx>
            <c:strRef>
              <c:f>EA_output_policy!$AW$1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A4-40BF-BE04-FA5520FCCAC1}"/>
            </c:ext>
          </c:extLst>
        </c:ser>
        <c:ser>
          <c:idx val="4"/>
          <c:order val="3"/>
          <c:tx>
            <c:strRef>
              <c:f>EA_output_policy!$AX$1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A4-40BF-BE04-FA5520FCCAC1}"/>
            </c:ext>
          </c:extLst>
        </c:ser>
        <c:ser>
          <c:idx val="5"/>
          <c:order val="4"/>
          <c:tx>
            <c:strRef>
              <c:f>EA_output_policy!$AY$1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A4-40BF-BE04-FA5520FCCAC1}"/>
            </c:ext>
          </c:extLst>
        </c:ser>
        <c:ser>
          <c:idx val="6"/>
          <c:order val="5"/>
          <c:tx>
            <c:strRef>
              <c:f>EA_output_policy!$AZ$1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A4-40BF-BE04-FA5520FCCAC1}"/>
            </c:ext>
          </c:extLst>
        </c:ser>
        <c:ser>
          <c:idx val="7"/>
          <c:order val="6"/>
          <c:tx>
            <c:strRef>
              <c:f>EA_output_policy!$BA$1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A4-40BF-BE04-FA5520FCC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A-4D55-ABCB-BB8ECF1A62EB}"/>
            </c:ext>
          </c:extLst>
        </c:ser>
        <c:ser>
          <c:idx val="2"/>
          <c:order val="1"/>
          <c:tx>
            <c:strRef>
              <c:f>EA_core_obs_text!$AU$1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A-4D55-ABCB-BB8ECF1A6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F-4844-B3AE-86F64923F750}"/>
            </c:ext>
          </c:extLst>
        </c:ser>
        <c:ser>
          <c:idx val="2"/>
          <c:order val="1"/>
          <c:tx>
            <c:strRef>
              <c:f>EA_core_obs_text!$AV$1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F-4844-B3AE-86F64923F750}"/>
            </c:ext>
          </c:extLst>
        </c:ser>
        <c:ser>
          <c:idx val="3"/>
          <c:order val="2"/>
          <c:tx>
            <c:strRef>
              <c:f>EA_core_obs_text!$AW$1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FF-4844-B3AE-86F64923F750}"/>
            </c:ext>
          </c:extLst>
        </c:ser>
        <c:ser>
          <c:idx val="4"/>
          <c:order val="3"/>
          <c:tx>
            <c:strRef>
              <c:f>EA_core_obs_text!$AX$1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FF-4844-B3AE-86F64923F750}"/>
            </c:ext>
          </c:extLst>
        </c:ser>
        <c:ser>
          <c:idx val="5"/>
          <c:order val="4"/>
          <c:tx>
            <c:strRef>
              <c:f>EA_core_obs_text!$AY$1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FF-4844-B3AE-86F64923F750}"/>
            </c:ext>
          </c:extLst>
        </c:ser>
        <c:ser>
          <c:idx val="6"/>
          <c:order val="5"/>
          <c:tx>
            <c:strRef>
              <c:f>EA_core_obs_text!$AZ$1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FF-4844-B3AE-86F64923F750}"/>
            </c:ext>
          </c:extLst>
        </c:ser>
        <c:ser>
          <c:idx val="7"/>
          <c:order val="6"/>
          <c:tx>
            <c:strRef>
              <c:f>EA_core_obs_text!$BA$1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EA_core_obs_text!$BB$1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-4.1647846281103948E-3</c:v>
                </c:pt>
                <c:pt idx="8">
                  <c:v>-2.0409680480412501E-2</c:v>
                </c:pt>
                <c:pt idx="9">
                  <c:v>-2.6530117957818247E-2</c:v>
                </c:pt>
                <c:pt idx="10">
                  <c:v>-3.4921692016620313E-2</c:v>
                </c:pt>
                <c:pt idx="11">
                  <c:v>-4.2508981580011138E-2</c:v>
                </c:pt>
                <c:pt idx="12">
                  <c:v>-3.5129857633852277E-2</c:v>
                </c:pt>
                <c:pt idx="13">
                  <c:v>-1.8685182521267468E-2</c:v>
                </c:pt>
                <c:pt idx="14">
                  <c:v>-1.3728722689243245E-2</c:v>
                </c:pt>
                <c:pt idx="15">
                  <c:v>-1.7856196136204483E-2</c:v>
                </c:pt>
                <c:pt idx="16">
                  <c:v>-4.3138428197998749E-2</c:v>
                </c:pt>
                <c:pt idx="17">
                  <c:v>-6.4061888182982044E-2</c:v>
                </c:pt>
                <c:pt idx="18">
                  <c:v>-3.6645422598809846E-2</c:v>
                </c:pt>
                <c:pt idx="19">
                  <c:v>-8.1809241134447909E-3</c:v>
                </c:pt>
                <c:pt idx="20">
                  <c:v>6.923184070161556E-3</c:v>
                </c:pt>
                <c:pt idx="21">
                  <c:v>1.2566359088258212E-2</c:v>
                </c:pt>
                <c:pt idx="22">
                  <c:v>1.9061875476442159E-2</c:v>
                </c:pt>
                <c:pt idx="23">
                  <c:v>1.9900032778868999E-2</c:v>
                </c:pt>
                <c:pt idx="24">
                  <c:v>9.2016831818702398E-3</c:v>
                </c:pt>
                <c:pt idx="25">
                  <c:v>8.1035108139684009E-3</c:v>
                </c:pt>
                <c:pt idx="26">
                  <c:v>5.4668051703907067E-3</c:v>
                </c:pt>
                <c:pt idx="27">
                  <c:v>5.6571788526626476E-3</c:v>
                </c:pt>
                <c:pt idx="28">
                  <c:v>1.4399677860696437E-3</c:v>
                </c:pt>
                <c:pt idx="29">
                  <c:v>2.3454619659911552E-3</c:v>
                </c:pt>
                <c:pt idx="30">
                  <c:v>6.2771698338105059E-3</c:v>
                </c:pt>
                <c:pt idx="31">
                  <c:v>7.5540718954311033E-3</c:v>
                </c:pt>
                <c:pt idx="32">
                  <c:v>4.9796866445083153E-3</c:v>
                </c:pt>
                <c:pt idx="33">
                  <c:v>5.355301787047094E-3</c:v>
                </c:pt>
                <c:pt idx="34">
                  <c:v>8.6301667147423017E-3</c:v>
                </c:pt>
                <c:pt idx="35">
                  <c:v>1.2011814740456293E-2</c:v>
                </c:pt>
                <c:pt idx="36">
                  <c:v>1.8134064017662554E-2</c:v>
                </c:pt>
                <c:pt idx="37">
                  <c:v>2.1316927075854364E-2</c:v>
                </c:pt>
                <c:pt idx="38">
                  <c:v>2.1819400169026629E-2</c:v>
                </c:pt>
                <c:pt idx="39">
                  <c:v>2.2186827624493807E-2</c:v>
                </c:pt>
                <c:pt idx="40">
                  <c:v>2.1169151653200706E-2</c:v>
                </c:pt>
                <c:pt idx="41">
                  <c:v>1.575713791812719E-2</c:v>
                </c:pt>
                <c:pt idx="42">
                  <c:v>1.6816173533200654E-2</c:v>
                </c:pt>
                <c:pt idx="43">
                  <c:v>1.853865836615614E-2</c:v>
                </c:pt>
                <c:pt idx="44">
                  <c:v>1.943523276536091E-2</c:v>
                </c:pt>
                <c:pt idx="45">
                  <c:v>2.1681712749565457E-2</c:v>
                </c:pt>
                <c:pt idx="46">
                  <c:v>2.0857457204722759E-2</c:v>
                </c:pt>
                <c:pt idx="47">
                  <c:v>1.8772050634149974E-2</c:v>
                </c:pt>
                <c:pt idx="48">
                  <c:v>1.7338880248110554E-2</c:v>
                </c:pt>
                <c:pt idx="49">
                  <c:v>1.9254031755468623E-2</c:v>
                </c:pt>
                <c:pt idx="50">
                  <c:v>3.0994794352714201E-2</c:v>
                </c:pt>
                <c:pt idx="51">
                  <c:v>2.0758894713412114E-2</c:v>
                </c:pt>
                <c:pt idx="52">
                  <c:v>2.8991239840105085E-3</c:v>
                </c:pt>
                <c:pt idx="53">
                  <c:v>-1.7309438415020535E-2</c:v>
                </c:pt>
                <c:pt idx="54">
                  <c:v>-2.5663190218989072E-2</c:v>
                </c:pt>
                <c:pt idx="55">
                  <c:v>-4.9949469837522277E-2</c:v>
                </c:pt>
                <c:pt idx="56">
                  <c:v>-6.223205772458143E-2</c:v>
                </c:pt>
                <c:pt idx="57">
                  <c:v>-4.1216510421157072E-2</c:v>
                </c:pt>
                <c:pt idx="58">
                  <c:v>-1.8957304476278442E-2</c:v>
                </c:pt>
                <c:pt idx="59">
                  <c:v>-2.0505348097592108E-2</c:v>
                </c:pt>
                <c:pt idx="60">
                  <c:v>-1.9554643369701218E-2</c:v>
                </c:pt>
                <c:pt idx="61">
                  <c:v>-1.7217112283574393E-2</c:v>
                </c:pt>
                <c:pt idx="62">
                  <c:v>-9.4699790012295702E-3</c:v>
                </c:pt>
                <c:pt idx="63">
                  <c:v>-1.1128932818977234E-2</c:v>
                </c:pt>
                <c:pt idx="64">
                  <c:v>-1.2227076174701836E-2</c:v>
                </c:pt>
                <c:pt idx="65">
                  <c:v>-8.8453403903326205E-3</c:v>
                </c:pt>
                <c:pt idx="66">
                  <c:v>-5.9922877001129578E-3</c:v>
                </c:pt>
                <c:pt idx="67">
                  <c:v>-8.7601970220562431E-3</c:v>
                </c:pt>
                <c:pt idx="68">
                  <c:v>-3.1295005657017588E-3</c:v>
                </c:pt>
                <c:pt idx="69">
                  <c:v>-4.6068656675538073E-3</c:v>
                </c:pt>
                <c:pt idx="70">
                  <c:v>-5.4509823576803264E-3</c:v>
                </c:pt>
                <c:pt idx="71">
                  <c:v>-6.0711207803854934E-3</c:v>
                </c:pt>
                <c:pt idx="72">
                  <c:v>-6.6179703502176274E-3</c:v>
                </c:pt>
                <c:pt idx="73">
                  <c:v>-7.1423778199603827E-3</c:v>
                </c:pt>
                <c:pt idx="74">
                  <c:v>-7.6581072177868649E-3</c:v>
                </c:pt>
                <c:pt idx="75">
                  <c:v>-8.166320340291423E-3</c:v>
                </c:pt>
                <c:pt idx="76">
                  <c:v>-8.6647820731643246E-3</c:v>
                </c:pt>
                <c:pt idx="77">
                  <c:v>-9.1510737490480276E-3</c:v>
                </c:pt>
                <c:pt idx="78">
                  <c:v>-9.6234752266147749E-3</c:v>
                </c:pt>
                <c:pt idx="79">
                  <c:v>-1.0081000002902983E-2</c:v>
                </c:pt>
                <c:pt idx="80">
                  <c:v>-1.0523231292087114E-2</c:v>
                </c:pt>
                <c:pt idx="81">
                  <c:v>-1.0950152175756636E-2</c:v>
                </c:pt>
                <c:pt idx="82">
                  <c:v>-1.1362011728933769E-2</c:v>
                </c:pt>
                <c:pt idx="83">
                  <c:v>-1.1759227791615087E-2</c:v>
                </c:pt>
                <c:pt idx="84">
                  <c:v>-1.2142318603511549E-2</c:v>
                </c:pt>
                <c:pt idx="85">
                  <c:v>-1.2511855563535514E-2</c:v>
                </c:pt>
                <c:pt idx="86">
                  <c:v>-1.2868431059712913E-2</c:v>
                </c:pt>
                <c:pt idx="87">
                  <c:v>-1.3212636957554553E-2</c:v>
                </c:pt>
                <c:pt idx="88">
                  <c:v>-1.3545050581185044E-2</c:v>
                </c:pt>
                <c:pt idx="89">
                  <c:v>-1.3866225958231376E-2</c:v>
                </c:pt>
                <c:pt idx="90">
                  <c:v>-1.4176688728130233E-2</c:v>
                </c:pt>
                <c:pt idx="91">
                  <c:v>-1.4476933595439338E-2</c:v>
                </c:pt>
                <c:pt idx="92">
                  <c:v>-1.4767423520835182E-2</c:v>
                </c:pt>
                <c:pt idx="93">
                  <c:v>-1.5048590088356781E-2</c:v>
                </c:pt>
                <c:pt idx="94">
                  <c:v>-1.5320834636626719E-2</c:v>
                </c:pt>
                <c:pt idx="95">
                  <c:v>-1.5584529872261785E-2</c:v>
                </c:pt>
                <c:pt idx="96">
                  <c:v>-1.5840021763574071E-2</c:v>
                </c:pt>
                <c:pt idx="97">
                  <c:v>-1.608763156596792E-2</c:v>
                </c:pt>
                <c:pt idx="98">
                  <c:v>-1.6327657887090233E-2</c:v>
                </c:pt>
                <c:pt idx="99">
                  <c:v>-1.656037871606976E-2</c:v>
                </c:pt>
                <c:pt idx="100">
                  <c:v>-1.67860533749759E-2</c:v>
                </c:pt>
                <c:pt idx="101">
                  <c:v>-1.7004924364153226E-2</c:v>
                </c:pt>
                <c:pt idx="102">
                  <c:v>-1.7217219078145007E-2</c:v>
                </c:pt>
                <c:pt idx="103">
                  <c:v>-1.7423151388005126E-2</c:v>
                </c:pt>
                <c:pt idx="104">
                  <c:v>-1.7622923082337202E-2</c:v>
                </c:pt>
                <c:pt idx="105">
                  <c:v>-1.7816725173732534E-2</c:v>
                </c:pt>
                <c:pt idx="106">
                  <c:v>-1.8004739069405064E-2</c:v>
                </c:pt>
                <c:pt idx="107">
                  <c:v>-1.8187137612114625E-2</c:v>
                </c:pt>
                <c:pt idx="108">
                  <c:v>-1.8364086006261243E-2</c:v>
                </c:pt>
                <c:pt idx="109">
                  <c:v>-1.8535742626875407E-2</c:v>
                </c:pt>
                <c:pt idx="110">
                  <c:v>-1.8702259730124498E-2</c:v>
                </c:pt>
                <c:pt idx="111">
                  <c:v>-1.8863784068469891E-2</c:v>
                </c:pt>
                <c:pt idx="112">
                  <c:v>-1.9020457419800761E-2</c:v>
                </c:pt>
                <c:pt idx="113">
                  <c:v>-1.9172417044116419E-2</c:v>
                </c:pt>
                <c:pt idx="114">
                  <c:v>-1.9319796068194468E-2</c:v>
                </c:pt>
                <c:pt idx="115">
                  <c:v>-1.9462723815157089E-2</c:v>
                </c:pt>
                <c:pt idx="116">
                  <c:v>-1.9601326077516135E-2</c:v>
                </c:pt>
                <c:pt idx="117">
                  <c:v>-1.9735725346179733E-2</c:v>
                </c:pt>
                <c:pt idx="118">
                  <c:v>-1.9866041001161107E-2</c:v>
                </c:pt>
                <c:pt idx="119">
                  <c:v>-1.9992389467923942E-2</c:v>
                </c:pt>
                <c:pt idx="120">
                  <c:v>-2.0114884343931941E-2</c:v>
                </c:pt>
                <c:pt idx="121">
                  <c:v>-2.0233636503209015E-2</c:v>
                </c:pt>
                <c:pt idx="122">
                  <c:v>-2.0348754181324633E-2</c:v>
                </c:pt>
                <c:pt idx="123">
                  <c:v>-2.0460343041862117E-2</c:v>
                </c:pt>
                <c:pt idx="124">
                  <c:v>-2.0568506234379298E-2</c:v>
                </c:pt>
                <c:pt idx="125">
                  <c:v>-2.0673344436760298E-2</c:v>
                </c:pt>
                <c:pt idx="126">
                  <c:v>-2.0774955895071948E-2</c:v>
                </c:pt>
                <c:pt idx="127">
                  <c:v>-2.0873436454525236E-2</c:v>
                </c:pt>
                <c:pt idx="128">
                  <c:v>-2.0968879587839131E-2</c:v>
                </c:pt>
                <c:pt idx="129">
                  <c:v>-2.1061376420606119E-2</c:v>
                </c:pt>
                <c:pt idx="130">
                  <c:v>-1.6123961176560578E-2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4-4F7F-A072-2F83E4FD1245}"/>
            </c:ext>
          </c:extLst>
        </c:ser>
        <c:ser>
          <c:idx val="2"/>
          <c:order val="1"/>
          <c:tx>
            <c:strRef>
              <c:f>EA_rawshocks_with_text2!#REF!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4-4F7F-A072-2F83E4FD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1-44F4-9583-C9D9B9D73381}"/>
            </c:ext>
          </c:extLst>
        </c:ser>
        <c:ser>
          <c:idx val="2"/>
          <c:order val="1"/>
          <c:tx>
            <c:strRef>
              <c:f>EA_rawshocks_with_text2!$AT$1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EA_rawshocks_with_text2!$AT$2:$AT$132</c:f>
              <c:numCache>
                <c:formatCode>0.00E+00</c:formatCode>
                <c:ptCount val="131"/>
                <c:pt idx="0">
                  <c:v>-9.9673708088729402E-16</c:v>
                </c:pt>
                <c:pt idx="1">
                  <c:v>-9.9527802653102601E-16</c:v>
                </c:pt>
                <c:pt idx="2">
                  <c:v>-1.1471632193439599E-15</c:v>
                </c:pt>
                <c:pt idx="3">
                  <c:v>-1.27327407479024E-15</c:v>
                </c:pt>
                <c:pt idx="4">
                  <c:v>-1.4382911663796599E-15</c:v>
                </c:pt>
                <c:pt idx="5">
                  <c:v>-1.2574436856759101E-15</c:v>
                </c:pt>
                <c:pt idx="6">
                  <c:v>-1.3427455231892301E-15</c:v>
                </c:pt>
                <c:pt idx="7">
                  <c:v>-2.7586590205240999E-3</c:v>
                </c:pt>
                <c:pt idx="8">
                  <c:v>7.70137398282843E-2</c:v>
                </c:pt>
                <c:pt idx="9">
                  <c:v>5.6265234393843198E-2</c:v>
                </c:pt>
                <c:pt idx="10">
                  <c:v>3.1932820689655299E-2</c:v>
                </c:pt>
                <c:pt idx="11">
                  <c:v>3.2518555996167001E-2</c:v>
                </c:pt>
                <c:pt idx="12">
                  <c:v>2.35283314270552E-2</c:v>
                </c:pt>
                <c:pt idx="13">
                  <c:v>2.7915298754080199E-2</c:v>
                </c:pt>
                <c:pt idx="14">
                  <c:v>3.6839622388901101E-2</c:v>
                </c:pt>
                <c:pt idx="15">
                  <c:v>5.1107933968967199E-2</c:v>
                </c:pt>
                <c:pt idx="16">
                  <c:v>6.5302593449740098E-2</c:v>
                </c:pt>
                <c:pt idx="17">
                  <c:v>9.4814092699113298E-2</c:v>
                </c:pt>
                <c:pt idx="18">
                  <c:v>6.8290381062152905E-2</c:v>
                </c:pt>
                <c:pt idx="19">
                  <c:v>2.9788301148656597E-2</c:v>
                </c:pt>
                <c:pt idx="20">
                  <c:v>1.9447612243382699E-2</c:v>
                </c:pt>
                <c:pt idx="21">
                  <c:v>2.1085917589860701E-2</c:v>
                </c:pt>
                <c:pt idx="22">
                  <c:v>4.77717188234319E-3</c:v>
                </c:pt>
                <c:pt idx="23">
                  <c:v>3.9802394747924102E-3</c:v>
                </c:pt>
                <c:pt idx="24">
                  <c:v>8.1740985996823605E-3</c:v>
                </c:pt>
                <c:pt idx="25">
                  <c:v>4.4544502084085998E-3</c:v>
                </c:pt>
                <c:pt idx="26">
                  <c:v>5.1245830007523707E-3</c:v>
                </c:pt>
                <c:pt idx="27">
                  <c:v>8.3890336928162095E-3</c:v>
                </c:pt>
                <c:pt idx="28">
                  <c:v>1.35722815967387E-2</c:v>
                </c:pt>
                <c:pt idx="29">
                  <c:v>7.8395610422675698E-3</c:v>
                </c:pt>
                <c:pt idx="30">
                  <c:v>-2.5458436491730002E-4</c:v>
                </c:pt>
                <c:pt idx="31">
                  <c:v>-1.5616127471366501E-3</c:v>
                </c:pt>
                <c:pt idx="32">
                  <c:v>-3.51386521558556E-3</c:v>
                </c:pt>
                <c:pt idx="33">
                  <c:v>-1.11539082179103E-2</c:v>
                </c:pt>
                <c:pt idx="34">
                  <c:v>-1.1635814030966101E-2</c:v>
                </c:pt>
                <c:pt idx="35">
                  <c:v>-1.8742057577206799E-2</c:v>
                </c:pt>
                <c:pt idx="36">
                  <c:v>-2.7387680768059301E-2</c:v>
                </c:pt>
                <c:pt idx="37">
                  <c:v>-2.8808632696272502E-2</c:v>
                </c:pt>
                <c:pt idx="38">
                  <c:v>-2.7761546013171701E-2</c:v>
                </c:pt>
                <c:pt idx="39">
                  <c:v>-3.0171885118435098E-2</c:v>
                </c:pt>
                <c:pt idx="40">
                  <c:v>-2.9200661002914602E-2</c:v>
                </c:pt>
                <c:pt idx="41">
                  <c:v>-2.8003440659505201E-2</c:v>
                </c:pt>
                <c:pt idx="42">
                  <c:v>-2.93126421068521E-2</c:v>
                </c:pt>
                <c:pt idx="43">
                  <c:v>-2.9828827944383601E-2</c:v>
                </c:pt>
                <c:pt idx="44">
                  <c:v>-2.99007046119097E-2</c:v>
                </c:pt>
                <c:pt idx="45">
                  <c:v>-3.1134193530650202E-2</c:v>
                </c:pt>
                <c:pt idx="46">
                  <c:v>-2.9324143825250799E-2</c:v>
                </c:pt>
                <c:pt idx="47">
                  <c:v>-2.9397396833651002E-2</c:v>
                </c:pt>
                <c:pt idx="48">
                  <c:v>-2.8523469697036001E-2</c:v>
                </c:pt>
                <c:pt idx="49">
                  <c:v>-3.0309063286067001E-2</c:v>
                </c:pt>
                <c:pt idx="50">
                  <c:v>-3.8378956823521597E-2</c:v>
                </c:pt>
                <c:pt idx="51">
                  <c:v>-3.32504771951318E-2</c:v>
                </c:pt>
                <c:pt idx="52">
                  <c:v>-2.86590910421467E-2</c:v>
                </c:pt>
                <c:pt idx="53">
                  <c:v>-2.6008054729420499E-2</c:v>
                </c:pt>
                <c:pt idx="54">
                  <c:v>-3.0546063156849899E-2</c:v>
                </c:pt>
                <c:pt idx="55">
                  <c:v>-2.1771558632661701E-2</c:v>
                </c:pt>
                <c:pt idx="56">
                  <c:v>-2.9325358925578998E-2</c:v>
                </c:pt>
                <c:pt idx="57">
                  <c:v>-4.76256743154964E-2</c:v>
                </c:pt>
                <c:pt idx="58">
                  <c:v>-4.7492523598296602E-2</c:v>
                </c:pt>
                <c:pt idx="59">
                  <c:v>-3.6033904726246804E-2</c:v>
                </c:pt>
                <c:pt idx="60">
                  <c:v>-3.9758879672796801E-2</c:v>
                </c:pt>
                <c:pt idx="61">
                  <c:v>-3.8603894882791798E-3</c:v>
                </c:pt>
                <c:pt idx="62">
                  <c:v>1.0765074211023201E-3</c:v>
                </c:pt>
                <c:pt idx="63">
                  <c:v>2.1359851850288403E-3</c:v>
                </c:pt>
                <c:pt idx="64">
                  <c:v>-5.0280465967055005E-3</c:v>
                </c:pt>
                <c:pt idx="65">
                  <c:v>-1.46908057720995E-2</c:v>
                </c:pt>
                <c:pt idx="66">
                  <c:v>-1.35501999506067E-2</c:v>
                </c:pt>
                <c:pt idx="67">
                  <c:v>-7.982532505910531E-3</c:v>
                </c:pt>
                <c:pt idx="68">
                  <c:v>-2.05823084211142E-2</c:v>
                </c:pt>
                <c:pt idx="69">
                  <c:v>-1.76742799179378E-2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1-44F4-9583-C9D9B9D73381}"/>
            </c:ext>
          </c:extLst>
        </c:ser>
        <c:ser>
          <c:idx val="3"/>
          <c:order val="2"/>
          <c:tx>
            <c:strRef>
              <c:f>EA_rawshocks_with_text2!$AU$1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EA_rawshocks_with_text2!$AU$2:$AU$132</c:f>
              <c:numCache>
                <c:formatCode>0.00E+00</c:formatCode>
                <c:ptCount val="131"/>
                <c:pt idx="0">
                  <c:v>2.2930298003560399E-15</c:v>
                </c:pt>
                <c:pt idx="1">
                  <c:v>2.0189506026208299E-15</c:v>
                </c:pt>
                <c:pt idx="2">
                  <c:v>1.30003997083719E-15</c:v>
                </c:pt>
                <c:pt idx="3">
                  <c:v>1.4612798780988799E-15</c:v>
                </c:pt>
                <c:pt idx="4">
                  <c:v>2.61266143150093E-15</c:v>
                </c:pt>
                <c:pt idx="5">
                  <c:v>3.8655629965276101E-15</c:v>
                </c:pt>
                <c:pt idx="6">
                  <c:v>3.8170214759700398E-15</c:v>
                </c:pt>
                <c:pt idx="7">
                  <c:v>5.7226893625633601E-2</c:v>
                </c:pt>
                <c:pt idx="8">
                  <c:v>-0.13446309321497199</c:v>
                </c:pt>
                <c:pt idx="9">
                  <c:v>-7.2336955056093402E-2</c:v>
                </c:pt>
                <c:pt idx="10">
                  <c:v>1.3424011697324101E-2</c:v>
                </c:pt>
                <c:pt idx="11">
                  <c:v>2.9346753645473199E-2</c:v>
                </c:pt>
                <c:pt idx="12">
                  <c:v>2.5662303852078801E-2</c:v>
                </c:pt>
                <c:pt idx="13">
                  <c:v>3.0318923572570898E-3</c:v>
                </c:pt>
                <c:pt idx="14">
                  <c:v>-1.0999363149043401E-2</c:v>
                </c:pt>
                <c:pt idx="15">
                  <c:v>-9.8104021928276507E-3</c:v>
                </c:pt>
                <c:pt idx="16">
                  <c:v>6.9268741847217E-2</c:v>
                </c:pt>
                <c:pt idx="17">
                  <c:v>6.9160162154339802E-2</c:v>
                </c:pt>
                <c:pt idx="18">
                  <c:v>-0.106276816237067</c:v>
                </c:pt>
                <c:pt idx="19">
                  <c:v>-0.12898354195351999</c:v>
                </c:pt>
                <c:pt idx="20">
                  <c:v>-6.5836733619107302E-2</c:v>
                </c:pt>
                <c:pt idx="21">
                  <c:v>-6.0384382391473097E-2</c:v>
                </c:pt>
                <c:pt idx="22">
                  <c:v>-4.2736347658989003E-2</c:v>
                </c:pt>
                <c:pt idx="23">
                  <c:v>-3.8862897000055199E-2</c:v>
                </c:pt>
                <c:pt idx="24">
                  <c:v>3.7572762620550599E-3</c:v>
                </c:pt>
                <c:pt idx="25">
                  <c:v>-2.0497350476902799E-2</c:v>
                </c:pt>
                <c:pt idx="26">
                  <c:v>-1.5637025084479301E-2</c:v>
                </c:pt>
                <c:pt idx="27">
                  <c:v>-2.23583666981222E-2</c:v>
                </c:pt>
                <c:pt idx="28">
                  <c:v>-2.4844831723749902E-2</c:v>
                </c:pt>
                <c:pt idx="29">
                  <c:v>-3.8185206739476403E-2</c:v>
                </c:pt>
                <c:pt idx="30">
                  <c:v>-8.6823349569277401E-3</c:v>
                </c:pt>
                <c:pt idx="31">
                  <c:v>-1.0748253023652499E-2</c:v>
                </c:pt>
                <c:pt idx="32">
                  <c:v>-1.20854187903921E-2</c:v>
                </c:pt>
                <c:pt idx="33">
                  <c:v>6.52393516092452E-3</c:v>
                </c:pt>
                <c:pt idx="34">
                  <c:v>-3.74424439511415E-3</c:v>
                </c:pt>
                <c:pt idx="35">
                  <c:v>-7.0461312991627499E-3</c:v>
                </c:pt>
                <c:pt idx="36">
                  <c:v>-1.53255545333388E-2</c:v>
                </c:pt>
                <c:pt idx="37">
                  <c:v>1.10559601701707E-3</c:v>
                </c:pt>
                <c:pt idx="38">
                  <c:v>4.9282816702559198E-4</c:v>
                </c:pt>
                <c:pt idx="39">
                  <c:v>1.5196702458072401E-2</c:v>
                </c:pt>
                <c:pt idx="40">
                  <c:v>2.0314605479652598E-2</c:v>
                </c:pt>
                <c:pt idx="41">
                  <c:v>4.0115338075498698E-2</c:v>
                </c:pt>
                <c:pt idx="42">
                  <c:v>2.52826330861964E-2</c:v>
                </c:pt>
                <c:pt idx="43">
                  <c:v>1.8505579284341499E-2</c:v>
                </c:pt>
                <c:pt idx="44">
                  <c:v>2.10788553739132E-2</c:v>
                </c:pt>
                <c:pt idx="45">
                  <c:v>2.0933929657608801E-2</c:v>
                </c:pt>
                <c:pt idx="46">
                  <c:v>2.6504313760512599E-2</c:v>
                </c:pt>
                <c:pt idx="47">
                  <c:v>2.77114046260847E-2</c:v>
                </c:pt>
                <c:pt idx="48">
                  <c:v>2.8951104111535401E-2</c:v>
                </c:pt>
                <c:pt idx="49">
                  <c:v>2.2143108375322101E-2</c:v>
                </c:pt>
                <c:pt idx="50">
                  <c:v>-2.3539833489270402E-2</c:v>
                </c:pt>
                <c:pt idx="51">
                  <c:v>5.4586351250559398E-2</c:v>
                </c:pt>
                <c:pt idx="52">
                  <c:v>7.4670559908701306E-2</c:v>
                </c:pt>
                <c:pt idx="53">
                  <c:v>8.4363128697910794E-2</c:v>
                </c:pt>
                <c:pt idx="54">
                  <c:v>5.5966523018930597E-2</c:v>
                </c:pt>
                <c:pt idx="55">
                  <c:v>9.3163240743911899E-2</c:v>
                </c:pt>
                <c:pt idx="56">
                  <c:v>6.6452063522724494E-2</c:v>
                </c:pt>
                <c:pt idx="57">
                  <c:v>4.8624010077449901E-3</c:v>
                </c:pt>
                <c:pt idx="58">
                  <c:v>4.8529480606391E-4</c:v>
                </c:pt>
                <c:pt idx="59">
                  <c:v>4.2665785720923499E-2</c:v>
                </c:pt>
                <c:pt idx="60">
                  <c:v>5.2681811839186E-2</c:v>
                </c:pt>
                <c:pt idx="61">
                  <c:v>2.6336959553901401E-2</c:v>
                </c:pt>
                <c:pt idx="62">
                  <c:v>5.2720792029694501E-3</c:v>
                </c:pt>
                <c:pt idx="63">
                  <c:v>-1.3968889125636401E-2</c:v>
                </c:pt>
                <c:pt idx="64">
                  <c:v>-5.7384550346055899E-2</c:v>
                </c:pt>
                <c:pt idx="65">
                  <c:v>-7.8409203154198595E-2</c:v>
                </c:pt>
                <c:pt idx="66">
                  <c:v>-8.3239813602110399E-2</c:v>
                </c:pt>
                <c:pt idx="67">
                  <c:v>-7.4904484061566801E-2</c:v>
                </c:pt>
                <c:pt idx="68">
                  <c:v>-0.100367425629142</c:v>
                </c:pt>
                <c:pt idx="69">
                  <c:v>-6.75865468322258E-2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F1-44F4-9583-C9D9B9D73381}"/>
            </c:ext>
          </c:extLst>
        </c:ser>
        <c:ser>
          <c:idx val="4"/>
          <c:order val="3"/>
          <c:tx>
            <c:strRef>
              <c:f>EA_rawshocks_with_text2!$AV$1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EA_rawshocks_with_text2!$AV$2:$AV$132</c:f>
              <c:numCache>
                <c:formatCode>0.00E+00</c:formatCode>
                <c:ptCount val="131"/>
                <c:pt idx="0">
                  <c:v>-5.4823221052534396E-15</c:v>
                </c:pt>
                <c:pt idx="1">
                  <c:v>-5.8984503149739299E-15</c:v>
                </c:pt>
                <c:pt idx="2">
                  <c:v>-5.73085399528357E-15</c:v>
                </c:pt>
                <c:pt idx="3">
                  <c:v>-4.0269544317491197E-15</c:v>
                </c:pt>
                <c:pt idx="4">
                  <c:v>-3.1597492877507401E-15</c:v>
                </c:pt>
                <c:pt idx="5">
                  <c:v>-2.3516120819753901E-15</c:v>
                </c:pt>
                <c:pt idx="6">
                  <c:v>-3.9188919983679798E-15</c:v>
                </c:pt>
                <c:pt idx="7">
                  <c:v>-4.5349996795812003E-2</c:v>
                </c:pt>
                <c:pt idx="8">
                  <c:v>8.5426887756869293E-3</c:v>
                </c:pt>
                <c:pt idx="9">
                  <c:v>2.86891305948547E-2</c:v>
                </c:pt>
                <c:pt idx="10">
                  <c:v>8.1292299040489999E-2</c:v>
                </c:pt>
                <c:pt idx="11">
                  <c:v>0.111976139137129</c:v>
                </c:pt>
                <c:pt idx="12">
                  <c:v>8.6055390675363899E-2</c:v>
                </c:pt>
                <c:pt idx="13">
                  <c:v>2.2125389608124199E-2</c:v>
                </c:pt>
                <c:pt idx="14">
                  <c:v>2.5502411797381101E-2</c:v>
                </c:pt>
                <c:pt idx="15">
                  <c:v>3.5831855032917699E-2</c:v>
                </c:pt>
                <c:pt idx="16">
                  <c:v>0.122371067463064</c:v>
                </c:pt>
                <c:pt idx="17">
                  <c:v>0.12986876977765999</c:v>
                </c:pt>
                <c:pt idx="18">
                  <c:v>-1.5526624012674701E-2</c:v>
                </c:pt>
                <c:pt idx="19">
                  <c:v>-3.8898615110103403E-2</c:v>
                </c:pt>
                <c:pt idx="20">
                  <c:v>-2.6995907733456202E-2</c:v>
                </c:pt>
                <c:pt idx="21">
                  <c:v>-2.72724050014229E-2</c:v>
                </c:pt>
                <c:pt idx="22">
                  <c:v>-3.07163023404734E-2</c:v>
                </c:pt>
                <c:pt idx="23">
                  <c:v>-2.0869598223992199E-2</c:v>
                </c:pt>
                <c:pt idx="24">
                  <c:v>3.5668096554139499E-3</c:v>
                </c:pt>
                <c:pt idx="25">
                  <c:v>-7.5309164886310197E-3</c:v>
                </c:pt>
                <c:pt idx="26">
                  <c:v>3.9178628616992096E-3</c:v>
                </c:pt>
                <c:pt idx="27">
                  <c:v>-3.1019157350617201E-3</c:v>
                </c:pt>
                <c:pt idx="28">
                  <c:v>-9.2004596934694895E-3</c:v>
                </c:pt>
                <c:pt idx="29">
                  <c:v>-1.05152140473645E-2</c:v>
                </c:pt>
                <c:pt idx="30">
                  <c:v>-1.50925334071883E-2</c:v>
                </c:pt>
                <c:pt idx="31">
                  <c:v>-1.4370658176801301E-2</c:v>
                </c:pt>
                <c:pt idx="32">
                  <c:v>-7.7483124701273496E-3</c:v>
                </c:pt>
                <c:pt idx="33">
                  <c:v>4.8617256572565104E-3</c:v>
                </c:pt>
                <c:pt idx="34">
                  <c:v>-1.4612873290407899E-2</c:v>
                </c:pt>
                <c:pt idx="35">
                  <c:v>-1.7607036554725598E-2</c:v>
                </c:pt>
                <c:pt idx="36">
                  <c:v>-3.3798704229200997E-2</c:v>
                </c:pt>
                <c:pt idx="37">
                  <c:v>-2.4214055035818499E-2</c:v>
                </c:pt>
                <c:pt idx="38">
                  <c:v>-2.09133975965962E-2</c:v>
                </c:pt>
                <c:pt idx="39">
                  <c:v>-9.4659213761423E-3</c:v>
                </c:pt>
                <c:pt idx="40">
                  <c:v>-4.3472473613882104E-3</c:v>
                </c:pt>
                <c:pt idx="41">
                  <c:v>1.24319817191076E-2</c:v>
                </c:pt>
                <c:pt idx="42">
                  <c:v>-7.2890687468998901E-3</c:v>
                </c:pt>
                <c:pt idx="43">
                  <c:v>-7.4900913461892196E-3</c:v>
                </c:pt>
                <c:pt idx="44">
                  <c:v>-7.2954694512221202E-3</c:v>
                </c:pt>
                <c:pt idx="45">
                  <c:v>-8.0863420557751899E-3</c:v>
                </c:pt>
                <c:pt idx="46">
                  <c:v>-7.7650974262498899E-3</c:v>
                </c:pt>
                <c:pt idx="47">
                  <c:v>2.8598275504134502E-3</c:v>
                </c:pt>
                <c:pt idx="48">
                  <c:v>-2.7804680765932701E-4</c:v>
                </c:pt>
                <c:pt idx="49">
                  <c:v>-1.0784820112536701E-3</c:v>
                </c:pt>
                <c:pt idx="50">
                  <c:v>-4.3930520956773897E-2</c:v>
                </c:pt>
                <c:pt idx="51">
                  <c:v>9.4415989209323398E-3</c:v>
                </c:pt>
                <c:pt idx="52">
                  <c:v>1.55194953052836E-2</c:v>
                </c:pt>
                <c:pt idx="53">
                  <c:v>1.9591444071004199E-2</c:v>
                </c:pt>
                <c:pt idx="54">
                  <c:v>1.02821646243793E-2</c:v>
                </c:pt>
                <c:pt idx="55">
                  <c:v>2.0449340275215899E-2</c:v>
                </c:pt>
                <c:pt idx="56">
                  <c:v>1.467848270858E-2</c:v>
                </c:pt>
                <c:pt idx="57">
                  <c:v>-1.608339763355E-2</c:v>
                </c:pt>
                <c:pt idx="58">
                  <c:v>-2.2048315115871801E-2</c:v>
                </c:pt>
                <c:pt idx="59">
                  <c:v>3.6869667424496901E-3</c:v>
                </c:pt>
                <c:pt idx="60">
                  <c:v>2.8103068076763001E-2</c:v>
                </c:pt>
                <c:pt idx="61">
                  <c:v>2.1267732258220502E-2</c:v>
                </c:pt>
                <c:pt idx="62">
                  <c:v>-1.53635458013301E-3</c:v>
                </c:pt>
                <c:pt idx="63">
                  <c:v>-4.4615092538914103E-2</c:v>
                </c:pt>
                <c:pt idx="64">
                  <c:v>-6.2868283828858298E-2</c:v>
                </c:pt>
                <c:pt idx="65">
                  <c:v>-6.6645298940104195E-2</c:v>
                </c:pt>
                <c:pt idx="66">
                  <c:v>-6.3828982599684503E-2</c:v>
                </c:pt>
                <c:pt idx="67">
                  <c:v>-7.6300412987508198E-2</c:v>
                </c:pt>
                <c:pt idx="68">
                  <c:v>-6.1642026363530097E-2</c:v>
                </c:pt>
                <c:pt idx="69">
                  <c:v>-4.0001519028127902E-2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F1-44F4-9583-C9D9B9D73381}"/>
            </c:ext>
          </c:extLst>
        </c:ser>
        <c:ser>
          <c:idx val="5"/>
          <c:order val="4"/>
          <c:tx>
            <c:strRef>
              <c:f>EA_rawshocks_with_text2!$AW$1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EA_rawshocks_with_text2!$AW$2:$AW$132</c:f>
              <c:numCache>
                <c:formatCode>0.00E+00</c:formatCode>
                <c:ptCount val="131"/>
                <c:pt idx="0">
                  <c:v>-1.7146264498443699E-14</c:v>
                </c:pt>
                <c:pt idx="1">
                  <c:v>-1.6954322632788799E-14</c:v>
                </c:pt>
                <c:pt idx="2">
                  <c:v>-1.60346030495447E-14</c:v>
                </c:pt>
                <c:pt idx="3">
                  <c:v>-1.4985715065950399E-14</c:v>
                </c:pt>
                <c:pt idx="4">
                  <c:v>-1.5646211280284099E-14</c:v>
                </c:pt>
                <c:pt idx="5">
                  <c:v>-1.6436028412601901E-14</c:v>
                </c:pt>
                <c:pt idx="6">
                  <c:v>-1.9226514479939999E-14</c:v>
                </c:pt>
                <c:pt idx="7">
                  <c:v>4.0063362569715596E-3</c:v>
                </c:pt>
                <c:pt idx="8">
                  <c:v>2.0965192512896299E-2</c:v>
                </c:pt>
                <c:pt idx="9">
                  <c:v>6.11328708128651E-2</c:v>
                </c:pt>
                <c:pt idx="10">
                  <c:v>0.103927505875065</c:v>
                </c:pt>
                <c:pt idx="11">
                  <c:v>0.12854044713467899</c:v>
                </c:pt>
                <c:pt idx="12">
                  <c:v>9.6898317648121304E-2</c:v>
                </c:pt>
                <c:pt idx="13">
                  <c:v>2.5268455877667E-2</c:v>
                </c:pt>
                <c:pt idx="14">
                  <c:v>2.4168256806207399E-2</c:v>
                </c:pt>
                <c:pt idx="15">
                  <c:v>3.5747119004521002E-2</c:v>
                </c:pt>
                <c:pt idx="16">
                  <c:v>0.11257699150287</c:v>
                </c:pt>
                <c:pt idx="17">
                  <c:v>0.10959634805117301</c:v>
                </c:pt>
                <c:pt idx="18">
                  <c:v>-8.0079231559195101E-3</c:v>
                </c:pt>
                <c:pt idx="19">
                  <c:v>-3.0658526346334401E-2</c:v>
                </c:pt>
                <c:pt idx="20">
                  <c:v>-2.1858789835135999E-2</c:v>
                </c:pt>
                <c:pt idx="21">
                  <c:v>-2.30192811574986E-2</c:v>
                </c:pt>
                <c:pt idx="22">
                  <c:v>-2.6152676973042799E-2</c:v>
                </c:pt>
                <c:pt idx="23">
                  <c:v>-1.92594193150987E-2</c:v>
                </c:pt>
                <c:pt idx="24">
                  <c:v>4.5865883919554403E-3</c:v>
                </c:pt>
                <c:pt idx="25">
                  <c:v>-4.3997561971062102E-3</c:v>
                </c:pt>
                <c:pt idx="26">
                  <c:v>1.11676902193081E-2</c:v>
                </c:pt>
                <c:pt idx="27">
                  <c:v>-1.8822727247913499E-3</c:v>
                </c:pt>
                <c:pt idx="28">
                  <c:v>-9.7465322353347105E-3</c:v>
                </c:pt>
                <c:pt idx="29">
                  <c:v>-8.6164031832529197E-3</c:v>
                </c:pt>
                <c:pt idx="30">
                  <c:v>-1.4111521097672299E-2</c:v>
                </c:pt>
                <c:pt idx="31">
                  <c:v>-1.05923622426933E-2</c:v>
                </c:pt>
                <c:pt idx="32">
                  <c:v>-4.9668218344529899E-3</c:v>
                </c:pt>
                <c:pt idx="33">
                  <c:v>5.6627193241498598E-3</c:v>
                </c:pt>
                <c:pt idx="34">
                  <c:v>-1.37599926598345E-2</c:v>
                </c:pt>
                <c:pt idx="35">
                  <c:v>-1.1886343940906201E-2</c:v>
                </c:pt>
                <c:pt idx="36">
                  <c:v>-2.31849183314362E-2</c:v>
                </c:pt>
                <c:pt idx="37">
                  <c:v>-2.06514481388285E-2</c:v>
                </c:pt>
                <c:pt idx="38">
                  <c:v>-1.8533305079843701E-2</c:v>
                </c:pt>
                <c:pt idx="39">
                  <c:v>-6.8075324106348202E-3</c:v>
                </c:pt>
                <c:pt idx="40">
                  <c:v>-1.3756467265364099E-3</c:v>
                </c:pt>
                <c:pt idx="41">
                  <c:v>1.4255370366757E-2</c:v>
                </c:pt>
                <c:pt idx="42">
                  <c:v>-3.96404034353489E-3</c:v>
                </c:pt>
                <c:pt idx="43">
                  <c:v>-4.3480769213378604E-3</c:v>
                </c:pt>
                <c:pt idx="44">
                  <c:v>-2.87897739027151E-3</c:v>
                </c:pt>
                <c:pt idx="45">
                  <c:v>-3.3309312013625001E-3</c:v>
                </c:pt>
                <c:pt idx="46">
                  <c:v>-5.5817785638670701E-3</c:v>
                </c:pt>
                <c:pt idx="47">
                  <c:v>5.77244150583068E-3</c:v>
                </c:pt>
                <c:pt idx="48">
                  <c:v>2.4186886295406301E-3</c:v>
                </c:pt>
                <c:pt idx="49">
                  <c:v>-5.3556015827892504E-4</c:v>
                </c:pt>
                <c:pt idx="50">
                  <c:v>-3.4507523967439703E-2</c:v>
                </c:pt>
                <c:pt idx="51">
                  <c:v>7.6421779336978603E-3</c:v>
                </c:pt>
                <c:pt idx="52">
                  <c:v>1.12838716480738E-2</c:v>
                </c:pt>
                <c:pt idx="53">
                  <c:v>1.06431918041549E-2</c:v>
                </c:pt>
                <c:pt idx="54">
                  <c:v>6.2814494103950198E-3</c:v>
                </c:pt>
                <c:pt idx="55">
                  <c:v>9.2502667341203305E-3</c:v>
                </c:pt>
                <c:pt idx="56">
                  <c:v>6.7423586298131404E-3</c:v>
                </c:pt>
                <c:pt idx="57">
                  <c:v>-8.3615966837928598E-3</c:v>
                </c:pt>
                <c:pt idx="58">
                  <c:v>-1.4181472723486599E-2</c:v>
                </c:pt>
                <c:pt idx="59">
                  <c:v>3.0756579729126102E-3</c:v>
                </c:pt>
                <c:pt idx="60">
                  <c:v>2.90171835943774E-2</c:v>
                </c:pt>
                <c:pt idx="61">
                  <c:v>1.33048182679361E-2</c:v>
                </c:pt>
                <c:pt idx="62">
                  <c:v>-3.2880902326557701E-2</c:v>
                </c:pt>
                <c:pt idx="63">
                  <c:v>-5.2902083991186802E-2</c:v>
                </c:pt>
                <c:pt idx="64">
                  <c:v>-5.3595260096418101E-2</c:v>
                </c:pt>
                <c:pt idx="65">
                  <c:v>-5.0080235150073198E-2</c:v>
                </c:pt>
                <c:pt idx="66">
                  <c:v>-6.1864418279370302E-2</c:v>
                </c:pt>
                <c:pt idx="67">
                  <c:v>-5.0682243253360702E-2</c:v>
                </c:pt>
                <c:pt idx="68">
                  <c:v>-3.6833541375859702E-2</c:v>
                </c:pt>
                <c:pt idx="69">
                  <c:v>-2.0410623828833602E-2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F1-44F4-9583-C9D9B9D73381}"/>
            </c:ext>
          </c:extLst>
        </c:ser>
        <c:ser>
          <c:idx val="6"/>
          <c:order val="5"/>
          <c:tx>
            <c:strRef>
              <c:f>EA_rawshocks_with_text2!$AX$1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EA_rawshocks_with_text2!$AX$2:$AX$132</c:f>
              <c:numCache>
                <c:formatCode>0.00E+00</c:formatCode>
                <c:ptCount val="131"/>
                <c:pt idx="0">
                  <c:v>-1.6043250195843601E-14</c:v>
                </c:pt>
                <c:pt idx="1">
                  <c:v>-1.57959151518442E-14</c:v>
                </c:pt>
                <c:pt idx="2">
                  <c:v>-1.4791451613154498E-14</c:v>
                </c:pt>
                <c:pt idx="3">
                  <c:v>-1.5299389728207099E-14</c:v>
                </c:pt>
                <c:pt idx="4">
                  <c:v>-1.56868431761542E-14</c:v>
                </c:pt>
                <c:pt idx="5">
                  <c:v>-1.9011273082634199E-14</c:v>
                </c:pt>
                <c:pt idx="6">
                  <c:v>-1.7675892789885501E-14</c:v>
                </c:pt>
                <c:pt idx="7">
                  <c:v>9.6842244426731099E-3</c:v>
                </c:pt>
                <c:pt idx="8">
                  <c:v>4.0489407802953903E-2</c:v>
                </c:pt>
                <c:pt idx="9">
                  <c:v>6.89043146475872E-2</c:v>
                </c:pt>
                <c:pt idx="10">
                  <c:v>0.111970470581834</c:v>
                </c:pt>
                <c:pt idx="11">
                  <c:v>0.115389891250856</c:v>
                </c:pt>
                <c:pt idx="12">
                  <c:v>8.7428419793996695E-2</c:v>
                </c:pt>
                <c:pt idx="13">
                  <c:v>3.3297533631660998E-2</c:v>
                </c:pt>
                <c:pt idx="14">
                  <c:v>2.3356493704989201E-2</c:v>
                </c:pt>
                <c:pt idx="15">
                  <c:v>4.0140305903837603E-2</c:v>
                </c:pt>
                <c:pt idx="16">
                  <c:v>0.101546901898436</c:v>
                </c:pt>
                <c:pt idx="17">
                  <c:v>9.49261378026202E-2</c:v>
                </c:pt>
                <c:pt idx="18">
                  <c:v>3.18672772168783E-3</c:v>
                </c:pt>
                <c:pt idx="19">
                  <c:v>-1.52529630801852E-2</c:v>
                </c:pt>
                <c:pt idx="20">
                  <c:v>-1.3075719034752799E-2</c:v>
                </c:pt>
                <c:pt idx="21">
                  <c:v>-1.39461485114713E-2</c:v>
                </c:pt>
                <c:pt idx="22">
                  <c:v>-1.6579191087278702E-2</c:v>
                </c:pt>
                <c:pt idx="23">
                  <c:v>-1.20259105099648E-2</c:v>
                </c:pt>
                <c:pt idx="24">
                  <c:v>6.5516773843056703E-3</c:v>
                </c:pt>
                <c:pt idx="25">
                  <c:v>-1.2446895943474801E-3</c:v>
                </c:pt>
                <c:pt idx="26">
                  <c:v>1.21369682913213E-2</c:v>
                </c:pt>
                <c:pt idx="27">
                  <c:v>1.27036390643817E-3</c:v>
                </c:pt>
                <c:pt idx="28">
                  <c:v>-5.5970197602268302E-3</c:v>
                </c:pt>
                <c:pt idx="29">
                  <c:v>-5.37688106431055E-3</c:v>
                </c:pt>
                <c:pt idx="30">
                  <c:v>-6.9011777515587298E-3</c:v>
                </c:pt>
                <c:pt idx="31">
                  <c:v>-3.3746756952492299E-3</c:v>
                </c:pt>
                <c:pt idx="32">
                  <c:v>-2.2145728177796198E-3</c:v>
                </c:pt>
                <c:pt idx="33">
                  <c:v>6.1969126099586797E-3</c:v>
                </c:pt>
                <c:pt idx="34">
                  <c:v>-9.8231371263108203E-3</c:v>
                </c:pt>
                <c:pt idx="35">
                  <c:v>-6.7438471331182602E-3</c:v>
                </c:pt>
                <c:pt idx="36">
                  <c:v>-1.3461998739416701E-2</c:v>
                </c:pt>
                <c:pt idx="37">
                  <c:v>-1.7279196686262401E-2</c:v>
                </c:pt>
                <c:pt idx="38">
                  <c:v>-1.7758136892195402E-2</c:v>
                </c:pt>
                <c:pt idx="39">
                  <c:v>-6.5305518919464298E-3</c:v>
                </c:pt>
                <c:pt idx="40">
                  <c:v>-2.1733849708077901E-3</c:v>
                </c:pt>
                <c:pt idx="41">
                  <c:v>1.1403479423850799E-2</c:v>
                </c:pt>
                <c:pt idx="42">
                  <c:v>-3.0433299193008499E-3</c:v>
                </c:pt>
                <c:pt idx="43">
                  <c:v>-2.3477343403972002E-3</c:v>
                </c:pt>
                <c:pt idx="44">
                  <c:v>3.1316378205661299E-3</c:v>
                </c:pt>
                <c:pt idx="45">
                  <c:v>1.5649946552668201E-3</c:v>
                </c:pt>
                <c:pt idx="46">
                  <c:v>-1.8822412486631701E-4</c:v>
                </c:pt>
                <c:pt idx="47">
                  <c:v>1.03952877856038E-2</c:v>
                </c:pt>
                <c:pt idx="48">
                  <c:v>2.80253047320675E-3</c:v>
                </c:pt>
                <c:pt idx="49">
                  <c:v>3.0291143546265601E-4</c:v>
                </c:pt>
                <c:pt idx="50">
                  <c:v>-2.7935853581979898E-2</c:v>
                </c:pt>
                <c:pt idx="51">
                  <c:v>7.1607118733553301E-3</c:v>
                </c:pt>
                <c:pt idx="52">
                  <c:v>1.12386560714441E-2</c:v>
                </c:pt>
                <c:pt idx="53">
                  <c:v>6.0577342949558396E-3</c:v>
                </c:pt>
                <c:pt idx="54">
                  <c:v>2.9349246517141499E-3</c:v>
                </c:pt>
                <c:pt idx="55">
                  <c:v>5.0012334113266202E-3</c:v>
                </c:pt>
                <c:pt idx="56">
                  <c:v>2.1018131059766599E-3</c:v>
                </c:pt>
                <c:pt idx="57">
                  <c:v>-2.67149782507763E-3</c:v>
                </c:pt>
                <c:pt idx="58">
                  <c:v>-7.7335268809444E-3</c:v>
                </c:pt>
                <c:pt idx="59">
                  <c:v>1.58741409330138E-2</c:v>
                </c:pt>
                <c:pt idx="60">
                  <c:v>2.51710399954568E-2</c:v>
                </c:pt>
                <c:pt idx="61">
                  <c:v>-1.5836364406484098E-2</c:v>
                </c:pt>
                <c:pt idx="62">
                  <c:v>-3.9884905814782802E-2</c:v>
                </c:pt>
                <c:pt idx="63">
                  <c:v>-4.1837236730957898E-2</c:v>
                </c:pt>
                <c:pt idx="64">
                  <c:v>-3.5280115529635898E-2</c:v>
                </c:pt>
                <c:pt idx="65">
                  <c:v>-4.3001643614882998E-2</c:v>
                </c:pt>
                <c:pt idx="66">
                  <c:v>-3.9097168547977901E-2</c:v>
                </c:pt>
                <c:pt idx="67">
                  <c:v>-2.8610128022510301E-2</c:v>
                </c:pt>
                <c:pt idx="68">
                  <c:v>-1.7709160694553298E-2</c:v>
                </c:pt>
                <c:pt idx="69">
                  <c:v>-9.5734508633400894E-3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F1-44F4-9583-C9D9B9D73381}"/>
            </c:ext>
          </c:extLst>
        </c:ser>
        <c:ser>
          <c:idx val="7"/>
          <c:order val="6"/>
          <c:tx>
            <c:strRef>
              <c:f>EA_rawshocks_with_text2!$AY$1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EA_rawshocks_with_text2!$AY$2:$AY$132</c:f>
              <c:numCache>
                <c:formatCode>0.00E+00</c:formatCode>
                <c:ptCount val="131"/>
                <c:pt idx="0">
                  <c:v>3.4385437156126998E-16</c:v>
                </c:pt>
                <c:pt idx="1">
                  <c:v>1.3532936604567E-16</c:v>
                </c:pt>
                <c:pt idx="2">
                  <c:v>8.9944720651726505E-16</c:v>
                </c:pt>
                <c:pt idx="3">
                  <c:v>8.3454598552473702E-16</c:v>
                </c:pt>
                <c:pt idx="4">
                  <c:v>7.5415733762375699E-16</c:v>
                </c:pt>
                <c:pt idx="5">
                  <c:v>1.60980446913051E-16</c:v>
                </c:pt>
                <c:pt idx="6">
                  <c:v>7.3930434881103299E-16</c:v>
                </c:pt>
                <c:pt idx="7">
                  <c:v>2.15463183027256E-2</c:v>
                </c:pt>
                <c:pt idx="8">
                  <c:v>7.0169285790466399E-2</c:v>
                </c:pt>
                <c:pt idx="9">
                  <c:v>8.7714356094763801E-2</c:v>
                </c:pt>
                <c:pt idx="10">
                  <c:v>0.122194006398778</c:v>
                </c:pt>
                <c:pt idx="11">
                  <c:v>0.11362156746890199</c:v>
                </c:pt>
                <c:pt idx="12">
                  <c:v>8.5280084429908601E-2</c:v>
                </c:pt>
                <c:pt idx="13">
                  <c:v>3.6133973848088599E-2</c:v>
                </c:pt>
                <c:pt idx="14">
                  <c:v>2.32561932194385E-2</c:v>
                </c:pt>
                <c:pt idx="15">
                  <c:v>4.0583318016596898E-2</c:v>
                </c:pt>
                <c:pt idx="16">
                  <c:v>9.3103674433780106E-2</c:v>
                </c:pt>
                <c:pt idx="17">
                  <c:v>8.3620581508602798E-2</c:v>
                </c:pt>
                <c:pt idx="18">
                  <c:v>7.9806473352659404E-3</c:v>
                </c:pt>
                <c:pt idx="19">
                  <c:v>-5.1555432279180402E-4</c:v>
                </c:pt>
                <c:pt idx="20">
                  <c:v>-2.41377840257102E-3</c:v>
                </c:pt>
                <c:pt idx="21">
                  <c:v>-4.2683772686101101E-3</c:v>
                </c:pt>
                <c:pt idx="22">
                  <c:v>-6.8363228439774302E-3</c:v>
                </c:pt>
                <c:pt idx="23">
                  <c:v>-3.6657880849835099E-3</c:v>
                </c:pt>
                <c:pt idx="24">
                  <c:v>8.7138567283362601E-3</c:v>
                </c:pt>
                <c:pt idx="25">
                  <c:v>3.31000847882626E-3</c:v>
                </c:pt>
                <c:pt idx="26">
                  <c:v>1.4785376429422599E-2</c:v>
                </c:pt>
                <c:pt idx="27">
                  <c:v>5.1537023896041298E-3</c:v>
                </c:pt>
                <c:pt idx="28">
                  <c:v>-1.1193468719412601E-3</c:v>
                </c:pt>
                <c:pt idx="29">
                  <c:v>-3.61741215124005E-3</c:v>
                </c:pt>
                <c:pt idx="30">
                  <c:v>-6.6609831184750298E-3</c:v>
                </c:pt>
                <c:pt idx="31">
                  <c:v>-4.6977779096592596E-3</c:v>
                </c:pt>
                <c:pt idx="32">
                  <c:v>-3.9592887149284099E-3</c:v>
                </c:pt>
                <c:pt idx="33">
                  <c:v>4.6671708898842401E-3</c:v>
                </c:pt>
                <c:pt idx="34">
                  <c:v>-7.8004764991598304E-3</c:v>
                </c:pt>
                <c:pt idx="35">
                  <c:v>-7.1289000375179901E-3</c:v>
                </c:pt>
                <c:pt idx="36">
                  <c:v>-1.2999210884015301E-2</c:v>
                </c:pt>
                <c:pt idx="37">
                  <c:v>-1.6370159369809598E-2</c:v>
                </c:pt>
                <c:pt idx="38">
                  <c:v>-1.7242403661790601E-2</c:v>
                </c:pt>
                <c:pt idx="39">
                  <c:v>-6.8106987292137697E-3</c:v>
                </c:pt>
                <c:pt idx="40">
                  <c:v>-1.1195265115654001E-3</c:v>
                </c:pt>
                <c:pt idx="41">
                  <c:v>1.0379624284406801E-2</c:v>
                </c:pt>
                <c:pt idx="42">
                  <c:v>-1.22187752723945E-5</c:v>
                </c:pt>
                <c:pt idx="43">
                  <c:v>1.18413160422372E-3</c:v>
                </c:pt>
                <c:pt idx="44">
                  <c:v>1.18387649649056E-2</c:v>
                </c:pt>
                <c:pt idx="45">
                  <c:v>8.4400706848535706E-3</c:v>
                </c:pt>
                <c:pt idx="46">
                  <c:v>8.1335197235335496E-3</c:v>
                </c:pt>
                <c:pt idx="47">
                  <c:v>1.6247528779456299E-2</c:v>
                </c:pt>
                <c:pt idx="48">
                  <c:v>4.6515067127134201E-3</c:v>
                </c:pt>
                <c:pt idx="49">
                  <c:v>-7.1909080882855397E-4</c:v>
                </c:pt>
                <c:pt idx="50">
                  <c:v>-2.5535111377998201E-2</c:v>
                </c:pt>
                <c:pt idx="51">
                  <c:v>3.02127856938216E-3</c:v>
                </c:pt>
                <c:pt idx="52">
                  <c:v>6.1051953172427901E-3</c:v>
                </c:pt>
                <c:pt idx="53">
                  <c:v>1.7200101579208499E-3</c:v>
                </c:pt>
                <c:pt idx="54">
                  <c:v>-7.0188616425317398E-4</c:v>
                </c:pt>
                <c:pt idx="55">
                  <c:v>4.1784630114044302E-4</c:v>
                </c:pt>
                <c:pt idx="56">
                  <c:v>-2.1042248003265299E-3</c:v>
                </c:pt>
                <c:pt idx="57">
                  <c:v>-4.2298956760952501E-3</c:v>
                </c:pt>
                <c:pt idx="58">
                  <c:v>-8.3601297421749803E-3</c:v>
                </c:pt>
                <c:pt idx="59">
                  <c:v>2.0046239154081599E-2</c:v>
                </c:pt>
                <c:pt idx="60">
                  <c:v>-1.01388104392184E-3</c:v>
                </c:pt>
                <c:pt idx="61">
                  <c:v>-2.1435597286218699E-2</c:v>
                </c:pt>
                <c:pt idx="62">
                  <c:v>-2.6642828251115001E-2</c:v>
                </c:pt>
                <c:pt idx="63">
                  <c:v>-2.19594934636449E-2</c:v>
                </c:pt>
                <c:pt idx="64">
                  <c:v>-2.3093562391265102E-2</c:v>
                </c:pt>
                <c:pt idx="65">
                  <c:v>-2.2733494487186302E-2</c:v>
                </c:pt>
                <c:pt idx="66">
                  <c:v>-1.87290330742063E-2</c:v>
                </c:pt>
                <c:pt idx="67">
                  <c:v>-1.10597019922163E-2</c:v>
                </c:pt>
                <c:pt idx="68">
                  <c:v>-7.1330824376016604E-3</c:v>
                </c:pt>
                <c:pt idx="69">
                  <c:v>-2.89660427307219E-3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EA_rawshocks_with_text2!$AZ$1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EA_rawshocks_with_text2!$AZ$2:$AZ$132</c:f>
              <c:numCache>
                <c:formatCode>General</c:formatCode>
                <c:ptCount val="131"/>
                <c:pt idx="0">
                  <c:v>9.6451188939766661E-2</c:v>
                </c:pt>
                <c:pt idx="1">
                  <c:v>-7.9942736994087396E-2</c:v>
                </c:pt>
                <c:pt idx="2">
                  <c:v>3.6631346859082793E-2</c:v>
                </c:pt>
                <c:pt idx="3">
                  <c:v>-7.3000195632949891E-2</c:v>
                </c:pt>
                <c:pt idx="4">
                  <c:v>-0.12232582623668457</c:v>
                </c:pt>
                <c:pt idx="5">
                  <c:v>8.5616677590733881E-2</c:v>
                </c:pt>
                <c:pt idx="6">
                  <c:v>2.4114352138056887E-2</c:v>
                </c:pt>
                <c:pt idx="7">
                  <c:v>9.8625325948172568E-2</c:v>
                </c:pt>
                <c:pt idx="8">
                  <c:v>-0.15004600002216617</c:v>
                </c:pt>
                <c:pt idx="9">
                  <c:v>0.14248870438169808</c:v>
                </c:pt>
                <c:pt idx="10">
                  <c:v>0.41136151787247466</c:v>
                </c:pt>
                <c:pt idx="11">
                  <c:v>0.49752016584210584</c:v>
                </c:pt>
                <c:pt idx="12">
                  <c:v>0.27712400712422547</c:v>
                </c:pt>
                <c:pt idx="13">
                  <c:v>7.2137915654295878E-2</c:v>
                </c:pt>
                <c:pt idx="14">
                  <c:v>0.12703412399697298</c:v>
                </c:pt>
                <c:pt idx="15">
                  <c:v>0.14629900766878284</c:v>
                </c:pt>
                <c:pt idx="16">
                  <c:v>0.54603339178040267</c:v>
                </c:pt>
                <c:pt idx="17">
                  <c:v>0.64077115996598422</c:v>
                </c:pt>
                <c:pt idx="18">
                  <c:v>4.2141223153439065E-2</c:v>
                </c:pt>
                <c:pt idx="19">
                  <c:v>-0.18349573714387446</c:v>
                </c:pt>
                <c:pt idx="20">
                  <c:v>-0.22223064003023763</c:v>
                </c:pt>
                <c:pt idx="21">
                  <c:v>-7.70914537941432E-2</c:v>
                </c:pt>
                <c:pt idx="22">
                  <c:v>-8.3980928490727053E-2</c:v>
                </c:pt>
                <c:pt idx="23">
                  <c:v>-4.6005039095526196E-2</c:v>
                </c:pt>
                <c:pt idx="24">
                  <c:v>0.19263729290750775</c:v>
                </c:pt>
                <c:pt idx="25">
                  <c:v>1.2055401747699949E-2</c:v>
                </c:pt>
                <c:pt idx="26">
                  <c:v>-9.0757324638017275E-3</c:v>
                </c:pt>
                <c:pt idx="27">
                  <c:v>1.4744357718588386E-3</c:v>
                </c:pt>
                <c:pt idx="28">
                  <c:v>0.1553030553202065</c:v>
                </c:pt>
                <c:pt idx="29">
                  <c:v>-3.296706756308955E-2</c:v>
                </c:pt>
                <c:pt idx="30">
                  <c:v>-0.11528348541573662</c:v>
                </c:pt>
                <c:pt idx="31">
                  <c:v>-5.6110300514872334E-2</c:v>
                </c:pt>
                <c:pt idx="32">
                  <c:v>7.3694595953060979E-2</c:v>
                </c:pt>
                <c:pt idx="33">
                  <c:v>-8.0317314257651901E-2</c:v>
                </c:pt>
                <c:pt idx="34">
                  <c:v>-4.4408653043908904E-2</c:v>
                </c:pt>
                <c:pt idx="35">
                  <c:v>-8.9625576479021099E-2</c:v>
                </c:pt>
                <c:pt idx="36">
                  <c:v>-0.1325586495856822</c:v>
                </c:pt>
                <c:pt idx="37">
                  <c:v>-0.16688893208692884</c:v>
                </c:pt>
                <c:pt idx="38">
                  <c:v>-0.11448514076695111</c:v>
                </c:pt>
                <c:pt idx="39">
                  <c:v>-0.17900902845569402</c:v>
                </c:pt>
                <c:pt idx="40">
                  <c:v>-9.2739294850331722E-2</c:v>
                </c:pt>
                <c:pt idx="41">
                  <c:v>2.4267401650683196E-2</c:v>
                </c:pt>
                <c:pt idx="42">
                  <c:v>-2.7697523962504814E-2</c:v>
                </c:pt>
                <c:pt idx="43">
                  <c:v>-0.10882682143257257</c:v>
                </c:pt>
                <c:pt idx="44">
                  <c:v>-0.11124568165721238</c:v>
                </c:pt>
                <c:pt idx="45">
                  <c:v>-0.11936454342812268</c:v>
                </c:pt>
                <c:pt idx="46">
                  <c:v>-2.0157011810104819E-2</c:v>
                </c:pt>
                <c:pt idx="47">
                  <c:v>-4.2122648080599276E-2</c:v>
                </c:pt>
                <c:pt idx="48">
                  <c:v>2.0174734995398874E-2</c:v>
                </c:pt>
                <c:pt idx="49">
                  <c:v>-0.10159595991182918</c:v>
                </c:pt>
                <c:pt idx="50">
                  <c:v>-0.21774079316474615</c:v>
                </c:pt>
                <c:pt idx="51">
                  <c:v>6.8022080825270184E-2</c:v>
                </c:pt>
                <c:pt idx="52">
                  <c:v>0.44584554121282094</c:v>
                </c:pt>
                <c:pt idx="53">
                  <c:v>0.55309888246362215</c:v>
                </c:pt>
                <c:pt idx="54">
                  <c:v>0.18151791297905701</c:v>
                </c:pt>
                <c:pt idx="55">
                  <c:v>0.7110781619365325</c:v>
                </c:pt>
                <c:pt idx="56">
                  <c:v>0.33537954908869683</c:v>
                </c:pt>
                <c:pt idx="57">
                  <c:v>-0.68963383310408499</c:v>
                </c:pt>
                <c:pt idx="58">
                  <c:v>-0.68213940061208134</c:v>
                </c:pt>
                <c:pt idx="59">
                  <c:v>-3.211348962614291E-2</c:v>
                </c:pt>
                <c:pt idx="60">
                  <c:v>-8.6094483836159461E-2</c:v>
                </c:pt>
                <c:pt idx="61">
                  <c:v>-0.25722963894244494</c:v>
                </c:pt>
                <c:pt idx="62">
                  <c:v>-0.22424992948922273</c:v>
                </c:pt>
                <c:pt idx="63">
                  <c:v>0.15301580998931374</c:v>
                </c:pt>
                <c:pt idx="64">
                  <c:v>3.9935446973946201E-2</c:v>
                </c:pt>
                <c:pt idx="65">
                  <c:v>-0.15949780608707981</c:v>
                </c:pt>
                <c:pt idx="66">
                  <c:v>-0.23122107095426159</c:v>
                </c:pt>
                <c:pt idx="67">
                  <c:v>-0.10253468942143784</c:v>
                </c:pt>
                <c:pt idx="68">
                  <c:v>-0.32051041170523586</c:v>
                </c:pt>
                <c:pt idx="69">
                  <c:v>-0.12056427865406058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7-40D4-ABF6-E4FBBDCDB0FD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57-40D4-ABF6-E4FBBDC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98-4730-B095-4D3E2D521821}"/>
            </c:ext>
          </c:extLst>
        </c:ser>
        <c:ser>
          <c:idx val="2"/>
          <c:order val="1"/>
          <c:tx>
            <c:strRef>
              <c:f>EA_core_obs_with_text!$AU$1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8-4730-B095-4D3E2D521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D-48A3-9EC9-8918293D81EF}"/>
            </c:ext>
          </c:extLst>
        </c:ser>
        <c:ser>
          <c:idx val="2"/>
          <c:order val="1"/>
          <c:tx>
            <c:strRef>
              <c:f>EA_core_obs_with_text!$AV$1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DD-48A3-9EC9-8918293D81EF}"/>
            </c:ext>
          </c:extLst>
        </c:ser>
        <c:ser>
          <c:idx val="3"/>
          <c:order val="2"/>
          <c:tx>
            <c:strRef>
              <c:f>EA_core_obs_with_text!$AW$1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DD-48A3-9EC9-8918293D81EF}"/>
            </c:ext>
          </c:extLst>
        </c:ser>
        <c:ser>
          <c:idx val="4"/>
          <c:order val="3"/>
          <c:tx>
            <c:strRef>
              <c:f>EA_core_obs_with_text!$AX$1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DD-48A3-9EC9-8918293D81EF}"/>
            </c:ext>
          </c:extLst>
        </c:ser>
        <c:ser>
          <c:idx val="5"/>
          <c:order val="4"/>
          <c:tx>
            <c:strRef>
              <c:f>EA_core_obs_with_text!$AY$1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DD-48A3-9EC9-8918293D81EF}"/>
            </c:ext>
          </c:extLst>
        </c:ser>
        <c:ser>
          <c:idx val="6"/>
          <c:order val="5"/>
          <c:tx>
            <c:strRef>
              <c:f>EA_core_obs_with_text!$AZ$1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DD-48A3-9EC9-8918293D81EF}"/>
            </c:ext>
          </c:extLst>
        </c:ser>
        <c:ser>
          <c:idx val="7"/>
          <c:order val="6"/>
          <c:tx>
            <c:strRef>
              <c:f>EA_core_obs_with_text!$BA$1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DD-48A3-9EC9-8918293D8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9-4B5F-94A1-A8FC3B5ADD76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9-4B5F-94A1-A8FC3B5A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C-44CC-BFA8-4FD322EA8541}"/>
            </c:ext>
          </c:extLst>
        </c:ser>
        <c:ser>
          <c:idx val="2"/>
          <c:order val="1"/>
          <c:tx>
            <c:strRef>
              <c:f>EA_rawshocks_with_text!$AU$1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EA_rawshocks_with_text!$AU$2:$AU$132</c:f>
              <c:numCache>
                <c:formatCode>0.00E+00</c:formatCode>
                <c:ptCount val="131"/>
                <c:pt idx="0">
                  <c:v>-9.9673708088729402E-16</c:v>
                </c:pt>
                <c:pt idx="1">
                  <c:v>-9.9527802653102601E-16</c:v>
                </c:pt>
                <c:pt idx="2">
                  <c:v>-1.1471632193439599E-15</c:v>
                </c:pt>
                <c:pt idx="3">
                  <c:v>-1.27327407479024E-15</c:v>
                </c:pt>
                <c:pt idx="4">
                  <c:v>-1.4382911663796599E-15</c:v>
                </c:pt>
                <c:pt idx="5">
                  <c:v>-1.2574436856759101E-15</c:v>
                </c:pt>
                <c:pt idx="6">
                  <c:v>-1.3427455231892301E-15</c:v>
                </c:pt>
                <c:pt idx="7">
                  <c:v>-2.7586590205240999E-3</c:v>
                </c:pt>
                <c:pt idx="8">
                  <c:v>7.70137398282843E-2</c:v>
                </c:pt>
                <c:pt idx="9">
                  <c:v>5.6265234393843198E-2</c:v>
                </c:pt>
                <c:pt idx="10">
                  <c:v>3.1932820689655299E-2</c:v>
                </c:pt>
                <c:pt idx="11">
                  <c:v>3.2518555996167001E-2</c:v>
                </c:pt>
                <c:pt idx="12">
                  <c:v>2.35283314270552E-2</c:v>
                </c:pt>
                <c:pt idx="13">
                  <c:v>2.7915298754080199E-2</c:v>
                </c:pt>
                <c:pt idx="14">
                  <c:v>3.6839622388901101E-2</c:v>
                </c:pt>
                <c:pt idx="15">
                  <c:v>5.1107933968967199E-2</c:v>
                </c:pt>
                <c:pt idx="16">
                  <c:v>6.5302593449740098E-2</c:v>
                </c:pt>
                <c:pt idx="17">
                  <c:v>9.4814092699113298E-2</c:v>
                </c:pt>
                <c:pt idx="18">
                  <c:v>6.8290381062152905E-2</c:v>
                </c:pt>
                <c:pt idx="19">
                  <c:v>2.9788301148656597E-2</c:v>
                </c:pt>
                <c:pt idx="20">
                  <c:v>1.9447612243382699E-2</c:v>
                </c:pt>
                <c:pt idx="21">
                  <c:v>2.1085917589860701E-2</c:v>
                </c:pt>
                <c:pt idx="22">
                  <c:v>4.77717188234319E-3</c:v>
                </c:pt>
                <c:pt idx="23">
                  <c:v>3.9802394747924102E-3</c:v>
                </c:pt>
                <c:pt idx="24">
                  <c:v>8.1740985996823605E-3</c:v>
                </c:pt>
                <c:pt idx="25">
                  <c:v>4.4544502084085998E-3</c:v>
                </c:pt>
                <c:pt idx="26">
                  <c:v>5.1245830007523707E-3</c:v>
                </c:pt>
                <c:pt idx="27">
                  <c:v>8.3890336928162095E-3</c:v>
                </c:pt>
                <c:pt idx="28">
                  <c:v>1.35722815967387E-2</c:v>
                </c:pt>
                <c:pt idx="29">
                  <c:v>7.8395610422675698E-3</c:v>
                </c:pt>
                <c:pt idx="30">
                  <c:v>-2.5458436491730002E-4</c:v>
                </c:pt>
                <c:pt idx="31">
                  <c:v>-1.5616127471366501E-3</c:v>
                </c:pt>
                <c:pt idx="32">
                  <c:v>-3.51386521558556E-3</c:v>
                </c:pt>
                <c:pt idx="33">
                  <c:v>-1.11539082179103E-2</c:v>
                </c:pt>
                <c:pt idx="34">
                  <c:v>-1.1635814030966101E-2</c:v>
                </c:pt>
                <c:pt idx="35">
                  <c:v>-1.8742057577206799E-2</c:v>
                </c:pt>
                <c:pt idx="36">
                  <c:v>-2.7387680768059301E-2</c:v>
                </c:pt>
                <c:pt idx="37">
                  <c:v>-2.8808632696272502E-2</c:v>
                </c:pt>
                <c:pt idx="38">
                  <c:v>-2.7761546013171701E-2</c:v>
                </c:pt>
                <c:pt idx="39">
                  <c:v>-3.0171885118435098E-2</c:v>
                </c:pt>
                <c:pt idx="40">
                  <c:v>-2.9200661002914602E-2</c:v>
                </c:pt>
                <c:pt idx="41">
                  <c:v>-2.8003440659505201E-2</c:v>
                </c:pt>
                <c:pt idx="42">
                  <c:v>-2.93126421068521E-2</c:v>
                </c:pt>
                <c:pt idx="43">
                  <c:v>-2.9828827944383601E-2</c:v>
                </c:pt>
                <c:pt idx="44">
                  <c:v>-2.99007046119097E-2</c:v>
                </c:pt>
                <c:pt idx="45">
                  <c:v>-3.1134193530650202E-2</c:v>
                </c:pt>
                <c:pt idx="46">
                  <c:v>-2.9324143825250799E-2</c:v>
                </c:pt>
                <c:pt idx="47">
                  <c:v>-2.9397396833651002E-2</c:v>
                </c:pt>
                <c:pt idx="48">
                  <c:v>-2.8523469697036001E-2</c:v>
                </c:pt>
                <c:pt idx="49">
                  <c:v>-3.0309063286067001E-2</c:v>
                </c:pt>
                <c:pt idx="50">
                  <c:v>-3.8378956823521597E-2</c:v>
                </c:pt>
                <c:pt idx="51">
                  <c:v>-3.32504771951318E-2</c:v>
                </c:pt>
                <c:pt idx="52">
                  <c:v>-2.86590910421467E-2</c:v>
                </c:pt>
                <c:pt idx="53">
                  <c:v>-2.6008054729420499E-2</c:v>
                </c:pt>
                <c:pt idx="54">
                  <c:v>-3.0546063156849899E-2</c:v>
                </c:pt>
                <c:pt idx="55">
                  <c:v>-2.1771558632661701E-2</c:v>
                </c:pt>
                <c:pt idx="56">
                  <c:v>-2.9325358925578998E-2</c:v>
                </c:pt>
                <c:pt idx="57">
                  <c:v>-4.76256743154964E-2</c:v>
                </c:pt>
                <c:pt idx="58">
                  <c:v>-4.7492523598296602E-2</c:v>
                </c:pt>
                <c:pt idx="59">
                  <c:v>-3.6033904726246804E-2</c:v>
                </c:pt>
                <c:pt idx="60">
                  <c:v>-3.9758879672796801E-2</c:v>
                </c:pt>
                <c:pt idx="61">
                  <c:v>-3.8603894882791798E-3</c:v>
                </c:pt>
                <c:pt idx="62">
                  <c:v>1.0765074211023201E-3</c:v>
                </c:pt>
                <c:pt idx="63">
                  <c:v>2.1359851850288403E-3</c:v>
                </c:pt>
                <c:pt idx="64">
                  <c:v>-5.0280465967055005E-3</c:v>
                </c:pt>
                <c:pt idx="65">
                  <c:v>-1.46908057720995E-2</c:v>
                </c:pt>
                <c:pt idx="66">
                  <c:v>-1.35501999506067E-2</c:v>
                </c:pt>
                <c:pt idx="67">
                  <c:v>-7.982532505910531E-3</c:v>
                </c:pt>
                <c:pt idx="68">
                  <c:v>-2.05823084211142E-2</c:v>
                </c:pt>
                <c:pt idx="69">
                  <c:v>-1.76742799179378E-2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C-44CC-BFA8-4FD322EA8541}"/>
            </c:ext>
          </c:extLst>
        </c:ser>
        <c:ser>
          <c:idx val="3"/>
          <c:order val="2"/>
          <c:tx>
            <c:strRef>
              <c:f>EA_rawshocks_with_text!$AV$1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EA_rawshocks_with_text!$AV$2:$AV$132</c:f>
              <c:numCache>
                <c:formatCode>0.00E+00</c:formatCode>
                <c:ptCount val="131"/>
                <c:pt idx="0">
                  <c:v>2.2930298003560399E-15</c:v>
                </c:pt>
                <c:pt idx="1">
                  <c:v>2.0189506026208299E-15</c:v>
                </c:pt>
                <c:pt idx="2">
                  <c:v>1.30003997083719E-15</c:v>
                </c:pt>
                <c:pt idx="3">
                  <c:v>1.4612798780988799E-15</c:v>
                </c:pt>
                <c:pt idx="4">
                  <c:v>2.61266143150093E-15</c:v>
                </c:pt>
                <c:pt idx="5">
                  <c:v>3.8655629965276101E-15</c:v>
                </c:pt>
                <c:pt idx="6">
                  <c:v>3.8170214759700398E-15</c:v>
                </c:pt>
                <c:pt idx="7">
                  <c:v>5.7226893625633601E-2</c:v>
                </c:pt>
                <c:pt idx="8">
                  <c:v>-0.13446309321497199</c:v>
                </c:pt>
                <c:pt idx="9">
                  <c:v>-7.2336955056093402E-2</c:v>
                </c:pt>
                <c:pt idx="10">
                  <c:v>1.3424011697324101E-2</c:v>
                </c:pt>
                <c:pt idx="11">
                  <c:v>2.9346753645473199E-2</c:v>
                </c:pt>
                <c:pt idx="12">
                  <c:v>2.5662303852078801E-2</c:v>
                </c:pt>
                <c:pt idx="13">
                  <c:v>3.0318923572570898E-3</c:v>
                </c:pt>
                <c:pt idx="14">
                  <c:v>-1.0999363149043401E-2</c:v>
                </c:pt>
                <c:pt idx="15">
                  <c:v>-9.8104021928276507E-3</c:v>
                </c:pt>
                <c:pt idx="16">
                  <c:v>6.9268741847217E-2</c:v>
                </c:pt>
                <c:pt idx="17">
                  <c:v>6.9160162154339802E-2</c:v>
                </c:pt>
                <c:pt idx="18">
                  <c:v>-0.106276816237067</c:v>
                </c:pt>
                <c:pt idx="19">
                  <c:v>-0.12898354195351999</c:v>
                </c:pt>
                <c:pt idx="20">
                  <c:v>-6.5836733619107302E-2</c:v>
                </c:pt>
                <c:pt idx="21">
                  <c:v>-6.0384382391473097E-2</c:v>
                </c:pt>
                <c:pt idx="22">
                  <c:v>-4.2736347658989003E-2</c:v>
                </c:pt>
                <c:pt idx="23">
                  <c:v>-3.8862897000055199E-2</c:v>
                </c:pt>
                <c:pt idx="24">
                  <c:v>3.7572762620550599E-3</c:v>
                </c:pt>
                <c:pt idx="25">
                  <c:v>-2.0497350476902799E-2</c:v>
                </c:pt>
                <c:pt idx="26">
                  <c:v>-1.5637025084479301E-2</c:v>
                </c:pt>
                <c:pt idx="27">
                  <c:v>-2.23583666981222E-2</c:v>
                </c:pt>
                <c:pt idx="28">
                  <c:v>-2.4844831723749902E-2</c:v>
                </c:pt>
                <c:pt idx="29">
                  <c:v>-3.8185206739476403E-2</c:v>
                </c:pt>
                <c:pt idx="30">
                  <c:v>-8.6823349569277401E-3</c:v>
                </c:pt>
                <c:pt idx="31">
                  <c:v>-1.0748253023652499E-2</c:v>
                </c:pt>
                <c:pt idx="32">
                  <c:v>-1.20854187903921E-2</c:v>
                </c:pt>
                <c:pt idx="33">
                  <c:v>6.52393516092452E-3</c:v>
                </c:pt>
                <c:pt idx="34">
                  <c:v>-3.74424439511415E-3</c:v>
                </c:pt>
                <c:pt idx="35">
                  <c:v>-7.0461312991627499E-3</c:v>
                </c:pt>
                <c:pt idx="36">
                  <c:v>-1.53255545333388E-2</c:v>
                </c:pt>
                <c:pt idx="37">
                  <c:v>1.10559601701707E-3</c:v>
                </c:pt>
                <c:pt idx="38">
                  <c:v>4.9282816702559198E-4</c:v>
                </c:pt>
                <c:pt idx="39">
                  <c:v>1.5196702458072401E-2</c:v>
                </c:pt>
                <c:pt idx="40">
                  <c:v>2.0314605479652598E-2</c:v>
                </c:pt>
                <c:pt idx="41">
                  <c:v>4.0115338075498698E-2</c:v>
                </c:pt>
                <c:pt idx="42">
                  <c:v>2.52826330861964E-2</c:v>
                </c:pt>
                <c:pt idx="43">
                  <c:v>1.8505579284341499E-2</c:v>
                </c:pt>
                <c:pt idx="44">
                  <c:v>2.10788553739132E-2</c:v>
                </c:pt>
                <c:pt idx="45">
                  <c:v>2.0933929657608801E-2</c:v>
                </c:pt>
                <c:pt idx="46">
                  <c:v>2.6504313760512599E-2</c:v>
                </c:pt>
                <c:pt idx="47">
                  <c:v>2.77114046260847E-2</c:v>
                </c:pt>
                <c:pt idx="48">
                  <c:v>2.8951104111535401E-2</c:v>
                </c:pt>
                <c:pt idx="49">
                  <c:v>2.2143108375322101E-2</c:v>
                </c:pt>
                <c:pt idx="50">
                  <c:v>-2.3539833489270402E-2</c:v>
                </c:pt>
                <c:pt idx="51">
                  <c:v>5.4586351250559398E-2</c:v>
                </c:pt>
                <c:pt idx="52">
                  <c:v>7.4670559908701306E-2</c:v>
                </c:pt>
                <c:pt idx="53">
                  <c:v>8.4363128697910794E-2</c:v>
                </c:pt>
                <c:pt idx="54">
                  <c:v>5.5966523018930597E-2</c:v>
                </c:pt>
                <c:pt idx="55">
                  <c:v>9.3163240743911899E-2</c:v>
                </c:pt>
                <c:pt idx="56">
                  <c:v>6.6452063522724494E-2</c:v>
                </c:pt>
                <c:pt idx="57">
                  <c:v>4.8624010077449901E-3</c:v>
                </c:pt>
                <c:pt idx="58">
                  <c:v>4.8529480606391E-4</c:v>
                </c:pt>
                <c:pt idx="59">
                  <c:v>4.2665785720923499E-2</c:v>
                </c:pt>
                <c:pt idx="60">
                  <c:v>5.2681811839186E-2</c:v>
                </c:pt>
                <c:pt idx="61">
                  <c:v>2.6336959553901401E-2</c:v>
                </c:pt>
                <c:pt idx="62">
                  <c:v>5.2720792029694501E-3</c:v>
                </c:pt>
                <c:pt idx="63">
                  <c:v>-1.3968889125636401E-2</c:v>
                </c:pt>
                <c:pt idx="64">
                  <c:v>-5.7384550346055899E-2</c:v>
                </c:pt>
                <c:pt idx="65">
                  <c:v>-7.8409203154198595E-2</c:v>
                </c:pt>
                <c:pt idx="66">
                  <c:v>-8.3239813602110399E-2</c:v>
                </c:pt>
                <c:pt idx="67">
                  <c:v>-7.4904484061566801E-2</c:v>
                </c:pt>
                <c:pt idx="68">
                  <c:v>-0.100367425629142</c:v>
                </c:pt>
                <c:pt idx="69">
                  <c:v>-6.75865468322258E-2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C-44CC-BFA8-4FD322EA8541}"/>
            </c:ext>
          </c:extLst>
        </c:ser>
        <c:ser>
          <c:idx val="4"/>
          <c:order val="3"/>
          <c:tx>
            <c:strRef>
              <c:f>EA_rawshocks_with_text!$AW$1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EA_rawshocks_with_text!$AW$2:$AW$132</c:f>
              <c:numCache>
                <c:formatCode>0.00E+00</c:formatCode>
                <c:ptCount val="131"/>
                <c:pt idx="0">
                  <c:v>-5.4823221052534396E-15</c:v>
                </c:pt>
                <c:pt idx="1">
                  <c:v>-5.8984503149739299E-15</c:v>
                </c:pt>
                <c:pt idx="2">
                  <c:v>-5.73085399528357E-15</c:v>
                </c:pt>
                <c:pt idx="3">
                  <c:v>-4.0269544317491197E-15</c:v>
                </c:pt>
                <c:pt idx="4">
                  <c:v>-3.1597492877507401E-15</c:v>
                </c:pt>
                <c:pt idx="5">
                  <c:v>-2.3516120819753901E-15</c:v>
                </c:pt>
                <c:pt idx="6">
                  <c:v>-3.9188919983679798E-15</c:v>
                </c:pt>
                <c:pt idx="7">
                  <c:v>-4.5349996795812003E-2</c:v>
                </c:pt>
                <c:pt idx="8">
                  <c:v>8.5426887756869293E-3</c:v>
                </c:pt>
                <c:pt idx="9">
                  <c:v>2.86891305948547E-2</c:v>
                </c:pt>
                <c:pt idx="10">
                  <c:v>8.1292299040489999E-2</c:v>
                </c:pt>
                <c:pt idx="11">
                  <c:v>0.111976139137129</c:v>
                </c:pt>
                <c:pt idx="12">
                  <c:v>8.6055390675363899E-2</c:v>
                </c:pt>
                <c:pt idx="13">
                  <c:v>2.2125389608124199E-2</c:v>
                </c:pt>
                <c:pt idx="14">
                  <c:v>2.5502411797381101E-2</c:v>
                </c:pt>
                <c:pt idx="15">
                  <c:v>3.5831855032917699E-2</c:v>
                </c:pt>
                <c:pt idx="16">
                  <c:v>0.122371067463064</c:v>
                </c:pt>
                <c:pt idx="17">
                  <c:v>0.12986876977765999</c:v>
                </c:pt>
                <c:pt idx="18">
                  <c:v>-1.5526624012674701E-2</c:v>
                </c:pt>
                <c:pt idx="19">
                  <c:v>-3.8898615110103403E-2</c:v>
                </c:pt>
                <c:pt idx="20">
                  <c:v>-2.6995907733456202E-2</c:v>
                </c:pt>
                <c:pt idx="21">
                  <c:v>-2.72724050014229E-2</c:v>
                </c:pt>
                <c:pt idx="22">
                  <c:v>-3.07163023404734E-2</c:v>
                </c:pt>
                <c:pt idx="23">
                  <c:v>-2.0869598223992199E-2</c:v>
                </c:pt>
                <c:pt idx="24">
                  <c:v>3.5668096554139499E-3</c:v>
                </c:pt>
                <c:pt idx="25">
                  <c:v>-7.5309164886310197E-3</c:v>
                </c:pt>
                <c:pt idx="26">
                  <c:v>3.9178628616992096E-3</c:v>
                </c:pt>
                <c:pt idx="27">
                  <c:v>-3.1019157350617201E-3</c:v>
                </c:pt>
                <c:pt idx="28">
                  <c:v>-9.2004596934694895E-3</c:v>
                </c:pt>
                <c:pt idx="29">
                  <c:v>-1.05152140473645E-2</c:v>
                </c:pt>
                <c:pt idx="30">
                  <c:v>-1.50925334071883E-2</c:v>
                </c:pt>
                <c:pt idx="31">
                  <c:v>-1.4370658176801301E-2</c:v>
                </c:pt>
                <c:pt idx="32">
                  <c:v>-7.7483124701273496E-3</c:v>
                </c:pt>
                <c:pt idx="33">
                  <c:v>4.8617256572565104E-3</c:v>
                </c:pt>
                <c:pt idx="34">
                  <c:v>-1.4612873290407899E-2</c:v>
                </c:pt>
                <c:pt idx="35">
                  <c:v>-1.7607036554725598E-2</c:v>
                </c:pt>
                <c:pt idx="36">
                  <c:v>-3.3798704229200997E-2</c:v>
                </c:pt>
                <c:pt idx="37">
                  <c:v>-2.4214055035818499E-2</c:v>
                </c:pt>
                <c:pt idx="38">
                  <c:v>-2.09133975965962E-2</c:v>
                </c:pt>
                <c:pt idx="39">
                  <c:v>-9.4659213761423E-3</c:v>
                </c:pt>
                <c:pt idx="40">
                  <c:v>-4.3472473613882104E-3</c:v>
                </c:pt>
                <c:pt idx="41">
                  <c:v>1.24319817191076E-2</c:v>
                </c:pt>
                <c:pt idx="42">
                  <c:v>-7.2890687468998901E-3</c:v>
                </c:pt>
                <c:pt idx="43">
                  <c:v>-7.4900913461892196E-3</c:v>
                </c:pt>
                <c:pt idx="44">
                  <c:v>-7.2954694512221202E-3</c:v>
                </c:pt>
                <c:pt idx="45">
                  <c:v>-8.0863420557751899E-3</c:v>
                </c:pt>
                <c:pt idx="46">
                  <c:v>-7.7650974262498899E-3</c:v>
                </c:pt>
                <c:pt idx="47">
                  <c:v>2.8598275504134502E-3</c:v>
                </c:pt>
                <c:pt idx="48">
                  <c:v>-2.7804680765932701E-4</c:v>
                </c:pt>
                <c:pt idx="49">
                  <c:v>-1.0784820112536701E-3</c:v>
                </c:pt>
                <c:pt idx="50">
                  <c:v>-4.3930520956773897E-2</c:v>
                </c:pt>
                <c:pt idx="51">
                  <c:v>9.4415989209323398E-3</c:v>
                </c:pt>
                <c:pt idx="52">
                  <c:v>1.55194953052836E-2</c:v>
                </c:pt>
                <c:pt idx="53">
                  <c:v>1.9591444071004199E-2</c:v>
                </c:pt>
                <c:pt idx="54">
                  <c:v>1.02821646243793E-2</c:v>
                </c:pt>
                <c:pt idx="55">
                  <c:v>2.0449340275215899E-2</c:v>
                </c:pt>
                <c:pt idx="56">
                  <c:v>1.467848270858E-2</c:v>
                </c:pt>
                <c:pt idx="57">
                  <c:v>-1.608339763355E-2</c:v>
                </c:pt>
                <c:pt idx="58">
                  <c:v>-2.2048315115871801E-2</c:v>
                </c:pt>
                <c:pt idx="59">
                  <c:v>3.6869667424496901E-3</c:v>
                </c:pt>
                <c:pt idx="60">
                  <c:v>2.8103068076763001E-2</c:v>
                </c:pt>
                <c:pt idx="61">
                  <c:v>2.1267732258220502E-2</c:v>
                </c:pt>
                <c:pt idx="62">
                  <c:v>-1.53635458013301E-3</c:v>
                </c:pt>
                <c:pt idx="63">
                  <c:v>-4.4615092538914103E-2</c:v>
                </c:pt>
                <c:pt idx="64">
                  <c:v>-6.2868283828858298E-2</c:v>
                </c:pt>
                <c:pt idx="65">
                  <c:v>-6.6645298940104195E-2</c:v>
                </c:pt>
                <c:pt idx="66">
                  <c:v>-6.3828982599684503E-2</c:v>
                </c:pt>
                <c:pt idx="67">
                  <c:v>-7.6300412987508198E-2</c:v>
                </c:pt>
                <c:pt idx="68">
                  <c:v>-6.1642026363530097E-2</c:v>
                </c:pt>
                <c:pt idx="69">
                  <c:v>-4.0001519028127902E-2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4C-44CC-BFA8-4FD322EA8541}"/>
            </c:ext>
          </c:extLst>
        </c:ser>
        <c:ser>
          <c:idx val="5"/>
          <c:order val="4"/>
          <c:tx>
            <c:strRef>
              <c:f>EA_rawshocks_with_text!$AX$1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EA_rawshocks_with_text!$AX$2:$AX$132</c:f>
              <c:numCache>
                <c:formatCode>0.00E+00</c:formatCode>
                <c:ptCount val="131"/>
                <c:pt idx="0">
                  <c:v>-1.7146264498443699E-14</c:v>
                </c:pt>
                <c:pt idx="1">
                  <c:v>-1.6954322632788799E-14</c:v>
                </c:pt>
                <c:pt idx="2">
                  <c:v>-1.60346030495447E-14</c:v>
                </c:pt>
                <c:pt idx="3">
                  <c:v>-1.4985715065950399E-14</c:v>
                </c:pt>
                <c:pt idx="4">
                  <c:v>-1.5646211280284099E-14</c:v>
                </c:pt>
                <c:pt idx="5">
                  <c:v>-1.6436028412601901E-14</c:v>
                </c:pt>
                <c:pt idx="6">
                  <c:v>-1.9226514479939999E-14</c:v>
                </c:pt>
                <c:pt idx="7">
                  <c:v>4.0063362569715596E-3</c:v>
                </c:pt>
                <c:pt idx="8">
                  <c:v>2.0965192512896299E-2</c:v>
                </c:pt>
                <c:pt idx="9">
                  <c:v>6.11328708128651E-2</c:v>
                </c:pt>
                <c:pt idx="10">
                  <c:v>0.103927505875065</c:v>
                </c:pt>
                <c:pt idx="11">
                  <c:v>0.12854044713467899</c:v>
                </c:pt>
                <c:pt idx="12">
                  <c:v>9.6898317648121304E-2</c:v>
                </c:pt>
                <c:pt idx="13">
                  <c:v>2.5268455877667E-2</c:v>
                </c:pt>
                <c:pt idx="14">
                  <c:v>2.4168256806207399E-2</c:v>
                </c:pt>
                <c:pt idx="15">
                  <c:v>3.5747119004521002E-2</c:v>
                </c:pt>
                <c:pt idx="16">
                  <c:v>0.11257699150287</c:v>
                </c:pt>
                <c:pt idx="17">
                  <c:v>0.10959634805117301</c:v>
                </c:pt>
                <c:pt idx="18">
                  <c:v>-8.0079231559195101E-3</c:v>
                </c:pt>
                <c:pt idx="19">
                  <c:v>-3.0658526346334401E-2</c:v>
                </c:pt>
                <c:pt idx="20">
                  <c:v>-2.1858789835135999E-2</c:v>
                </c:pt>
                <c:pt idx="21">
                  <c:v>-2.30192811574986E-2</c:v>
                </c:pt>
                <c:pt idx="22">
                  <c:v>-2.6152676973042799E-2</c:v>
                </c:pt>
                <c:pt idx="23">
                  <c:v>-1.92594193150987E-2</c:v>
                </c:pt>
                <c:pt idx="24">
                  <c:v>4.5865883919554403E-3</c:v>
                </c:pt>
                <c:pt idx="25">
                  <c:v>-4.3997561971062102E-3</c:v>
                </c:pt>
                <c:pt idx="26">
                  <c:v>1.11676902193081E-2</c:v>
                </c:pt>
                <c:pt idx="27">
                  <c:v>-1.8822727247913499E-3</c:v>
                </c:pt>
                <c:pt idx="28">
                  <c:v>-9.7465322353347105E-3</c:v>
                </c:pt>
                <c:pt idx="29">
                  <c:v>-8.6164031832529197E-3</c:v>
                </c:pt>
                <c:pt idx="30">
                  <c:v>-1.4111521097672299E-2</c:v>
                </c:pt>
                <c:pt idx="31">
                  <c:v>-1.05923622426933E-2</c:v>
                </c:pt>
                <c:pt idx="32">
                  <c:v>-4.9668218344529899E-3</c:v>
                </c:pt>
                <c:pt idx="33">
                  <c:v>5.6627193241498598E-3</c:v>
                </c:pt>
                <c:pt idx="34">
                  <c:v>-1.37599926598345E-2</c:v>
                </c:pt>
                <c:pt idx="35">
                  <c:v>-1.1886343940906201E-2</c:v>
                </c:pt>
                <c:pt idx="36">
                  <c:v>-2.31849183314362E-2</c:v>
                </c:pt>
                <c:pt idx="37">
                  <c:v>-2.06514481388285E-2</c:v>
                </c:pt>
                <c:pt idx="38">
                  <c:v>-1.8533305079843701E-2</c:v>
                </c:pt>
                <c:pt idx="39">
                  <c:v>-6.8075324106348202E-3</c:v>
                </c:pt>
                <c:pt idx="40">
                  <c:v>-1.3756467265364099E-3</c:v>
                </c:pt>
                <c:pt idx="41">
                  <c:v>1.4255370366757E-2</c:v>
                </c:pt>
                <c:pt idx="42">
                  <c:v>-3.96404034353489E-3</c:v>
                </c:pt>
                <c:pt idx="43">
                  <c:v>-4.3480769213378604E-3</c:v>
                </c:pt>
                <c:pt idx="44">
                  <c:v>-2.87897739027151E-3</c:v>
                </c:pt>
                <c:pt idx="45">
                  <c:v>-3.3309312013625001E-3</c:v>
                </c:pt>
                <c:pt idx="46">
                  <c:v>-5.5817785638670701E-3</c:v>
                </c:pt>
                <c:pt idx="47">
                  <c:v>5.77244150583068E-3</c:v>
                </c:pt>
                <c:pt idx="48">
                  <c:v>2.4186886295406301E-3</c:v>
                </c:pt>
                <c:pt idx="49">
                  <c:v>-5.3556015827892504E-4</c:v>
                </c:pt>
                <c:pt idx="50">
                  <c:v>-3.4507523967439703E-2</c:v>
                </c:pt>
                <c:pt idx="51">
                  <c:v>7.6421779336978603E-3</c:v>
                </c:pt>
                <c:pt idx="52">
                  <c:v>1.12838716480738E-2</c:v>
                </c:pt>
                <c:pt idx="53">
                  <c:v>1.06431918041549E-2</c:v>
                </c:pt>
                <c:pt idx="54">
                  <c:v>6.2814494103950198E-3</c:v>
                </c:pt>
                <c:pt idx="55">
                  <c:v>9.2502667341203305E-3</c:v>
                </c:pt>
                <c:pt idx="56">
                  <c:v>6.7423586298131404E-3</c:v>
                </c:pt>
                <c:pt idx="57">
                  <c:v>-8.3615966837928598E-3</c:v>
                </c:pt>
                <c:pt idx="58">
                  <c:v>-1.4181472723486599E-2</c:v>
                </c:pt>
                <c:pt idx="59">
                  <c:v>3.0756579729126102E-3</c:v>
                </c:pt>
                <c:pt idx="60">
                  <c:v>2.90171835943774E-2</c:v>
                </c:pt>
                <c:pt idx="61">
                  <c:v>1.33048182679361E-2</c:v>
                </c:pt>
                <c:pt idx="62">
                  <c:v>-3.2880902326557701E-2</c:v>
                </c:pt>
                <c:pt idx="63">
                  <c:v>-5.2902083991186802E-2</c:v>
                </c:pt>
                <c:pt idx="64">
                  <c:v>-5.3595260096418101E-2</c:v>
                </c:pt>
                <c:pt idx="65">
                  <c:v>-5.0080235150073198E-2</c:v>
                </c:pt>
                <c:pt idx="66">
                  <c:v>-6.1864418279370302E-2</c:v>
                </c:pt>
                <c:pt idx="67">
                  <c:v>-5.0682243253360702E-2</c:v>
                </c:pt>
                <c:pt idx="68">
                  <c:v>-3.6833541375859702E-2</c:v>
                </c:pt>
                <c:pt idx="69">
                  <c:v>-2.0410623828833602E-2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C-44CC-BFA8-4FD322EA8541}"/>
            </c:ext>
          </c:extLst>
        </c:ser>
        <c:ser>
          <c:idx val="6"/>
          <c:order val="5"/>
          <c:tx>
            <c:strRef>
              <c:f>EA_rawshocks_with_text!$AY$1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EA_rawshocks_with_text!$AY$2:$AY$132</c:f>
              <c:numCache>
                <c:formatCode>0.00E+00</c:formatCode>
                <c:ptCount val="131"/>
                <c:pt idx="0">
                  <c:v>-1.6043250195843601E-14</c:v>
                </c:pt>
                <c:pt idx="1">
                  <c:v>-1.57959151518442E-14</c:v>
                </c:pt>
                <c:pt idx="2">
                  <c:v>-1.4791451613154498E-14</c:v>
                </c:pt>
                <c:pt idx="3">
                  <c:v>-1.5299389728207099E-14</c:v>
                </c:pt>
                <c:pt idx="4">
                  <c:v>-1.56868431761542E-14</c:v>
                </c:pt>
                <c:pt idx="5">
                  <c:v>-1.9011273082634199E-14</c:v>
                </c:pt>
                <c:pt idx="6">
                  <c:v>-1.7675892789885501E-14</c:v>
                </c:pt>
                <c:pt idx="7">
                  <c:v>9.6842244426731099E-3</c:v>
                </c:pt>
                <c:pt idx="8">
                  <c:v>4.0489407802953903E-2</c:v>
                </c:pt>
                <c:pt idx="9">
                  <c:v>6.89043146475872E-2</c:v>
                </c:pt>
                <c:pt idx="10">
                  <c:v>0.111970470581834</c:v>
                </c:pt>
                <c:pt idx="11">
                  <c:v>0.115389891250856</c:v>
                </c:pt>
                <c:pt idx="12">
                  <c:v>8.7428419793996695E-2</c:v>
                </c:pt>
                <c:pt idx="13">
                  <c:v>3.3297533631660998E-2</c:v>
                </c:pt>
                <c:pt idx="14">
                  <c:v>2.3356493704989201E-2</c:v>
                </c:pt>
                <c:pt idx="15">
                  <c:v>4.0140305903837603E-2</c:v>
                </c:pt>
                <c:pt idx="16">
                  <c:v>0.101546901898436</c:v>
                </c:pt>
                <c:pt idx="17">
                  <c:v>9.49261378026202E-2</c:v>
                </c:pt>
                <c:pt idx="18">
                  <c:v>3.18672772168783E-3</c:v>
                </c:pt>
                <c:pt idx="19">
                  <c:v>-1.52529630801852E-2</c:v>
                </c:pt>
                <c:pt idx="20">
                  <c:v>-1.3075719034752799E-2</c:v>
                </c:pt>
                <c:pt idx="21">
                  <c:v>-1.39461485114713E-2</c:v>
                </c:pt>
                <c:pt idx="22">
                  <c:v>-1.6579191087278702E-2</c:v>
                </c:pt>
                <c:pt idx="23">
                  <c:v>-1.20259105099648E-2</c:v>
                </c:pt>
                <c:pt idx="24">
                  <c:v>6.5516773843056703E-3</c:v>
                </c:pt>
                <c:pt idx="25">
                  <c:v>-1.2446895943474801E-3</c:v>
                </c:pt>
                <c:pt idx="26">
                  <c:v>1.21369682913213E-2</c:v>
                </c:pt>
                <c:pt idx="27">
                  <c:v>1.27036390643817E-3</c:v>
                </c:pt>
                <c:pt idx="28">
                  <c:v>-5.5970197602268302E-3</c:v>
                </c:pt>
                <c:pt idx="29">
                  <c:v>-5.37688106431055E-3</c:v>
                </c:pt>
                <c:pt idx="30">
                  <c:v>-6.9011777515587298E-3</c:v>
                </c:pt>
                <c:pt idx="31">
                  <c:v>-3.3746756952492299E-3</c:v>
                </c:pt>
                <c:pt idx="32">
                  <c:v>-2.2145728177796198E-3</c:v>
                </c:pt>
                <c:pt idx="33">
                  <c:v>6.1969126099586797E-3</c:v>
                </c:pt>
                <c:pt idx="34">
                  <c:v>-9.8231371263108203E-3</c:v>
                </c:pt>
                <c:pt idx="35">
                  <c:v>-6.7438471331182602E-3</c:v>
                </c:pt>
                <c:pt idx="36">
                  <c:v>-1.3461998739416701E-2</c:v>
                </c:pt>
                <c:pt idx="37">
                  <c:v>-1.7279196686262401E-2</c:v>
                </c:pt>
                <c:pt idx="38">
                  <c:v>-1.7758136892195402E-2</c:v>
                </c:pt>
                <c:pt idx="39">
                  <c:v>-6.5305518919464298E-3</c:v>
                </c:pt>
                <c:pt idx="40">
                  <c:v>-2.1733849708077901E-3</c:v>
                </c:pt>
                <c:pt idx="41">
                  <c:v>1.1403479423850799E-2</c:v>
                </c:pt>
                <c:pt idx="42">
                  <c:v>-3.0433299193008499E-3</c:v>
                </c:pt>
                <c:pt idx="43">
                  <c:v>-2.3477343403972002E-3</c:v>
                </c:pt>
                <c:pt idx="44">
                  <c:v>3.1316378205661299E-3</c:v>
                </c:pt>
                <c:pt idx="45">
                  <c:v>1.5649946552668201E-3</c:v>
                </c:pt>
                <c:pt idx="46">
                  <c:v>-1.8822412486631701E-4</c:v>
                </c:pt>
                <c:pt idx="47">
                  <c:v>1.03952877856038E-2</c:v>
                </c:pt>
                <c:pt idx="48">
                  <c:v>2.80253047320675E-3</c:v>
                </c:pt>
                <c:pt idx="49">
                  <c:v>3.0291143546265601E-4</c:v>
                </c:pt>
                <c:pt idx="50">
                  <c:v>-2.7935853581979898E-2</c:v>
                </c:pt>
                <c:pt idx="51">
                  <c:v>7.1607118733553301E-3</c:v>
                </c:pt>
                <c:pt idx="52">
                  <c:v>1.12386560714441E-2</c:v>
                </c:pt>
                <c:pt idx="53">
                  <c:v>6.0577342949558396E-3</c:v>
                </c:pt>
                <c:pt idx="54">
                  <c:v>2.9349246517141499E-3</c:v>
                </c:pt>
                <c:pt idx="55">
                  <c:v>5.0012334113266202E-3</c:v>
                </c:pt>
                <c:pt idx="56">
                  <c:v>2.1018131059766599E-3</c:v>
                </c:pt>
                <c:pt idx="57">
                  <c:v>-2.67149782507763E-3</c:v>
                </c:pt>
                <c:pt idx="58">
                  <c:v>-7.7335268809444E-3</c:v>
                </c:pt>
                <c:pt idx="59">
                  <c:v>1.58741409330138E-2</c:v>
                </c:pt>
                <c:pt idx="60">
                  <c:v>2.51710399954568E-2</c:v>
                </c:pt>
                <c:pt idx="61">
                  <c:v>-1.5836364406484098E-2</c:v>
                </c:pt>
                <c:pt idx="62">
                  <c:v>-3.9884905814782802E-2</c:v>
                </c:pt>
                <c:pt idx="63">
                  <c:v>-4.1837236730957898E-2</c:v>
                </c:pt>
                <c:pt idx="64">
                  <c:v>-3.5280115529635898E-2</c:v>
                </c:pt>
                <c:pt idx="65">
                  <c:v>-4.3001643614882998E-2</c:v>
                </c:pt>
                <c:pt idx="66">
                  <c:v>-3.9097168547977901E-2</c:v>
                </c:pt>
                <c:pt idx="67">
                  <c:v>-2.8610128022510301E-2</c:v>
                </c:pt>
                <c:pt idx="68">
                  <c:v>-1.7709160694553298E-2</c:v>
                </c:pt>
                <c:pt idx="69">
                  <c:v>-9.5734508633400894E-3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4C-44CC-BFA8-4FD322EA8541}"/>
            </c:ext>
          </c:extLst>
        </c:ser>
        <c:ser>
          <c:idx val="7"/>
          <c:order val="6"/>
          <c:tx>
            <c:strRef>
              <c:f>EA_rawshocks_with_text!$AZ$1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EA_rawshocks_with_text!$AZ$2:$AZ$132</c:f>
              <c:numCache>
                <c:formatCode>0.00E+00</c:formatCode>
                <c:ptCount val="131"/>
                <c:pt idx="0">
                  <c:v>3.4385437156126998E-16</c:v>
                </c:pt>
                <c:pt idx="1">
                  <c:v>1.3532936604567E-16</c:v>
                </c:pt>
                <c:pt idx="2">
                  <c:v>8.9944720651726505E-16</c:v>
                </c:pt>
                <c:pt idx="3">
                  <c:v>8.3454598552473702E-16</c:v>
                </c:pt>
                <c:pt idx="4">
                  <c:v>7.5415733762375699E-16</c:v>
                </c:pt>
                <c:pt idx="5">
                  <c:v>1.60980446913051E-16</c:v>
                </c:pt>
                <c:pt idx="6">
                  <c:v>7.3930434881103299E-16</c:v>
                </c:pt>
                <c:pt idx="7">
                  <c:v>2.15463183027256E-2</c:v>
                </c:pt>
                <c:pt idx="8">
                  <c:v>7.0169285790466399E-2</c:v>
                </c:pt>
                <c:pt idx="9">
                  <c:v>8.7714356094763801E-2</c:v>
                </c:pt>
                <c:pt idx="10">
                  <c:v>0.122194006398778</c:v>
                </c:pt>
                <c:pt idx="11">
                  <c:v>0.11362156746890199</c:v>
                </c:pt>
                <c:pt idx="12">
                  <c:v>8.5280084429908601E-2</c:v>
                </c:pt>
                <c:pt idx="13">
                  <c:v>3.6133973848088599E-2</c:v>
                </c:pt>
                <c:pt idx="14">
                  <c:v>2.32561932194385E-2</c:v>
                </c:pt>
                <c:pt idx="15">
                  <c:v>4.0583318016596898E-2</c:v>
                </c:pt>
                <c:pt idx="16">
                  <c:v>9.3103674433780106E-2</c:v>
                </c:pt>
                <c:pt idx="17">
                  <c:v>8.3620581508602798E-2</c:v>
                </c:pt>
                <c:pt idx="18">
                  <c:v>7.9806473352659404E-3</c:v>
                </c:pt>
                <c:pt idx="19">
                  <c:v>-5.1555432279180402E-4</c:v>
                </c:pt>
                <c:pt idx="20">
                  <c:v>-2.41377840257102E-3</c:v>
                </c:pt>
                <c:pt idx="21">
                  <c:v>-4.2683772686101101E-3</c:v>
                </c:pt>
                <c:pt idx="22">
                  <c:v>-6.8363228439774302E-3</c:v>
                </c:pt>
                <c:pt idx="23">
                  <c:v>-3.6657880849835099E-3</c:v>
                </c:pt>
                <c:pt idx="24">
                  <c:v>8.7138567283362601E-3</c:v>
                </c:pt>
                <c:pt idx="25">
                  <c:v>3.31000847882626E-3</c:v>
                </c:pt>
                <c:pt idx="26">
                  <c:v>1.4785376429422599E-2</c:v>
                </c:pt>
                <c:pt idx="27">
                  <c:v>5.1537023896041298E-3</c:v>
                </c:pt>
                <c:pt idx="28">
                  <c:v>-1.1193468719412601E-3</c:v>
                </c:pt>
                <c:pt idx="29">
                  <c:v>-3.61741215124005E-3</c:v>
                </c:pt>
                <c:pt idx="30">
                  <c:v>-6.6609831184750298E-3</c:v>
                </c:pt>
                <c:pt idx="31">
                  <c:v>-4.6977779096592596E-3</c:v>
                </c:pt>
                <c:pt idx="32">
                  <c:v>-3.9592887149284099E-3</c:v>
                </c:pt>
                <c:pt idx="33">
                  <c:v>4.6671708898842401E-3</c:v>
                </c:pt>
                <c:pt idx="34">
                  <c:v>-7.8004764991598304E-3</c:v>
                </c:pt>
                <c:pt idx="35">
                  <c:v>-7.1289000375179901E-3</c:v>
                </c:pt>
                <c:pt idx="36">
                  <c:v>-1.2999210884015301E-2</c:v>
                </c:pt>
                <c:pt idx="37">
                  <c:v>-1.6370159369809598E-2</c:v>
                </c:pt>
                <c:pt idx="38">
                  <c:v>-1.7242403661790601E-2</c:v>
                </c:pt>
                <c:pt idx="39">
                  <c:v>-6.8106987292137697E-3</c:v>
                </c:pt>
                <c:pt idx="40">
                  <c:v>-1.1195265115654001E-3</c:v>
                </c:pt>
                <c:pt idx="41">
                  <c:v>1.0379624284406801E-2</c:v>
                </c:pt>
                <c:pt idx="42">
                  <c:v>-1.22187752723945E-5</c:v>
                </c:pt>
                <c:pt idx="43">
                  <c:v>1.18413160422372E-3</c:v>
                </c:pt>
                <c:pt idx="44">
                  <c:v>1.18387649649056E-2</c:v>
                </c:pt>
                <c:pt idx="45">
                  <c:v>8.4400706848535706E-3</c:v>
                </c:pt>
                <c:pt idx="46">
                  <c:v>8.1335197235335496E-3</c:v>
                </c:pt>
                <c:pt idx="47">
                  <c:v>1.6247528779456299E-2</c:v>
                </c:pt>
                <c:pt idx="48">
                  <c:v>4.6515067127134201E-3</c:v>
                </c:pt>
                <c:pt idx="49">
                  <c:v>-7.1909080882855397E-4</c:v>
                </c:pt>
                <c:pt idx="50">
                  <c:v>-2.5535111377998201E-2</c:v>
                </c:pt>
                <c:pt idx="51">
                  <c:v>3.02127856938216E-3</c:v>
                </c:pt>
                <c:pt idx="52">
                  <c:v>6.1051953172427901E-3</c:v>
                </c:pt>
                <c:pt idx="53">
                  <c:v>1.7200101579208499E-3</c:v>
                </c:pt>
                <c:pt idx="54">
                  <c:v>-7.0188616425317398E-4</c:v>
                </c:pt>
                <c:pt idx="55">
                  <c:v>4.1784630114044302E-4</c:v>
                </c:pt>
                <c:pt idx="56">
                  <c:v>-2.1042248003265299E-3</c:v>
                </c:pt>
                <c:pt idx="57">
                  <c:v>-4.2298956760952501E-3</c:v>
                </c:pt>
                <c:pt idx="58">
                  <c:v>-8.3601297421749803E-3</c:v>
                </c:pt>
                <c:pt idx="59">
                  <c:v>2.0046239154081599E-2</c:v>
                </c:pt>
                <c:pt idx="60">
                  <c:v>-1.01388104392184E-3</c:v>
                </c:pt>
                <c:pt idx="61">
                  <c:v>-2.1435597286218699E-2</c:v>
                </c:pt>
                <c:pt idx="62">
                  <c:v>-2.6642828251115001E-2</c:v>
                </c:pt>
                <c:pt idx="63">
                  <c:v>-2.19594934636449E-2</c:v>
                </c:pt>
                <c:pt idx="64">
                  <c:v>-2.3093562391265102E-2</c:v>
                </c:pt>
                <c:pt idx="65">
                  <c:v>-2.2733494487186302E-2</c:v>
                </c:pt>
                <c:pt idx="66">
                  <c:v>-1.87290330742063E-2</c:v>
                </c:pt>
                <c:pt idx="67">
                  <c:v>-1.10597019922163E-2</c:v>
                </c:pt>
                <c:pt idx="68">
                  <c:v>-7.1330824376016604E-3</c:v>
                </c:pt>
                <c:pt idx="69">
                  <c:v>-2.89660427307219E-3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4C-44CC-BFA8-4FD322EA8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EA_raw_policy_shocks!$N$2:$N$211</c:f>
              <c:numCache>
                <c:formatCode>0.00E+00</c:formatCode>
                <c:ptCount val="210"/>
                <c:pt idx="0">
                  <c:v>-7.0937759046298793E-16</c:v>
                </c:pt>
                <c:pt idx="1">
                  <c:v>-6.9791533083697596E-16</c:v>
                </c:pt>
                <c:pt idx="2">
                  <c:v>-8.3862210120168998E-16</c:v>
                </c:pt>
                <c:pt idx="3">
                  <c:v>-7.7139114055020099E-16</c:v>
                </c:pt>
                <c:pt idx="4">
                  <c:v>-7.6968198195971602E-16</c:v>
                </c:pt>
                <c:pt idx="5">
                  <c:v>-6.6966049745545897E-16</c:v>
                </c:pt>
                <c:pt idx="6">
                  <c:v>-7.6991442837829102E-16</c:v>
                </c:pt>
                <c:pt idx="7">
                  <c:v>-8.0047356413649601E-16</c:v>
                </c:pt>
                <c:pt idx="8">
                  <c:v>-7.4558942209790996E-16</c:v>
                </c:pt>
                <c:pt idx="9">
                  <c:v>-7.41172784165748E-16</c:v>
                </c:pt>
                <c:pt idx="10">
                  <c:v>-8.7538260060209696E-16</c:v>
                </c:pt>
                <c:pt idx="11">
                  <c:v>-9.0152260356960608E-16</c:v>
                </c:pt>
                <c:pt idx="12">
                  <c:v>-8.6356530664218704E-16</c:v>
                </c:pt>
                <c:pt idx="13">
                  <c:v>-9.2677306743654197E-16</c:v>
                </c:pt>
                <c:pt idx="14">
                  <c:v>-8.9181880891890398E-16</c:v>
                </c:pt>
                <c:pt idx="15">
                  <c:v>-9.972885346109939E-16</c:v>
                </c:pt>
                <c:pt idx="16">
                  <c:v>-8.4083335640128901E-16</c:v>
                </c:pt>
                <c:pt idx="17">
                  <c:v>-8.6031035266411394E-16</c:v>
                </c:pt>
                <c:pt idx="18">
                  <c:v>-7.8570768733210488E-16</c:v>
                </c:pt>
                <c:pt idx="19">
                  <c:v>-8.0001072529084407E-16</c:v>
                </c:pt>
                <c:pt idx="20">
                  <c:v>-7.4810851337521496E-16</c:v>
                </c:pt>
                <c:pt idx="21">
                  <c:v>-7.8224869087093802E-16</c:v>
                </c:pt>
                <c:pt idx="22">
                  <c:v>-8.3868723467785497E-16</c:v>
                </c:pt>
                <c:pt idx="23">
                  <c:v>-8.399883667075811E-16</c:v>
                </c:pt>
                <c:pt idx="24">
                  <c:v>-8.8102644754474901E-16</c:v>
                </c:pt>
                <c:pt idx="25">
                  <c:v>-9.164996347450349E-16</c:v>
                </c:pt>
                <c:pt idx="26">
                  <c:v>-8.2441273405255204E-16</c:v>
                </c:pt>
                <c:pt idx="27">
                  <c:v>-8.8917257460310607E-16</c:v>
                </c:pt>
                <c:pt idx="28">
                  <c:v>-8.9513446693518584E-16</c:v>
                </c:pt>
                <c:pt idx="29">
                  <c:v>-8.7289148799885404E-16</c:v>
                </c:pt>
                <c:pt idx="30">
                  <c:v>-1.00465438637105E-15</c:v>
                </c:pt>
                <c:pt idx="31">
                  <c:v>-9.4962025259170192E-16</c:v>
                </c:pt>
                <c:pt idx="32">
                  <c:v>-8.68765398561257E-16</c:v>
                </c:pt>
                <c:pt idx="33">
                  <c:v>-7.7969408318761111E-16</c:v>
                </c:pt>
                <c:pt idx="34">
                  <c:v>-1.02205820982761E-15</c:v>
                </c:pt>
                <c:pt idx="35">
                  <c:v>-1.0235908746378899E-15</c:v>
                </c:pt>
                <c:pt idx="36">
                  <c:v>-1.11755292360964E-15</c:v>
                </c:pt>
                <c:pt idx="37">
                  <c:v>-1.1380803799484701E-15</c:v>
                </c:pt>
                <c:pt idx="38">
                  <c:v>-1.10314818797169E-15</c:v>
                </c:pt>
                <c:pt idx="39">
                  <c:v>-1.07021999524334E-15</c:v>
                </c:pt>
                <c:pt idx="40">
                  <c:v>-1.06632997557758E-15</c:v>
                </c:pt>
                <c:pt idx="41">
                  <c:v>-1.19956744752508E-15</c:v>
                </c:pt>
                <c:pt idx="42">
                  <c:v>-1.1417643029289501E-15</c:v>
                </c:pt>
                <c:pt idx="43">
                  <c:v>-1.1046871437980299E-15</c:v>
                </c:pt>
                <c:pt idx="44">
                  <c:v>-1.12380264361632E-15</c:v>
                </c:pt>
                <c:pt idx="45">
                  <c:v>-1.2501059732083601E-15</c:v>
                </c:pt>
                <c:pt idx="46">
                  <c:v>-1.24290633604659E-15</c:v>
                </c:pt>
                <c:pt idx="47">
                  <c:v>-1.1608143474211699E-15</c:v>
                </c:pt>
                <c:pt idx="48">
                  <c:v>-1.1387022799372999E-15</c:v>
                </c:pt>
                <c:pt idx="49">
                  <c:v>-1.23767136777349E-15</c:v>
                </c:pt>
                <c:pt idx="50">
                  <c:v>-1.2594861598536401E-15</c:v>
                </c:pt>
                <c:pt idx="51">
                  <c:v>-1.2321092327866E-15</c:v>
                </c:pt>
                <c:pt idx="52">
                  <c:v>-1.26212561327213E-15</c:v>
                </c:pt>
                <c:pt idx="53">
                  <c:v>-1.22277716427677E-15</c:v>
                </c:pt>
                <c:pt idx="54">
                  <c:v>-1.3244919114561599E-15</c:v>
                </c:pt>
                <c:pt idx="55">
                  <c:v>-1.35395740617352E-15</c:v>
                </c:pt>
                <c:pt idx="56">
                  <c:v>-1.3262808433035E-15</c:v>
                </c:pt>
                <c:pt idx="57">
                  <c:v>-1.36822762641028E-15</c:v>
                </c:pt>
                <c:pt idx="58">
                  <c:v>-1.4236571578472902E-15</c:v>
                </c:pt>
                <c:pt idx="59">
                  <c:v>-1.39418534499926E-15</c:v>
                </c:pt>
                <c:pt idx="60">
                  <c:v>-1.4648992053843699E-15</c:v>
                </c:pt>
                <c:pt idx="61">
                  <c:v>-1.5057563991315299E-15</c:v>
                </c:pt>
                <c:pt idx="62">
                  <c:v>-1.4749519703972998E-15</c:v>
                </c:pt>
                <c:pt idx="63">
                  <c:v>-1.4317369540341601E-15</c:v>
                </c:pt>
                <c:pt idx="64">
                  <c:v>-1.5224921908784801E-15</c:v>
                </c:pt>
                <c:pt idx="65">
                  <c:v>-1.60210069770195E-15</c:v>
                </c:pt>
                <c:pt idx="66">
                  <c:v>-1.6262220389253899E-15</c:v>
                </c:pt>
                <c:pt idx="67">
                  <c:v>-1.5919882960402898E-15</c:v>
                </c:pt>
                <c:pt idx="68">
                  <c:v>-1.57980624908173E-15</c:v>
                </c:pt>
                <c:pt idx="69">
                  <c:v>-1.5650432430105002E-15</c:v>
                </c:pt>
                <c:pt idx="70">
                  <c:v>-1.61001791926071E-15</c:v>
                </c:pt>
                <c:pt idx="71">
                  <c:v>-1.6494720706786902E-15</c:v>
                </c:pt>
                <c:pt idx="72">
                  <c:v>-1.7084602020633901E-15</c:v>
                </c:pt>
                <c:pt idx="73">
                  <c:v>-1.6590987544310399E-15</c:v>
                </c:pt>
                <c:pt idx="74">
                  <c:v>-1.6900459435953301E-15</c:v>
                </c:pt>
                <c:pt idx="75">
                  <c:v>-1.7160393681895199E-15</c:v>
                </c:pt>
                <c:pt idx="76">
                  <c:v>-1.74758577181752E-15</c:v>
                </c:pt>
                <c:pt idx="77">
                  <c:v>-1.6695074846328498E-15</c:v>
                </c:pt>
                <c:pt idx="78">
                  <c:v>-1.5599718783455402E-15</c:v>
                </c:pt>
                <c:pt idx="79">
                  <c:v>-1.5316946136647099E-15</c:v>
                </c:pt>
                <c:pt idx="80">
                  <c:v>-1.47713459854169E-15</c:v>
                </c:pt>
                <c:pt idx="81">
                  <c:v>-1.5667464103397E-15</c:v>
                </c:pt>
                <c:pt idx="82">
                  <c:v>-1.52011629628649E-15</c:v>
                </c:pt>
                <c:pt idx="83">
                  <c:v>-1.6118163453070498E-15</c:v>
                </c:pt>
                <c:pt idx="84">
                  <c:v>-1.5950061691066302E-15</c:v>
                </c:pt>
                <c:pt idx="85">
                  <c:v>-1.49475556396813E-15</c:v>
                </c:pt>
                <c:pt idx="86">
                  <c:v>-1.4738867117393801E-15</c:v>
                </c:pt>
                <c:pt idx="87">
                  <c:v>-1.3015755203804699E-15</c:v>
                </c:pt>
                <c:pt idx="88">
                  <c:v>-1.3603954885198999E-15</c:v>
                </c:pt>
                <c:pt idx="89">
                  <c:v>-1.36131588855046E-15</c:v>
                </c:pt>
                <c:pt idx="90">
                  <c:v>-1.34561730324695E-15</c:v>
                </c:pt>
                <c:pt idx="91">
                  <c:v>-1.4054650152270999E-15</c:v>
                </c:pt>
                <c:pt idx="92">
                  <c:v>-1.4418943119803401E-15</c:v>
                </c:pt>
                <c:pt idx="93">
                  <c:v>-1.4824003835916899E-15</c:v>
                </c:pt>
                <c:pt idx="94">
                  <c:v>-1.4806794474392598E-15</c:v>
                </c:pt>
                <c:pt idx="95">
                  <c:v>-1.4653030053348701E-15</c:v>
                </c:pt>
                <c:pt idx="96">
                  <c:v>-1.4795652017546801E-15</c:v>
                </c:pt>
                <c:pt idx="97">
                  <c:v>-1.4738827566158602E-15</c:v>
                </c:pt>
                <c:pt idx="98">
                  <c:v>-1.45493221718053E-15</c:v>
                </c:pt>
                <c:pt idx="99">
                  <c:v>-1.5239877201059099E-15</c:v>
                </c:pt>
                <c:pt idx="100">
                  <c:v>-1.5382778410905E-15</c:v>
                </c:pt>
                <c:pt idx="101">
                  <c:v>-1.5524749776308301E-15</c:v>
                </c:pt>
                <c:pt idx="102">
                  <c:v>-1.5552943426263701E-15</c:v>
                </c:pt>
                <c:pt idx="103">
                  <c:v>-1.4411085728540799E-15</c:v>
                </c:pt>
                <c:pt idx="104">
                  <c:v>-1.37552075737162E-15</c:v>
                </c:pt>
                <c:pt idx="105">
                  <c:v>-1.43782121796695E-15</c:v>
                </c:pt>
                <c:pt idx="106">
                  <c:v>-1.58235751618067E-15</c:v>
                </c:pt>
                <c:pt idx="107">
                  <c:v>-1.4991349099591901E-15</c:v>
                </c:pt>
                <c:pt idx="108">
                  <c:v>-1.29326957053425E-15</c:v>
                </c:pt>
                <c:pt idx="109">
                  <c:v>-9.7347304146537092E-16</c:v>
                </c:pt>
                <c:pt idx="110">
                  <c:v>-1.1523349904536E-15</c:v>
                </c:pt>
                <c:pt idx="111">
                  <c:v>-1.51143862084353E-15</c:v>
                </c:pt>
                <c:pt idx="112">
                  <c:v>-1.65420898449151E-15</c:v>
                </c:pt>
                <c:pt idx="113">
                  <c:v>-1.6525347181963599E-15</c:v>
                </c:pt>
                <c:pt idx="114">
                  <c:v>-1.75828614513386E-15</c:v>
                </c:pt>
                <c:pt idx="115">
                  <c:v>-1.57224387256022E-15</c:v>
                </c:pt>
                <c:pt idx="116">
                  <c:v>-1.3840299957452899E-15</c:v>
                </c:pt>
                <c:pt idx="117">
                  <c:v>-1.3709537440671499E-15</c:v>
                </c:pt>
                <c:pt idx="118">
                  <c:v>-1.5369729235096801E-15</c:v>
                </c:pt>
                <c:pt idx="119">
                  <c:v>-1.6700403835911198E-15</c:v>
                </c:pt>
                <c:pt idx="120">
                  <c:v>-1.5857889565351701E-15</c:v>
                </c:pt>
                <c:pt idx="121">
                  <c:v>-1.62164281677832E-15</c:v>
                </c:pt>
                <c:pt idx="122">
                  <c:v>-1.8962300162865801E-15</c:v>
                </c:pt>
                <c:pt idx="123">
                  <c:v>-2.0289840536757401E-15</c:v>
                </c:pt>
                <c:pt idx="124">
                  <c:v>-1.6438270080408999E-15</c:v>
                </c:pt>
                <c:pt idx="125">
                  <c:v>-1.350756199834E-15</c:v>
                </c:pt>
                <c:pt idx="126">
                  <c:v>-1.64011680381638E-15</c:v>
                </c:pt>
                <c:pt idx="127">
                  <c:v>-1.9884311434013998E-15</c:v>
                </c:pt>
                <c:pt idx="128">
                  <c:v>-1.8331542769767101E-15</c:v>
                </c:pt>
                <c:pt idx="129">
                  <c:v>-1.5548685270041499E-15</c:v>
                </c:pt>
                <c:pt idx="130">
                  <c:v>-1.30173107832089E-15</c:v>
                </c:pt>
                <c:pt idx="131">
                  <c:v>-1.07777512259423E-15</c:v>
                </c:pt>
                <c:pt idx="132">
                  <c:v>-1.1611290678394999E-15</c:v>
                </c:pt>
                <c:pt idx="133">
                  <c:v>-1.10635520455343E-15</c:v>
                </c:pt>
                <c:pt idx="134">
                  <c:v>-1.1709617602763501E-15</c:v>
                </c:pt>
                <c:pt idx="135">
                  <c:v>-1.0250786818734501E-15</c:v>
                </c:pt>
                <c:pt idx="136">
                  <c:v>-9.4269346457354407E-16</c:v>
                </c:pt>
                <c:pt idx="137">
                  <c:v>-1.0553537637313E-15</c:v>
                </c:pt>
                <c:pt idx="138">
                  <c:v>-1.0486406558093199E-15</c:v>
                </c:pt>
                <c:pt idx="139">
                  <c:v>-9.9673708088729402E-16</c:v>
                </c:pt>
                <c:pt idx="140">
                  <c:v>-9.9527802653102601E-16</c:v>
                </c:pt>
                <c:pt idx="141">
                  <c:v>-1.1471632193439599E-15</c:v>
                </c:pt>
                <c:pt idx="142">
                  <c:v>-1.27327407479024E-15</c:v>
                </c:pt>
                <c:pt idx="143">
                  <c:v>-1.4382911663796599E-15</c:v>
                </c:pt>
                <c:pt idx="144">
                  <c:v>-1.2574436856759101E-15</c:v>
                </c:pt>
                <c:pt idx="145">
                  <c:v>-1.3427455231892301E-15</c:v>
                </c:pt>
                <c:pt idx="146">
                  <c:v>-2.7586590205240999E-3</c:v>
                </c:pt>
                <c:pt idx="147">
                  <c:v>7.70137398282843E-2</c:v>
                </c:pt>
                <c:pt idx="148">
                  <c:v>5.6265234393843198E-2</c:v>
                </c:pt>
                <c:pt idx="149">
                  <c:v>3.1932820689655299E-2</c:v>
                </c:pt>
                <c:pt idx="150">
                  <c:v>3.2518555996167001E-2</c:v>
                </c:pt>
                <c:pt idx="151">
                  <c:v>2.35283314270552E-2</c:v>
                </c:pt>
                <c:pt idx="152">
                  <c:v>2.7915298754080199E-2</c:v>
                </c:pt>
                <c:pt idx="153">
                  <c:v>3.6839622388901101E-2</c:v>
                </c:pt>
                <c:pt idx="154">
                  <c:v>5.1107933968967199E-2</c:v>
                </c:pt>
                <c:pt idx="155">
                  <c:v>6.5302593449740098E-2</c:v>
                </c:pt>
                <c:pt idx="156">
                  <c:v>9.4814092699113298E-2</c:v>
                </c:pt>
                <c:pt idx="157">
                  <c:v>6.8290381062152905E-2</c:v>
                </c:pt>
                <c:pt idx="158">
                  <c:v>2.9788301148656597E-2</c:v>
                </c:pt>
                <c:pt idx="159">
                  <c:v>1.9447612243382699E-2</c:v>
                </c:pt>
                <c:pt idx="160">
                  <c:v>2.1085917589860701E-2</c:v>
                </c:pt>
                <c:pt idx="161">
                  <c:v>4.77717188234319E-3</c:v>
                </c:pt>
                <c:pt idx="162">
                  <c:v>3.9802394747924102E-3</c:v>
                </c:pt>
                <c:pt idx="163">
                  <c:v>8.1740985996823605E-3</c:v>
                </c:pt>
                <c:pt idx="164">
                  <c:v>4.4544502084085998E-3</c:v>
                </c:pt>
                <c:pt idx="165">
                  <c:v>5.1245830007523707E-3</c:v>
                </c:pt>
                <c:pt idx="166">
                  <c:v>8.3890336928162095E-3</c:v>
                </c:pt>
                <c:pt idx="167">
                  <c:v>1.35722815967387E-2</c:v>
                </c:pt>
                <c:pt idx="168">
                  <c:v>7.8395610422675698E-3</c:v>
                </c:pt>
                <c:pt idx="169">
                  <c:v>-2.5458436491730002E-4</c:v>
                </c:pt>
                <c:pt idx="170">
                  <c:v>-1.5616127471366501E-3</c:v>
                </c:pt>
                <c:pt idx="171">
                  <c:v>-3.51386521558556E-3</c:v>
                </c:pt>
                <c:pt idx="172">
                  <c:v>-1.11539082179103E-2</c:v>
                </c:pt>
                <c:pt idx="173">
                  <c:v>-1.1635814030966101E-2</c:v>
                </c:pt>
                <c:pt idx="174">
                  <c:v>-1.8742057577206799E-2</c:v>
                </c:pt>
                <c:pt idx="175">
                  <c:v>-2.7387680768059301E-2</c:v>
                </c:pt>
                <c:pt idx="176">
                  <c:v>-2.8808632696272502E-2</c:v>
                </c:pt>
                <c:pt idx="177">
                  <c:v>-2.7761546013171701E-2</c:v>
                </c:pt>
                <c:pt idx="178">
                  <c:v>-3.0171885118435098E-2</c:v>
                </c:pt>
                <c:pt idx="179">
                  <c:v>-2.9200661002914602E-2</c:v>
                </c:pt>
                <c:pt idx="180">
                  <c:v>-2.8003440659505201E-2</c:v>
                </c:pt>
                <c:pt idx="181">
                  <c:v>-2.93126421068521E-2</c:v>
                </c:pt>
                <c:pt idx="182">
                  <c:v>-2.9828827944383601E-2</c:v>
                </c:pt>
                <c:pt idx="183">
                  <c:v>-2.99007046119097E-2</c:v>
                </c:pt>
                <c:pt idx="184">
                  <c:v>-3.1134193530650202E-2</c:v>
                </c:pt>
                <c:pt idx="185">
                  <c:v>-2.9324143825250799E-2</c:v>
                </c:pt>
                <c:pt idx="186">
                  <c:v>-2.9397396833651002E-2</c:v>
                </c:pt>
                <c:pt idx="187">
                  <c:v>-2.8523469697036001E-2</c:v>
                </c:pt>
                <c:pt idx="188">
                  <c:v>-3.0309063286067001E-2</c:v>
                </c:pt>
                <c:pt idx="189">
                  <c:v>-3.8378956823521597E-2</c:v>
                </c:pt>
                <c:pt idx="190">
                  <c:v>-3.32504771951318E-2</c:v>
                </c:pt>
                <c:pt idx="191">
                  <c:v>-2.86590910421467E-2</c:v>
                </c:pt>
                <c:pt idx="192">
                  <c:v>-2.6008054729420499E-2</c:v>
                </c:pt>
                <c:pt idx="193">
                  <c:v>-3.0546063156849899E-2</c:v>
                </c:pt>
                <c:pt idx="194">
                  <c:v>-2.1771558632661701E-2</c:v>
                </c:pt>
                <c:pt idx="195">
                  <c:v>-2.9325358925578998E-2</c:v>
                </c:pt>
                <c:pt idx="196">
                  <c:v>-4.76256743154964E-2</c:v>
                </c:pt>
                <c:pt idx="197">
                  <c:v>-4.7492523598296602E-2</c:v>
                </c:pt>
                <c:pt idx="198">
                  <c:v>-3.6033904726246804E-2</c:v>
                </c:pt>
                <c:pt idx="199">
                  <c:v>-3.9758879672796801E-2</c:v>
                </c:pt>
                <c:pt idx="200">
                  <c:v>-3.8603894882791798E-3</c:v>
                </c:pt>
                <c:pt idx="201">
                  <c:v>1.0765074211023201E-3</c:v>
                </c:pt>
                <c:pt idx="202">
                  <c:v>2.1359851850288403E-3</c:v>
                </c:pt>
                <c:pt idx="203">
                  <c:v>-5.0280465967055005E-3</c:v>
                </c:pt>
                <c:pt idx="204">
                  <c:v>-1.46908057720995E-2</c:v>
                </c:pt>
                <c:pt idx="205">
                  <c:v>-1.35501999506067E-2</c:v>
                </c:pt>
                <c:pt idx="206">
                  <c:v>-7.982532505910531E-3</c:v>
                </c:pt>
                <c:pt idx="207">
                  <c:v>-2.05823084211142E-2</c:v>
                </c:pt>
                <c:pt idx="208">
                  <c:v>-1.76742799179378E-2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5-43CB-87EC-457F0EB5C71E}"/>
            </c:ext>
          </c:extLst>
        </c:ser>
        <c:ser>
          <c:idx val="1"/>
          <c:order val="1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EA_raw_policy_shocks!$O$2:$O$211</c:f>
              <c:numCache>
                <c:formatCode>0.00E+00</c:formatCode>
                <c:ptCount val="210"/>
                <c:pt idx="0">
                  <c:v>6.1916190849882298E-16</c:v>
                </c:pt>
                <c:pt idx="1">
                  <c:v>-2.3362694432292199E-16</c:v>
                </c:pt>
                <c:pt idx="2">
                  <c:v>4.8258191908825497E-16</c:v>
                </c:pt>
                <c:pt idx="3">
                  <c:v>5.2390174199069501E-16</c:v>
                </c:pt>
                <c:pt idx="4">
                  <c:v>2.0333413318401401E-15</c:v>
                </c:pt>
                <c:pt idx="5">
                  <c:v>9.0186821037811891E-16</c:v>
                </c:pt>
                <c:pt idx="6">
                  <c:v>5.7668905730653796E-16</c:v>
                </c:pt>
                <c:pt idx="7">
                  <c:v>1.0700405711566399E-15</c:v>
                </c:pt>
                <c:pt idx="8">
                  <c:v>9.8099133242469193E-16</c:v>
                </c:pt>
                <c:pt idx="9">
                  <c:v>-1.12869319204772E-16</c:v>
                </c:pt>
                <c:pt idx="10">
                  <c:v>-1.01759768992496E-15</c:v>
                </c:pt>
                <c:pt idx="11">
                  <c:v>-6.9339322394175604E-16</c:v>
                </c:pt>
                <c:pt idx="12">
                  <c:v>-1.4724419909081299E-15</c:v>
                </c:pt>
                <c:pt idx="13">
                  <c:v>-1.0266189639832101E-15</c:v>
                </c:pt>
                <c:pt idx="14">
                  <c:v>-2.1452907449823501E-15</c:v>
                </c:pt>
                <c:pt idx="15">
                  <c:v>-1.22351824573538E-16</c:v>
                </c:pt>
                <c:pt idx="16">
                  <c:v>-1.72463111259426E-16</c:v>
                </c:pt>
                <c:pt idx="17">
                  <c:v>4.8964071248660196E-16</c:v>
                </c:pt>
                <c:pt idx="18">
                  <c:v>5.6415013779911503E-16</c:v>
                </c:pt>
                <c:pt idx="19">
                  <c:v>1.0681869020982701E-15</c:v>
                </c:pt>
                <c:pt idx="20">
                  <c:v>4.7025265748214799E-16</c:v>
                </c:pt>
                <c:pt idx="21">
                  <c:v>1.35163546241124E-16</c:v>
                </c:pt>
                <c:pt idx="22">
                  <c:v>3.3255120794669498E-16</c:v>
                </c:pt>
                <c:pt idx="23">
                  <c:v>-2.56392436765051E-16</c:v>
                </c:pt>
                <c:pt idx="24">
                  <c:v>-1.6097709640806099E-16</c:v>
                </c:pt>
                <c:pt idx="25">
                  <c:v>7.7193292409388396E-16</c:v>
                </c:pt>
                <c:pt idx="26">
                  <c:v>5.9254619099760398E-17</c:v>
                </c:pt>
                <c:pt idx="27">
                  <c:v>1.08630614881072E-16</c:v>
                </c:pt>
                <c:pt idx="28">
                  <c:v>1.24072985155414E-15</c:v>
                </c:pt>
                <c:pt idx="29">
                  <c:v>-1.92675555939169E-16</c:v>
                </c:pt>
                <c:pt idx="30">
                  <c:v>4.4566826837946298E-16</c:v>
                </c:pt>
                <c:pt idx="31">
                  <c:v>1.48408234467527E-15</c:v>
                </c:pt>
                <c:pt idx="32">
                  <c:v>2.2077766747850902E-15</c:v>
                </c:pt>
                <c:pt idx="33">
                  <c:v>1.4731207784760699E-16</c:v>
                </c:pt>
                <c:pt idx="34">
                  <c:v>2.0036441242649001E-16</c:v>
                </c:pt>
                <c:pt idx="35">
                  <c:v>-5.9837719742403295E-17</c:v>
                </c:pt>
                <c:pt idx="36">
                  <c:v>-3.78713727253855E-16</c:v>
                </c:pt>
                <c:pt idx="37">
                  <c:v>-2.55437685113572E-16</c:v>
                </c:pt>
                <c:pt idx="38">
                  <c:v>1.35732874646458E-16</c:v>
                </c:pt>
                <c:pt idx="39">
                  <c:v>4.2381633804668502E-16</c:v>
                </c:pt>
                <c:pt idx="40">
                  <c:v>-8.0377357300448502E-16</c:v>
                </c:pt>
                <c:pt idx="41">
                  <c:v>-3.7077170293486702E-16</c:v>
                </c:pt>
                <c:pt idx="42">
                  <c:v>1.07814623744442E-16</c:v>
                </c:pt>
                <c:pt idx="43">
                  <c:v>3.46177845098887E-16</c:v>
                </c:pt>
                <c:pt idx="44">
                  <c:v>-6.79309218220884E-16</c:v>
                </c:pt>
                <c:pt idx="45">
                  <c:v>-9.0727462069378601E-16</c:v>
                </c:pt>
                <c:pt idx="46">
                  <c:v>1.9612942790339499E-16</c:v>
                </c:pt>
                <c:pt idx="47">
                  <c:v>2.5979033299999702E-16</c:v>
                </c:pt>
                <c:pt idx="48">
                  <c:v>-1.87905186557963E-16</c:v>
                </c:pt>
                <c:pt idx="49">
                  <c:v>-1.66759598961912E-16</c:v>
                </c:pt>
                <c:pt idx="50">
                  <c:v>8.2638542784561704E-17</c:v>
                </c:pt>
                <c:pt idx="51">
                  <c:v>-1.03379404840952E-16</c:v>
                </c:pt>
                <c:pt idx="52">
                  <c:v>4.3330196123937E-16</c:v>
                </c:pt>
                <c:pt idx="53">
                  <c:v>-6.4926029135821295E-16</c:v>
                </c:pt>
                <c:pt idx="54">
                  <c:v>-5.07233980011135E-16</c:v>
                </c:pt>
                <c:pt idx="55">
                  <c:v>-3.5186303159615E-16</c:v>
                </c:pt>
                <c:pt idx="56">
                  <c:v>-3.8611505361113001E-16</c:v>
                </c:pt>
                <c:pt idx="57">
                  <c:v>-7.8425703404947802E-16</c:v>
                </c:pt>
                <c:pt idx="58">
                  <c:v>1.4734096660213199E-16</c:v>
                </c:pt>
                <c:pt idx="59">
                  <c:v>-3.9054023376916098E-16</c:v>
                </c:pt>
                <c:pt idx="60">
                  <c:v>-5.5130320743975304E-16</c:v>
                </c:pt>
                <c:pt idx="61">
                  <c:v>-2.34740106052381E-16</c:v>
                </c:pt>
                <c:pt idx="62">
                  <c:v>5.9468655463803703E-16</c:v>
                </c:pt>
                <c:pt idx="63">
                  <c:v>-2.26752782415915E-16</c:v>
                </c:pt>
                <c:pt idx="64">
                  <c:v>-9.0467249995003898E-16</c:v>
                </c:pt>
                <c:pt idx="65">
                  <c:v>-9.7760669343030793E-16</c:v>
                </c:pt>
                <c:pt idx="66">
                  <c:v>-3.9235282758989E-16</c:v>
                </c:pt>
                <c:pt idx="67">
                  <c:v>-4.9403344325359097E-16</c:v>
                </c:pt>
                <c:pt idx="68">
                  <c:v>-3.1983960040431001E-16</c:v>
                </c:pt>
                <c:pt idx="69">
                  <c:v>-7.7082121233889996E-16</c:v>
                </c:pt>
                <c:pt idx="70">
                  <c:v>-1.1303938366890801E-15</c:v>
                </c:pt>
                <c:pt idx="71">
                  <c:v>-2.0423801475417101E-15</c:v>
                </c:pt>
                <c:pt idx="72">
                  <c:v>-1.7864194397414E-15</c:v>
                </c:pt>
                <c:pt idx="73">
                  <c:v>-2.1832252300201998E-15</c:v>
                </c:pt>
                <c:pt idx="74">
                  <c:v>-2.6562299940930902E-15</c:v>
                </c:pt>
                <c:pt idx="75">
                  <c:v>-2.79893003649833E-15</c:v>
                </c:pt>
                <c:pt idx="76">
                  <c:v>-2.1192689293803502E-15</c:v>
                </c:pt>
                <c:pt idx="77">
                  <c:v>-1.2870041676203999E-15</c:v>
                </c:pt>
                <c:pt idx="78">
                  <c:v>-1.02040904657837E-15</c:v>
                </c:pt>
                <c:pt idx="79">
                  <c:v>-8.8946441559322799E-16</c:v>
                </c:pt>
                <c:pt idx="80">
                  <c:v>-1.55767364579911E-15</c:v>
                </c:pt>
                <c:pt idx="81">
                  <c:v>-2.1112063372596701E-15</c:v>
                </c:pt>
                <c:pt idx="82">
                  <c:v>-2.4985056941970899E-15</c:v>
                </c:pt>
                <c:pt idx="83">
                  <c:v>-2.3583144038664201E-15</c:v>
                </c:pt>
                <c:pt idx="84">
                  <c:v>-1.33651860354523E-15</c:v>
                </c:pt>
                <c:pt idx="85">
                  <c:v>-9.1870063846764696E-16</c:v>
                </c:pt>
                <c:pt idx="86">
                  <c:v>1.03301632746924E-15</c:v>
                </c:pt>
                <c:pt idx="87">
                  <c:v>6.0894917333092397E-16</c:v>
                </c:pt>
                <c:pt idx="88">
                  <c:v>5.5042368812490603E-16</c:v>
                </c:pt>
                <c:pt idx="89">
                  <c:v>9.1825289596347601E-16</c:v>
                </c:pt>
                <c:pt idx="90">
                  <c:v>2.2897780398592599E-16</c:v>
                </c:pt>
                <c:pt idx="91">
                  <c:v>-1.44057183136889E-16</c:v>
                </c:pt>
                <c:pt idx="92">
                  <c:v>-8.1181291783361898E-16</c:v>
                </c:pt>
                <c:pt idx="93">
                  <c:v>-5.5902116513412099E-16</c:v>
                </c:pt>
                <c:pt idx="94">
                  <c:v>-8.8332311012532599E-16</c:v>
                </c:pt>
                <c:pt idx="95">
                  <c:v>-9.1204460515626593E-16</c:v>
                </c:pt>
                <c:pt idx="96">
                  <c:v>-6.9762037290330101E-16</c:v>
                </c:pt>
                <c:pt idx="97">
                  <c:v>-3.9330997224963101E-16</c:v>
                </c:pt>
                <c:pt idx="98">
                  <c:v>-1.12995651799964E-15</c:v>
                </c:pt>
                <c:pt idx="99">
                  <c:v>-1.428011609399E-15</c:v>
                </c:pt>
                <c:pt idx="100">
                  <c:v>-1.7408569080377E-15</c:v>
                </c:pt>
                <c:pt idx="101">
                  <c:v>-2.0831699250627199E-15</c:v>
                </c:pt>
                <c:pt idx="102">
                  <c:v>-1.0904486269616699E-15</c:v>
                </c:pt>
                <c:pt idx="103">
                  <c:v>-7.3594292510475496E-16</c:v>
                </c:pt>
                <c:pt idx="104">
                  <c:v>-2.2718634596182799E-16</c:v>
                </c:pt>
                <c:pt idx="105">
                  <c:v>-9.6407481597435999E-16</c:v>
                </c:pt>
                <c:pt idx="106">
                  <c:v>-1.0831884984764899E-15</c:v>
                </c:pt>
                <c:pt idx="107">
                  <c:v>7.6124738350386196E-16</c:v>
                </c:pt>
                <c:pt idx="108">
                  <c:v>3.6492497144641196E-15</c:v>
                </c:pt>
                <c:pt idx="109">
                  <c:v>1.8482649833403298E-15</c:v>
                </c:pt>
                <c:pt idx="110">
                  <c:v>-2.0065244272321002E-15</c:v>
                </c:pt>
                <c:pt idx="111">
                  <c:v>-2.2308077401171301E-15</c:v>
                </c:pt>
                <c:pt idx="112">
                  <c:v>-1.4420056522030399E-15</c:v>
                </c:pt>
                <c:pt idx="113">
                  <c:v>-5.3668381642506301E-16</c:v>
                </c:pt>
                <c:pt idx="114">
                  <c:v>7.5550999893469396E-16</c:v>
                </c:pt>
                <c:pt idx="115">
                  <c:v>3.3655956766308801E-15</c:v>
                </c:pt>
                <c:pt idx="116">
                  <c:v>4.5247154077706301E-15</c:v>
                </c:pt>
                <c:pt idx="117">
                  <c:v>3.5704045531382297E-15</c:v>
                </c:pt>
                <c:pt idx="118">
                  <c:v>4.4366736851057401E-16</c:v>
                </c:pt>
                <c:pt idx="119">
                  <c:v>8.7772855072591003E-16</c:v>
                </c:pt>
                <c:pt idx="120">
                  <c:v>1.30103564335029E-15</c:v>
                </c:pt>
                <c:pt idx="121">
                  <c:v>-1.91855045764166E-15</c:v>
                </c:pt>
                <c:pt idx="122">
                  <c:v>-5.6025111991512198E-15</c:v>
                </c:pt>
                <c:pt idx="123">
                  <c:v>-3.0140959605182802E-15</c:v>
                </c:pt>
                <c:pt idx="124">
                  <c:v>-7.3993626032946098E-16</c:v>
                </c:pt>
                <c:pt idx="125">
                  <c:v>-4.2932352035122103E-15</c:v>
                </c:pt>
                <c:pt idx="126">
                  <c:v>-7.6778931296863797E-15</c:v>
                </c:pt>
                <c:pt idx="127">
                  <c:v>-6.2092862781163298E-15</c:v>
                </c:pt>
                <c:pt idx="128">
                  <c:v>-3.3630642195152299E-15</c:v>
                </c:pt>
                <c:pt idx="129">
                  <c:v>-1.19314296517301E-15</c:v>
                </c:pt>
                <c:pt idx="130">
                  <c:v>9.060597721271879E-16</c:v>
                </c:pt>
                <c:pt idx="131">
                  <c:v>1.0300642647259401E-15</c:v>
                </c:pt>
                <c:pt idx="132">
                  <c:v>1.1080755958211901E-15</c:v>
                </c:pt>
                <c:pt idx="133">
                  <c:v>6.5720616045438998E-16</c:v>
                </c:pt>
                <c:pt idx="134">
                  <c:v>2.0574151857091598E-15</c:v>
                </c:pt>
                <c:pt idx="135">
                  <c:v>2.8584760275808099E-15</c:v>
                </c:pt>
                <c:pt idx="136">
                  <c:v>1.9084207001260101E-15</c:v>
                </c:pt>
                <c:pt idx="137">
                  <c:v>1.7817449743581298E-15</c:v>
                </c:pt>
                <c:pt idx="138">
                  <c:v>2.2068116780206602E-15</c:v>
                </c:pt>
                <c:pt idx="139">
                  <c:v>2.2930298003560399E-15</c:v>
                </c:pt>
                <c:pt idx="140">
                  <c:v>2.0189506026208299E-15</c:v>
                </c:pt>
                <c:pt idx="141">
                  <c:v>1.30003997083719E-15</c:v>
                </c:pt>
                <c:pt idx="142">
                  <c:v>1.4612798780988799E-15</c:v>
                </c:pt>
                <c:pt idx="143">
                  <c:v>2.61266143150093E-15</c:v>
                </c:pt>
                <c:pt idx="144">
                  <c:v>3.8655629965276101E-15</c:v>
                </c:pt>
                <c:pt idx="145">
                  <c:v>3.8170214759700398E-15</c:v>
                </c:pt>
                <c:pt idx="146">
                  <c:v>5.7226893625633601E-2</c:v>
                </c:pt>
                <c:pt idx="147">
                  <c:v>-0.13446309321497199</c:v>
                </c:pt>
                <c:pt idx="148">
                  <c:v>-7.2336955056093402E-2</c:v>
                </c:pt>
                <c:pt idx="149">
                  <c:v>1.3424011697324101E-2</c:v>
                </c:pt>
                <c:pt idx="150">
                  <c:v>2.9346753645473199E-2</c:v>
                </c:pt>
                <c:pt idx="151">
                  <c:v>2.5662303852078801E-2</c:v>
                </c:pt>
                <c:pt idx="152">
                  <c:v>3.0318923572570898E-3</c:v>
                </c:pt>
                <c:pt idx="153">
                  <c:v>-1.0999363149043401E-2</c:v>
                </c:pt>
                <c:pt idx="154">
                  <c:v>-9.8104021928276507E-3</c:v>
                </c:pt>
                <c:pt idx="155">
                  <c:v>6.9268741847217E-2</c:v>
                </c:pt>
                <c:pt idx="156">
                  <c:v>6.9160162154339802E-2</c:v>
                </c:pt>
                <c:pt idx="157">
                  <c:v>-0.106276816237067</c:v>
                </c:pt>
                <c:pt idx="158">
                  <c:v>-0.12898354195351999</c:v>
                </c:pt>
                <c:pt idx="159">
                  <c:v>-6.5836733619107302E-2</c:v>
                </c:pt>
                <c:pt idx="160">
                  <c:v>-6.0384382391473097E-2</c:v>
                </c:pt>
                <c:pt idx="161">
                  <c:v>-4.2736347658989003E-2</c:v>
                </c:pt>
                <c:pt idx="162">
                  <c:v>-3.8862897000055199E-2</c:v>
                </c:pt>
                <c:pt idx="163">
                  <c:v>3.7572762620550599E-3</c:v>
                </c:pt>
                <c:pt idx="164">
                  <c:v>-2.0497350476902799E-2</c:v>
                </c:pt>
                <c:pt idx="165">
                  <c:v>-1.5637025084479301E-2</c:v>
                </c:pt>
                <c:pt idx="166">
                  <c:v>-2.23583666981222E-2</c:v>
                </c:pt>
                <c:pt idx="167">
                  <c:v>-2.4844831723749902E-2</c:v>
                </c:pt>
                <c:pt idx="168">
                  <c:v>-3.8185206739476403E-2</c:v>
                </c:pt>
                <c:pt idx="169">
                  <c:v>-8.6823349569277401E-3</c:v>
                </c:pt>
                <c:pt idx="170">
                  <c:v>-1.0748253023652499E-2</c:v>
                </c:pt>
                <c:pt idx="171">
                  <c:v>-1.20854187903921E-2</c:v>
                </c:pt>
                <c:pt idx="172">
                  <c:v>6.52393516092452E-3</c:v>
                </c:pt>
                <c:pt idx="173">
                  <c:v>-3.74424439511415E-3</c:v>
                </c:pt>
                <c:pt idx="174">
                  <c:v>-7.0461312991627499E-3</c:v>
                </c:pt>
                <c:pt idx="175">
                  <c:v>-1.53255545333388E-2</c:v>
                </c:pt>
                <c:pt idx="176">
                  <c:v>1.10559601701707E-3</c:v>
                </c:pt>
                <c:pt idx="177">
                  <c:v>4.9282816702559198E-4</c:v>
                </c:pt>
                <c:pt idx="178">
                  <c:v>1.5196702458072401E-2</c:v>
                </c:pt>
                <c:pt idx="179">
                  <c:v>2.0314605479652598E-2</c:v>
                </c:pt>
                <c:pt idx="180">
                  <c:v>4.0115338075498698E-2</c:v>
                </c:pt>
                <c:pt idx="181">
                  <c:v>2.52826330861964E-2</c:v>
                </c:pt>
                <c:pt idx="182">
                  <c:v>1.8505579284341499E-2</c:v>
                </c:pt>
                <c:pt idx="183">
                  <c:v>2.10788553739132E-2</c:v>
                </c:pt>
                <c:pt idx="184">
                  <c:v>2.0933929657608801E-2</c:v>
                </c:pt>
                <c:pt idx="185">
                  <c:v>2.6504313760512599E-2</c:v>
                </c:pt>
                <c:pt idx="186">
                  <c:v>2.77114046260847E-2</c:v>
                </c:pt>
                <c:pt idx="187">
                  <c:v>2.8951104111535401E-2</c:v>
                </c:pt>
                <c:pt idx="188">
                  <c:v>2.2143108375322101E-2</c:v>
                </c:pt>
                <c:pt idx="189">
                  <c:v>-2.3539833489270402E-2</c:v>
                </c:pt>
                <c:pt idx="190">
                  <c:v>5.4586351250559398E-2</c:v>
                </c:pt>
                <c:pt idx="191">
                  <c:v>7.4670559908701306E-2</c:v>
                </c:pt>
                <c:pt idx="192">
                  <c:v>8.4363128697910794E-2</c:v>
                </c:pt>
                <c:pt idx="193">
                  <c:v>5.5966523018930597E-2</c:v>
                </c:pt>
                <c:pt idx="194">
                  <c:v>9.3163240743911899E-2</c:v>
                </c:pt>
                <c:pt idx="195">
                  <c:v>6.6452063522724494E-2</c:v>
                </c:pt>
                <c:pt idx="196">
                  <c:v>4.8624010077449901E-3</c:v>
                </c:pt>
                <c:pt idx="197">
                  <c:v>4.8529480606391E-4</c:v>
                </c:pt>
                <c:pt idx="198">
                  <c:v>4.2665785720923499E-2</c:v>
                </c:pt>
                <c:pt idx="199">
                  <c:v>5.2681811839186E-2</c:v>
                </c:pt>
                <c:pt idx="200">
                  <c:v>2.6336959553901401E-2</c:v>
                </c:pt>
                <c:pt idx="201">
                  <c:v>5.2720792029694501E-3</c:v>
                </c:pt>
                <c:pt idx="202">
                  <c:v>-1.3968889125636401E-2</c:v>
                </c:pt>
                <c:pt idx="203">
                  <c:v>-5.7384550346055899E-2</c:v>
                </c:pt>
                <c:pt idx="204">
                  <c:v>-7.8409203154198595E-2</c:v>
                </c:pt>
                <c:pt idx="205">
                  <c:v>-8.3239813602110399E-2</c:v>
                </c:pt>
                <c:pt idx="206">
                  <c:v>-7.4904484061566801E-2</c:v>
                </c:pt>
                <c:pt idx="207">
                  <c:v>-0.100367425629142</c:v>
                </c:pt>
                <c:pt idx="208">
                  <c:v>-6.75865468322258E-2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5-43CB-87EC-457F0EB5C71E}"/>
            </c:ext>
          </c:extLst>
        </c:ser>
        <c:ser>
          <c:idx val="2"/>
          <c:order val="2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EA_raw_policy_shocks!$P$2:$P$211</c:f>
              <c:numCache>
                <c:formatCode>0.00E+00</c:formatCode>
                <c:ptCount val="210"/>
                <c:pt idx="0">
                  <c:v>-4.0637421872777298E-15</c:v>
                </c:pt>
                <c:pt idx="1">
                  <c:v>-2.8572172439186599E-15</c:v>
                </c:pt>
                <c:pt idx="2">
                  <c:v>-2.7999737258192799E-15</c:v>
                </c:pt>
                <c:pt idx="3">
                  <c:v>-1.7790139329956999E-15</c:v>
                </c:pt>
                <c:pt idx="4">
                  <c:v>-2.3580493591671501E-15</c:v>
                </c:pt>
                <c:pt idx="5">
                  <c:v>-2.9334293553285402E-15</c:v>
                </c:pt>
                <c:pt idx="6">
                  <c:v>-2.63377828915937E-15</c:v>
                </c:pt>
                <c:pt idx="7">
                  <c:v>-2.4008864039524102E-15</c:v>
                </c:pt>
                <c:pt idx="8">
                  <c:v>-4.0956518827155802E-15</c:v>
                </c:pt>
                <c:pt idx="9">
                  <c:v>-3.9612003821533596E-15</c:v>
                </c:pt>
                <c:pt idx="10">
                  <c:v>-4.5950314848607398E-15</c:v>
                </c:pt>
                <c:pt idx="11">
                  <c:v>-4.9091101719819899E-15</c:v>
                </c:pt>
                <c:pt idx="12">
                  <c:v>-4.8471039235726204E-15</c:v>
                </c:pt>
                <c:pt idx="13">
                  <c:v>-5.9360901341272798E-15</c:v>
                </c:pt>
                <c:pt idx="14">
                  <c:v>-4.1086808392601599E-15</c:v>
                </c:pt>
                <c:pt idx="15">
                  <c:v>-3.8057549085386303E-15</c:v>
                </c:pt>
                <c:pt idx="16">
                  <c:v>-2.9888826573004802E-15</c:v>
                </c:pt>
                <c:pt idx="17">
                  <c:v>-3.3131740296683599E-15</c:v>
                </c:pt>
                <c:pt idx="18">
                  <c:v>-2.9321969364947502E-15</c:v>
                </c:pt>
                <c:pt idx="19">
                  <c:v>-2.9793434330016798E-15</c:v>
                </c:pt>
                <c:pt idx="20">
                  <c:v>-4.09770275392611E-15</c:v>
                </c:pt>
                <c:pt idx="21">
                  <c:v>-3.7268265628510298E-15</c:v>
                </c:pt>
                <c:pt idx="22">
                  <c:v>-3.8335525134561098E-15</c:v>
                </c:pt>
                <c:pt idx="23">
                  <c:v>-4.4254080466674798E-15</c:v>
                </c:pt>
                <c:pt idx="24">
                  <c:v>-3.0968805737849399E-15</c:v>
                </c:pt>
                <c:pt idx="25">
                  <c:v>-3.9943118964269402E-15</c:v>
                </c:pt>
                <c:pt idx="26">
                  <c:v>-3.7744615512016E-15</c:v>
                </c:pt>
                <c:pt idx="27">
                  <c:v>-3.52682655258127E-15</c:v>
                </c:pt>
                <c:pt idx="28">
                  <c:v>-3.7421562958275103E-15</c:v>
                </c:pt>
                <c:pt idx="29">
                  <c:v>-3.8725705079459502E-15</c:v>
                </c:pt>
                <c:pt idx="30">
                  <c:v>-2.83267338040079E-15</c:v>
                </c:pt>
                <c:pt idx="31">
                  <c:v>-2.0817435676544999E-15</c:v>
                </c:pt>
                <c:pt idx="32">
                  <c:v>-4.20416378725923E-15</c:v>
                </c:pt>
                <c:pt idx="33">
                  <c:v>-3.8813671078018903E-15</c:v>
                </c:pt>
                <c:pt idx="34">
                  <c:v>-4.5726094468257098E-15</c:v>
                </c:pt>
                <c:pt idx="35">
                  <c:v>-4.1404321529355397E-15</c:v>
                </c:pt>
                <c:pt idx="36">
                  <c:v>-4.4752979806201799E-15</c:v>
                </c:pt>
                <c:pt idx="37">
                  <c:v>-4.2718370675800999E-15</c:v>
                </c:pt>
                <c:pt idx="38">
                  <c:v>-4.0612834169715801E-15</c:v>
                </c:pt>
                <c:pt idx="39">
                  <c:v>-5.1120229871313997E-15</c:v>
                </c:pt>
                <c:pt idx="40">
                  <c:v>-4.4350457396448897E-15</c:v>
                </c:pt>
                <c:pt idx="41">
                  <c:v>-4.3401311107053501E-15</c:v>
                </c:pt>
                <c:pt idx="42">
                  <c:v>-4.2636812366050997E-15</c:v>
                </c:pt>
                <c:pt idx="43">
                  <c:v>-4.7637431141392997E-15</c:v>
                </c:pt>
                <c:pt idx="44">
                  <c:v>-5.0543458650889399E-15</c:v>
                </c:pt>
                <c:pt idx="45">
                  <c:v>-4.67289005168077E-15</c:v>
                </c:pt>
                <c:pt idx="46">
                  <c:v>-4.0840806100177499E-15</c:v>
                </c:pt>
                <c:pt idx="47">
                  <c:v>-5.1042977847428599E-15</c:v>
                </c:pt>
                <c:pt idx="48">
                  <c:v>-4.3703893316069299E-15</c:v>
                </c:pt>
                <c:pt idx="49">
                  <c:v>-4.1583904741082598E-15</c:v>
                </c:pt>
                <c:pt idx="50">
                  <c:v>-4.5801293073544901E-15</c:v>
                </c:pt>
                <c:pt idx="51">
                  <c:v>-4.3205799048243299E-15</c:v>
                </c:pt>
                <c:pt idx="52">
                  <c:v>-5.0653798068814501E-15</c:v>
                </c:pt>
                <c:pt idx="53">
                  <c:v>-5.24438231866029E-15</c:v>
                </c:pt>
                <c:pt idx="54">
                  <c:v>-4.9095229292394596E-15</c:v>
                </c:pt>
                <c:pt idx="55">
                  <c:v>-5.1780009372335799E-15</c:v>
                </c:pt>
                <c:pt idx="56">
                  <c:v>-5.3085841955249798E-15</c:v>
                </c:pt>
                <c:pt idx="57">
                  <c:v>-4.6031286565024603E-15</c:v>
                </c:pt>
                <c:pt idx="58">
                  <c:v>-4.9044076536352998E-15</c:v>
                </c:pt>
                <c:pt idx="59">
                  <c:v>-5.2208572740611E-15</c:v>
                </c:pt>
                <c:pt idx="60">
                  <c:v>-4.92097625419156E-15</c:v>
                </c:pt>
                <c:pt idx="61">
                  <c:v>-4.3203683930893496E-15</c:v>
                </c:pt>
                <c:pt idx="62">
                  <c:v>-4.8471595474820102E-15</c:v>
                </c:pt>
                <c:pt idx="63">
                  <c:v>-5.8723956625212599E-15</c:v>
                </c:pt>
                <c:pt idx="64">
                  <c:v>-6.0173910571052997E-15</c:v>
                </c:pt>
                <c:pt idx="65">
                  <c:v>-5.5135778548629902E-15</c:v>
                </c:pt>
                <c:pt idx="66">
                  <c:v>-5.4298603169062502E-15</c:v>
                </c:pt>
                <c:pt idx="67">
                  <c:v>-5.6396981561819701E-15</c:v>
                </c:pt>
                <c:pt idx="68">
                  <c:v>-5.9364062304146999E-15</c:v>
                </c:pt>
                <c:pt idx="69">
                  <c:v>-6.5317941112805299E-15</c:v>
                </c:pt>
                <c:pt idx="70">
                  <c:v>-7.08870302673683E-15</c:v>
                </c:pt>
                <c:pt idx="71">
                  <c:v>-7.1266961630645798E-15</c:v>
                </c:pt>
                <c:pt idx="72">
                  <c:v>-7.8099945626604804E-15</c:v>
                </c:pt>
                <c:pt idx="73">
                  <c:v>-8.2581347503011704E-15</c:v>
                </c:pt>
                <c:pt idx="74">
                  <c:v>-8.8509221186413507E-15</c:v>
                </c:pt>
                <c:pt idx="75">
                  <c:v>-7.4694973168632801E-15</c:v>
                </c:pt>
                <c:pt idx="76">
                  <c:v>-7.1921771022803095E-15</c:v>
                </c:pt>
                <c:pt idx="77">
                  <c:v>-7.0724628218517997E-15</c:v>
                </c:pt>
                <c:pt idx="78">
                  <c:v>-6.3788577213038097E-15</c:v>
                </c:pt>
                <c:pt idx="79">
                  <c:v>-7.5847169097476297E-15</c:v>
                </c:pt>
                <c:pt idx="80">
                  <c:v>-7.4875350466786497E-15</c:v>
                </c:pt>
                <c:pt idx="81">
                  <c:v>-9.2368549158798695E-15</c:v>
                </c:pt>
                <c:pt idx="82">
                  <c:v>-8.2326996726716194E-15</c:v>
                </c:pt>
                <c:pt idx="83">
                  <c:v>-7.11742657950667E-15</c:v>
                </c:pt>
                <c:pt idx="84">
                  <c:v>-7.0155946544850797E-15</c:v>
                </c:pt>
                <c:pt idx="85">
                  <c:v>-4.8605604969746002E-15</c:v>
                </c:pt>
                <c:pt idx="86">
                  <c:v>-5.2277509202244101E-15</c:v>
                </c:pt>
                <c:pt idx="87">
                  <c:v>-5.1641050596714697E-15</c:v>
                </c:pt>
                <c:pt idx="88">
                  <c:v>-5.0280426642596902E-15</c:v>
                </c:pt>
                <c:pt idx="89">
                  <c:v>-5.6047765734828203E-15</c:v>
                </c:pt>
                <c:pt idx="90">
                  <c:v>-6.0905465279760197E-15</c:v>
                </c:pt>
                <c:pt idx="91">
                  <c:v>-6.6842524405954701E-15</c:v>
                </c:pt>
                <c:pt idx="92">
                  <c:v>-6.8448099178722103E-15</c:v>
                </c:pt>
                <c:pt idx="93">
                  <c:v>-6.7164677580835102E-15</c:v>
                </c:pt>
                <c:pt idx="94">
                  <c:v>-7.22264515168513E-15</c:v>
                </c:pt>
                <c:pt idx="95">
                  <c:v>-6.8951612015061796E-15</c:v>
                </c:pt>
                <c:pt idx="96">
                  <c:v>-6.2852730030401097E-15</c:v>
                </c:pt>
                <c:pt idx="97">
                  <c:v>-6.9510023685340202E-15</c:v>
                </c:pt>
                <c:pt idx="98">
                  <c:v>-7.2491079347299299E-15</c:v>
                </c:pt>
                <c:pt idx="99">
                  <c:v>-7.9563278421644498E-15</c:v>
                </c:pt>
                <c:pt idx="100">
                  <c:v>-8.3996948289552505E-15</c:v>
                </c:pt>
                <c:pt idx="101">
                  <c:v>-7.7331535152303995E-15</c:v>
                </c:pt>
                <c:pt idx="102">
                  <c:v>-6.9682508511386499E-15</c:v>
                </c:pt>
                <c:pt idx="103">
                  <c:v>-6.6666148642544298E-15</c:v>
                </c:pt>
                <c:pt idx="104">
                  <c:v>-7.4722445868194202E-15</c:v>
                </c:pt>
                <c:pt idx="105">
                  <c:v>-7.4928938946133606E-15</c:v>
                </c:pt>
                <c:pt idx="106">
                  <c:v>-5.7108134608682002E-15</c:v>
                </c:pt>
                <c:pt idx="107">
                  <c:v>-2.5671058105825E-15</c:v>
                </c:pt>
                <c:pt idx="108">
                  <c:v>-4.7882129121229099E-15</c:v>
                </c:pt>
                <c:pt idx="109">
                  <c:v>-8.56749701892529E-15</c:v>
                </c:pt>
                <c:pt idx="110">
                  <c:v>-9.10085588152086E-15</c:v>
                </c:pt>
                <c:pt idx="111">
                  <c:v>-8.0153342367522605E-15</c:v>
                </c:pt>
                <c:pt idx="112">
                  <c:v>-6.8906318008675003E-15</c:v>
                </c:pt>
                <c:pt idx="113">
                  <c:v>-5.4401111216464101E-15</c:v>
                </c:pt>
                <c:pt idx="114">
                  <c:v>-3.1226792880718802E-15</c:v>
                </c:pt>
                <c:pt idx="115">
                  <c:v>-1.5394353276421E-15</c:v>
                </c:pt>
                <c:pt idx="116">
                  <c:v>-2.3317137132673399E-15</c:v>
                </c:pt>
                <c:pt idx="117">
                  <c:v>-5.4064714604424699E-15</c:v>
                </c:pt>
                <c:pt idx="118">
                  <c:v>-5.2750255013993999E-15</c:v>
                </c:pt>
                <c:pt idx="119">
                  <c:v>-4.8427746466927996E-15</c:v>
                </c:pt>
                <c:pt idx="120">
                  <c:v>-8.1577122848361293E-15</c:v>
                </c:pt>
                <c:pt idx="121">
                  <c:v>-1.19699905235202E-14</c:v>
                </c:pt>
                <c:pt idx="122">
                  <c:v>-9.8887121438899703E-15</c:v>
                </c:pt>
                <c:pt idx="123">
                  <c:v>-7.6701260842431406E-15</c:v>
                </c:pt>
                <c:pt idx="124">
                  <c:v>-1.12660537443122E-14</c:v>
                </c:pt>
                <c:pt idx="125">
                  <c:v>-1.52502410153929E-14</c:v>
                </c:pt>
                <c:pt idx="126">
                  <c:v>-1.3461192368999201E-14</c:v>
                </c:pt>
                <c:pt idx="127">
                  <c:v>-1.08300532422036E-14</c:v>
                </c:pt>
                <c:pt idx="128">
                  <c:v>-8.5364726211782994E-15</c:v>
                </c:pt>
                <c:pt idx="129">
                  <c:v>-6.6142826848692899E-15</c:v>
                </c:pt>
                <c:pt idx="130">
                  <c:v>-6.34337833073737E-15</c:v>
                </c:pt>
                <c:pt idx="131">
                  <c:v>-6.2955945168552701E-15</c:v>
                </c:pt>
                <c:pt idx="132">
                  <c:v>-6.7279977227297499E-15</c:v>
                </c:pt>
                <c:pt idx="133">
                  <c:v>-5.2161311534714002E-15</c:v>
                </c:pt>
                <c:pt idx="134">
                  <c:v>-4.7152443035683102E-15</c:v>
                </c:pt>
                <c:pt idx="135">
                  <c:v>-5.5769725491912597E-15</c:v>
                </c:pt>
                <c:pt idx="136">
                  <c:v>-5.5776484407036802E-15</c:v>
                </c:pt>
                <c:pt idx="137">
                  <c:v>-5.2933043763304299E-15</c:v>
                </c:pt>
                <c:pt idx="138">
                  <c:v>-5.3287860177159703E-15</c:v>
                </c:pt>
                <c:pt idx="139">
                  <c:v>-5.4823221052534396E-15</c:v>
                </c:pt>
                <c:pt idx="140">
                  <c:v>-5.8984503149739299E-15</c:v>
                </c:pt>
                <c:pt idx="141">
                  <c:v>-5.73085399528357E-15</c:v>
                </c:pt>
                <c:pt idx="142">
                  <c:v>-4.0269544317491197E-15</c:v>
                </c:pt>
                <c:pt idx="143">
                  <c:v>-3.1597492877507401E-15</c:v>
                </c:pt>
                <c:pt idx="144">
                  <c:v>-2.3516120819753901E-15</c:v>
                </c:pt>
                <c:pt idx="145">
                  <c:v>-3.9188919983679798E-15</c:v>
                </c:pt>
                <c:pt idx="146">
                  <c:v>-4.5349996795812003E-2</c:v>
                </c:pt>
                <c:pt idx="147">
                  <c:v>8.5426887756869293E-3</c:v>
                </c:pt>
                <c:pt idx="148">
                  <c:v>2.86891305948547E-2</c:v>
                </c:pt>
                <c:pt idx="149">
                  <c:v>8.1292299040489999E-2</c:v>
                </c:pt>
                <c:pt idx="150">
                  <c:v>0.111976139137129</c:v>
                </c:pt>
                <c:pt idx="151">
                  <c:v>8.6055390675363899E-2</c:v>
                </c:pt>
                <c:pt idx="152">
                  <c:v>2.2125389608124199E-2</c:v>
                </c:pt>
                <c:pt idx="153">
                  <c:v>2.5502411797381101E-2</c:v>
                </c:pt>
                <c:pt idx="154">
                  <c:v>3.5831855032917699E-2</c:v>
                </c:pt>
                <c:pt idx="155">
                  <c:v>0.122371067463064</c:v>
                </c:pt>
                <c:pt idx="156">
                  <c:v>0.12986876977765999</c:v>
                </c:pt>
                <c:pt idx="157">
                  <c:v>-1.5526624012674701E-2</c:v>
                </c:pt>
                <c:pt idx="158">
                  <c:v>-3.8898615110103403E-2</c:v>
                </c:pt>
                <c:pt idx="159">
                  <c:v>-2.6995907733456202E-2</c:v>
                </c:pt>
                <c:pt idx="160">
                  <c:v>-2.72724050014229E-2</c:v>
                </c:pt>
                <c:pt idx="161">
                  <c:v>-3.07163023404734E-2</c:v>
                </c:pt>
                <c:pt idx="162">
                  <c:v>-2.0869598223992199E-2</c:v>
                </c:pt>
                <c:pt idx="163">
                  <c:v>3.5668096554139499E-3</c:v>
                </c:pt>
                <c:pt idx="164">
                  <c:v>-7.5309164886310197E-3</c:v>
                </c:pt>
                <c:pt idx="165">
                  <c:v>3.9178628616992096E-3</c:v>
                </c:pt>
                <c:pt idx="166">
                  <c:v>-3.1019157350617201E-3</c:v>
                </c:pt>
                <c:pt idx="167">
                  <c:v>-9.2004596934694895E-3</c:v>
                </c:pt>
                <c:pt idx="168">
                  <c:v>-1.05152140473645E-2</c:v>
                </c:pt>
                <c:pt idx="169">
                  <c:v>-1.50925334071883E-2</c:v>
                </c:pt>
                <c:pt idx="170">
                  <c:v>-1.4370658176801301E-2</c:v>
                </c:pt>
                <c:pt idx="171">
                  <c:v>-7.7483124701273496E-3</c:v>
                </c:pt>
                <c:pt idx="172">
                  <c:v>4.8617256572565104E-3</c:v>
                </c:pt>
                <c:pt idx="173">
                  <c:v>-1.4612873290407899E-2</c:v>
                </c:pt>
                <c:pt idx="174">
                  <c:v>-1.7607036554725598E-2</c:v>
                </c:pt>
                <c:pt idx="175">
                  <c:v>-3.3798704229200997E-2</c:v>
                </c:pt>
                <c:pt idx="176">
                  <c:v>-2.4214055035818499E-2</c:v>
                </c:pt>
                <c:pt idx="177">
                  <c:v>-2.09133975965962E-2</c:v>
                </c:pt>
                <c:pt idx="178">
                  <c:v>-9.4659213761423E-3</c:v>
                </c:pt>
                <c:pt idx="179">
                  <c:v>-4.3472473613882104E-3</c:v>
                </c:pt>
                <c:pt idx="180">
                  <c:v>1.24319817191076E-2</c:v>
                </c:pt>
                <c:pt idx="181">
                  <c:v>-7.2890687468998901E-3</c:v>
                </c:pt>
                <c:pt idx="182">
                  <c:v>-7.4900913461892196E-3</c:v>
                </c:pt>
                <c:pt idx="183">
                  <c:v>-7.2954694512221202E-3</c:v>
                </c:pt>
                <c:pt idx="184">
                  <c:v>-8.0863420557751899E-3</c:v>
                </c:pt>
                <c:pt idx="185">
                  <c:v>-7.7650974262498899E-3</c:v>
                </c:pt>
                <c:pt idx="186">
                  <c:v>2.8598275504134502E-3</c:v>
                </c:pt>
                <c:pt idx="187">
                  <c:v>-2.7804680765932701E-4</c:v>
                </c:pt>
                <c:pt idx="188">
                  <c:v>-1.0784820112536701E-3</c:v>
                </c:pt>
                <c:pt idx="189">
                  <c:v>-4.3930520956773897E-2</c:v>
                </c:pt>
                <c:pt idx="190">
                  <c:v>9.4415989209323398E-3</c:v>
                </c:pt>
                <c:pt idx="191">
                  <c:v>1.55194953052836E-2</c:v>
                </c:pt>
                <c:pt idx="192">
                  <c:v>1.9591444071004199E-2</c:v>
                </c:pt>
                <c:pt idx="193">
                  <c:v>1.02821646243793E-2</c:v>
                </c:pt>
                <c:pt idx="194">
                  <c:v>2.0449340275215899E-2</c:v>
                </c:pt>
                <c:pt idx="195">
                  <c:v>1.467848270858E-2</c:v>
                </c:pt>
                <c:pt idx="196">
                  <c:v>-1.608339763355E-2</c:v>
                </c:pt>
                <c:pt idx="197">
                  <c:v>-2.2048315115871801E-2</c:v>
                </c:pt>
                <c:pt idx="198">
                  <c:v>3.6869667424496901E-3</c:v>
                </c:pt>
                <c:pt idx="199">
                  <c:v>2.8103068076763001E-2</c:v>
                </c:pt>
                <c:pt idx="200">
                  <c:v>2.1267732258220502E-2</c:v>
                </c:pt>
                <c:pt idx="201">
                  <c:v>-1.53635458013301E-3</c:v>
                </c:pt>
                <c:pt idx="202">
                  <c:v>-4.4615092538914103E-2</c:v>
                </c:pt>
                <c:pt idx="203">
                  <c:v>-6.2868283828858298E-2</c:v>
                </c:pt>
                <c:pt idx="204">
                  <c:v>-6.6645298940104195E-2</c:v>
                </c:pt>
                <c:pt idx="205">
                  <c:v>-6.3828982599684503E-2</c:v>
                </c:pt>
                <c:pt idx="206">
                  <c:v>-7.6300412987508198E-2</c:v>
                </c:pt>
                <c:pt idx="207">
                  <c:v>-6.1642026363530097E-2</c:v>
                </c:pt>
                <c:pt idx="208">
                  <c:v>-4.0001519028127902E-2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75-43CB-87EC-457F0EB5C71E}"/>
            </c:ext>
          </c:extLst>
        </c:ser>
        <c:ser>
          <c:idx val="3"/>
          <c:order val="3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EA_raw_policy_shocks!$Q$2:$Q$211</c:f>
              <c:numCache>
                <c:formatCode>0.00E+00</c:formatCode>
                <c:ptCount val="210"/>
                <c:pt idx="0">
                  <c:v>-7.7242506491572196E-15</c:v>
                </c:pt>
                <c:pt idx="1">
                  <c:v>-7.2602505563837096E-15</c:v>
                </c:pt>
                <c:pt idx="2">
                  <c:v>-6.2051304569703101E-15</c:v>
                </c:pt>
                <c:pt idx="3">
                  <c:v>-7.4373858940722892E-15</c:v>
                </c:pt>
                <c:pt idx="4">
                  <c:v>-7.60397650831116E-15</c:v>
                </c:pt>
                <c:pt idx="5">
                  <c:v>-7.6070683164251296E-15</c:v>
                </c:pt>
                <c:pt idx="6">
                  <c:v>-7.7697419295770305E-15</c:v>
                </c:pt>
                <c:pt idx="7">
                  <c:v>-8.6493955309083005E-15</c:v>
                </c:pt>
                <c:pt idx="8">
                  <c:v>-9.7243500143690504E-15</c:v>
                </c:pt>
                <c:pt idx="9">
                  <c:v>-8.5412235969347907E-15</c:v>
                </c:pt>
                <c:pt idx="10">
                  <c:v>-1.02872269011168E-14</c:v>
                </c:pt>
                <c:pt idx="11">
                  <c:v>-9.3953792198066204E-15</c:v>
                </c:pt>
                <c:pt idx="12">
                  <c:v>-1.10466130531715E-14</c:v>
                </c:pt>
                <c:pt idx="13">
                  <c:v>-9.2162229252039694E-15</c:v>
                </c:pt>
                <c:pt idx="14">
                  <c:v>-9.0118580537714501E-15</c:v>
                </c:pt>
                <c:pt idx="15">
                  <c:v>-7.9626092738543195E-15</c:v>
                </c:pt>
                <c:pt idx="16">
                  <c:v>-8.09339858733159E-15</c:v>
                </c:pt>
                <c:pt idx="17">
                  <c:v>-8.5065815277993305E-15</c:v>
                </c:pt>
                <c:pt idx="18">
                  <c:v>-8.5930002149910699E-15</c:v>
                </c:pt>
                <c:pt idx="19">
                  <c:v>-8.7426392944754798E-15</c:v>
                </c:pt>
                <c:pt idx="20">
                  <c:v>-9.7091872278832795E-15</c:v>
                </c:pt>
                <c:pt idx="21">
                  <c:v>-9.5969919564072105E-15</c:v>
                </c:pt>
                <c:pt idx="22">
                  <c:v>-9.3972343246657595E-15</c:v>
                </c:pt>
                <c:pt idx="23">
                  <c:v>-9.0020782649587E-15</c:v>
                </c:pt>
                <c:pt idx="24">
                  <c:v>-9.4562865397174595E-15</c:v>
                </c:pt>
                <c:pt idx="25">
                  <c:v>-9.6865980592948305E-15</c:v>
                </c:pt>
                <c:pt idx="26">
                  <c:v>-8.8897603328384898E-15</c:v>
                </c:pt>
                <c:pt idx="27">
                  <c:v>-1.0792592664145601E-14</c:v>
                </c:pt>
                <c:pt idx="28">
                  <c:v>-9.1984246548147802E-15</c:v>
                </c:pt>
                <c:pt idx="29">
                  <c:v>-9.46567043728141E-15</c:v>
                </c:pt>
                <c:pt idx="30">
                  <c:v>-8.7839334523786003E-15</c:v>
                </c:pt>
                <c:pt idx="31">
                  <c:v>-1.07183803402659E-14</c:v>
                </c:pt>
                <c:pt idx="32">
                  <c:v>-1.06055955458761E-14</c:v>
                </c:pt>
                <c:pt idx="33">
                  <c:v>-1.09781591622709E-14</c:v>
                </c:pt>
                <c:pt idx="34">
                  <c:v>-1.1400062713447999E-14</c:v>
                </c:pt>
                <c:pt idx="35">
                  <c:v>-1.0963447806233501E-14</c:v>
                </c:pt>
                <c:pt idx="36">
                  <c:v>-1.1540673771931599E-14</c:v>
                </c:pt>
                <c:pt idx="37">
                  <c:v>-1.15718566069425E-14</c:v>
                </c:pt>
                <c:pt idx="38">
                  <c:v>-1.3089399618296501E-14</c:v>
                </c:pt>
                <c:pt idx="39">
                  <c:v>-1.20960704053464E-14</c:v>
                </c:pt>
                <c:pt idx="40">
                  <c:v>-1.17043746291378E-14</c:v>
                </c:pt>
                <c:pt idx="41">
                  <c:v>-1.2160964487915E-14</c:v>
                </c:pt>
                <c:pt idx="42">
                  <c:v>-1.31366764551781E-14</c:v>
                </c:pt>
                <c:pt idx="43">
                  <c:v>-1.2720994030863699E-14</c:v>
                </c:pt>
                <c:pt idx="44">
                  <c:v>-1.2598024667150501E-14</c:v>
                </c:pt>
                <c:pt idx="45">
                  <c:v>-1.29483280169219E-14</c:v>
                </c:pt>
                <c:pt idx="46">
                  <c:v>-1.3461758778583E-14</c:v>
                </c:pt>
                <c:pt idx="47">
                  <c:v>-1.34489858800198E-14</c:v>
                </c:pt>
                <c:pt idx="48">
                  <c:v>-1.27028715164302E-14</c:v>
                </c:pt>
                <c:pt idx="49">
                  <c:v>-1.3176453643485101E-14</c:v>
                </c:pt>
                <c:pt idx="50">
                  <c:v>-1.31442930861519E-14</c:v>
                </c:pt>
                <c:pt idx="51">
                  <c:v>-1.4748919872505401E-14</c:v>
                </c:pt>
                <c:pt idx="52">
                  <c:v>-1.4375352801636698E-14</c:v>
                </c:pt>
                <c:pt idx="53">
                  <c:v>-1.4412925348826999E-14</c:v>
                </c:pt>
                <c:pt idx="54">
                  <c:v>-1.4379982468456801E-14</c:v>
                </c:pt>
                <c:pt idx="55">
                  <c:v>-1.5302701263066401E-14</c:v>
                </c:pt>
                <c:pt idx="56">
                  <c:v>-1.41341128668795E-14</c:v>
                </c:pt>
                <c:pt idx="57">
                  <c:v>-1.48599603917178E-14</c:v>
                </c:pt>
                <c:pt idx="58">
                  <c:v>-1.5039233420229199E-14</c:v>
                </c:pt>
                <c:pt idx="59">
                  <c:v>-1.55491732748029E-14</c:v>
                </c:pt>
                <c:pt idx="60">
                  <c:v>-1.4994348443557501E-14</c:v>
                </c:pt>
                <c:pt idx="61">
                  <c:v>-1.5839148963317599E-14</c:v>
                </c:pt>
                <c:pt idx="62">
                  <c:v>-1.65311859357046E-14</c:v>
                </c:pt>
                <c:pt idx="63">
                  <c:v>-1.7207763582099599E-14</c:v>
                </c:pt>
                <c:pt idx="64">
                  <c:v>-1.6854478055797899E-14</c:v>
                </c:pt>
                <c:pt idx="65">
                  <c:v>-1.699121369749E-14</c:v>
                </c:pt>
                <c:pt idx="66">
                  <c:v>-1.70032215617493E-14</c:v>
                </c:pt>
                <c:pt idx="67">
                  <c:v>-1.7692875070929799E-14</c:v>
                </c:pt>
                <c:pt idx="68">
                  <c:v>-1.7941897283007601E-14</c:v>
                </c:pt>
                <c:pt idx="69">
                  <c:v>-1.8996683654184999E-14</c:v>
                </c:pt>
                <c:pt idx="70">
                  <c:v>-1.84013127640696E-14</c:v>
                </c:pt>
                <c:pt idx="71">
                  <c:v>-1.8980417356884601E-14</c:v>
                </c:pt>
                <c:pt idx="72">
                  <c:v>-1.9786463960217801E-14</c:v>
                </c:pt>
                <c:pt idx="73">
                  <c:v>-2.01897534590107E-14</c:v>
                </c:pt>
                <c:pt idx="74">
                  <c:v>-1.93181775414767E-14</c:v>
                </c:pt>
                <c:pt idx="75">
                  <c:v>-1.80491659679374E-14</c:v>
                </c:pt>
                <c:pt idx="76">
                  <c:v>-1.8641626012888801E-14</c:v>
                </c:pt>
                <c:pt idx="77">
                  <c:v>-1.8070677925166701E-14</c:v>
                </c:pt>
                <c:pt idx="78">
                  <c:v>-1.8433887820587399E-14</c:v>
                </c:pt>
                <c:pt idx="79">
                  <c:v>-1.8623732286115399E-14</c:v>
                </c:pt>
                <c:pt idx="80">
                  <c:v>-1.9536843300507501E-14</c:v>
                </c:pt>
                <c:pt idx="81">
                  <c:v>-2.03415048858987E-14</c:v>
                </c:pt>
                <c:pt idx="82">
                  <c:v>-1.8013346678749801E-14</c:v>
                </c:pt>
                <c:pt idx="83">
                  <c:v>-1.7928176630123199E-14</c:v>
                </c:pt>
                <c:pt idx="84">
                  <c:v>-1.6410159192314601E-14</c:v>
                </c:pt>
                <c:pt idx="85">
                  <c:v>-1.6532965592694901E-14</c:v>
                </c:pt>
                <c:pt idx="86">
                  <c:v>-1.6820349467421201E-14</c:v>
                </c:pt>
                <c:pt idx="87">
                  <c:v>-1.6563493945350799E-14</c:v>
                </c:pt>
                <c:pt idx="88">
                  <c:v>-1.73930941267731E-14</c:v>
                </c:pt>
                <c:pt idx="89">
                  <c:v>-1.78792683763796E-14</c:v>
                </c:pt>
                <c:pt idx="90">
                  <c:v>-1.8338683805523898E-14</c:v>
                </c:pt>
                <c:pt idx="91">
                  <c:v>-1.8675495757666299E-14</c:v>
                </c:pt>
                <c:pt idx="92">
                  <c:v>-1.89437541743772E-14</c:v>
                </c:pt>
                <c:pt idx="93">
                  <c:v>-1.88253492925627E-14</c:v>
                </c:pt>
                <c:pt idx="94">
                  <c:v>-1.89028440016277E-14</c:v>
                </c:pt>
                <c:pt idx="95">
                  <c:v>-1.8595643890888101E-14</c:v>
                </c:pt>
                <c:pt idx="96">
                  <c:v>-1.8337002993988199E-14</c:v>
                </c:pt>
                <c:pt idx="97">
                  <c:v>-1.8564941277662998E-14</c:v>
                </c:pt>
                <c:pt idx="98">
                  <c:v>-1.92774602051435E-14</c:v>
                </c:pt>
                <c:pt idx="99">
                  <c:v>-2.0498383822530699E-14</c:v>
                </c:pt>
                <c:pt idx="100">
                  <c:v>-1.9653168453396699E-14</c:v>
                </c:pt>
                <c:pt idx="101">
                  <c:v>-1.9343535545714401E-14</c:v>
                </c:pt>
                <c:pt idx="102">
                  <c:v>-1.8179889406878901E-14</c:v>
                </c:pt>
                <c:pt idx="103">
                  <c:v>-1.88507781978044E-14</c:v>
                </c:pt>
                <c:pt idx="104">
                  <c:v>-1.9192049628424399E-14</c:v>
                </c:pt>
                <c:pt idx="105">
                  <c:v>-1.7998193098390401E-14</c:v>
                </c:pt>
                <c:pt idx="106">
                  <c:v>-1.5261562169499301E-14</c:v>
                </c:pt>
                <c:pt idx="107">
                  <c:v>-1.6391274454905099E-14</c:v>
                </c:pt>
                <c:pt idx="108">
                  <c:v>-2.0422489440230899E-14</c:v>
                </c:pt>
                <c:pt idx="109">
                  <c:v>-2.0629946691739701E-14</c:v>
                </c:pt>
                <c:pt idx="110">
                  <c:v>-1.9955442460617099E-14</c:v>
                </c:pt>
                <c:pt idx="111">
                  <c:v>-1.8447797233599099E-14</c:v>
                </c:pt>
                <c:pt idx="112">
                  <c:v>-1.7473278310915399E-14</c:v>
                </c:pt>
                <c:pt idx="113">
                  <c:v>-1.5798540255362802E-14</c:v>
                </c:pt>
                <c:pt idx="114">
                  <c:v>-1.5691723038007299E-14</c:v>
                </c:pt>
                <c:pt idx="115">
                  <c:v>-1.5917574086978E-14</c:v>
                </c:pt>
                <c:pt idx="116">
                  <c:v>-1.9347920638404699E-14</c:v>
                </c:pt>
                <c:pt idx="117">
                  <c:v>-1.9958066811291E-14</c:v>
                </c:pt>
                <c:pt idx="118">
                  <c:v>-2.00166322181907E-14</c:v>
                </c:pt>
                <c:pt idx="119">
                  <c:v>-2.23270289962327E-14</c:v>
                </c:pt>
                <c:pt idx="120">
                  <c:v>-2.61378050659232E-14</c:v>
                </c:pt>
                <c:pt idx="121">
                  <c:v>-2.4525052583778002E-14</c:v>
                </c:pt>
                <c:pt idx="122">
                  <c:v>-2.2130666580868201E-14</c:v>
                </c:pt>
                <c:pt idx="123">
                  <c:v>-2.4286647173681099E-14</c:v>
                </c:pt>
                <c:pt idx="124">
                  <c:v>-2.7260407882323001E-14</c:v>
                </c:pt>
                <c:pt idx="125">
                  <c:v>-2.56687441678367E-14</c:v>
                </c:pt>
                <c:pt idx="126">
                  <c:v>-2.21281874336605E-14</c:v>
                </c:pt>
                <c:pt idx="127">
                  <c:v>-2.0204101936344499E-14</c:v>
                </c:pt>
                <c:pt idx="128">
                  <c:v>-1.7958664458766301E-14</c:v>
                </c:pt>
                <c:pt idx="129">
                  <c:v>-1.7861397662486101E-14</c:v>
                </c:pt>
                <c:pt idx="130">
                  <c:v>-1.7416772496455301E-14</c:v>
                </c:pt>
                <c:pt idx="131">
                  <c:v>-1.81209838024537E-14</c:v>
                </c:pt>
                <c:pt idx="132">
                  <c:v>-1.6815390709068999E-14</c:v>
                </c:pt>
                <c:pt idx="133">
                  <c:v>-1.60253729233778E-14</c:v>
                </c:pt>
                <c:pt idx="134">
                  <c:v>-1.7335670954385499E-14</c:v>
                </c:pt>
                <c:pt idx="135">
                  <c:v>-1.7298491618301099E-14</c:v>
                </c:pt>
                <c:pt idx="136">
                  <c:v>-1.6617788658527001E-14</c:v>
                </c:pt>
                <c:pt idx="137">
                  <c:v>-1.6925792137481499E-14</c:v>
                </c:pt>
                <c:pt idx="138">
                  <c:v>-1.7011581092782599E-14</c:v>
                </c:pt>
                <c:pt idx="139">
                  <c:v>-1.7146264498443699E-14</c:v>
                </c:pt>
                <c:pt idx="140">
                  <c:v>-1.6954322632788799E-14</c:v>
                </c:pt>
                <c:pt idx="141">
                  <c:v>-1.60346030495447E-14</c:v>
                </c:pt>
                <c:pt idx="142">
                  <c:v>-1.4985715065950399E-14</c:v>
                </c:pt>
                <c:pt idx="143">
                  <c:v>-1.5646211280284099E-14</c:v>
                </c:pt>
                <c:pt idx="144">
                  <c:v>-1.6436028412601901E-14</c:v>
                </c:pt>
                <c:pt idx="145">
                  <c:v>-1.9226514479939999E-14</c:v>
                </c:pt>
                <c:pt idx="146">
                  <c:v>4.0063362569715596E-3</c:v>
                </c:pt>
                <c:pt idx="147">
                  <c:v>2.0965192512896299E-2</c:v>
                </c:pt>
                <c:pt idx="148">
                  <c:v>6.11328708128651E-2</c:v>
                </c:pt>
                <c:pt idx="149">
                  <c:v>0.103927505875065</c:v>
                </c:pt>
                <c:pt idx="150">
                  <c:v>0.12854044713467899</c:v>
                </c:pt>
                <c:pt idx="151">
                  <c:v>9.6898317648121304E-2</c:v>
                </c:pt>
                <c:pt idx="152">
                  <c:v>2.5268455877667E-2</c:v>
                </c:pt>
                <c:pt idx="153">
                  <c:v>2.4168256806207399E-2</c:v>
                </c:pt>
                <c:pt idx="154">
                  <c:v>3.5747119004521002E-2</c:v>
                </c:pt>
                <c:pt idx="155">
                  <c:v>0.11257699150287</c:v>
                </c:pt>
                <c:pt idx="156">
                  <c:v>0.10959634805117301</c:v>
                </c:pt>
                <c:pt idx="157">
                  <c:v>-8.0079231559195101E-3</c:v>
                </c:pt>
                <c:pt idx="158">
                  <c:v>-3.0658526346334401E-2</c:v>
                </c:pt>
                <c:pt idx="159">
                  <c:v>-2.1858789835135999E-2</c:v>
                </c:pt>
                <c:pt idx="160">
                  <c:v>-2.30192811574986E-2</c:v>
                </c:pt>
                <c:pt idx="161">
                  <c:v>-2.6152676973042799E-2</c:v>
                </c:pt>
                <c:pt idx="162">
                  <c:v>-1.92594193150987E-2</c:v>
                </c:pt>
                <c:pt idx="163">
                  <c:v>4.5865883919554403E-3</c:v>
                </c:pt>
                <c:pt idx="164">
                  <c:v>-4.3997561971062102E-3</c:v>
                </c:pt>
                <c:pt idx="165">
                  <c:v>1.11676902193081E-2</c:v>
                </c:pt>
                <c:pt idx="166">
                  <c:v>-1.8822727247913499E-3</c:v>
                </c:pt>
                <c:pt idx="167">
                  <c:v>-9.7465322353347105E-3</c:v>
                </c:pt>
                <c:pt idx="168">
                  <c:v>-8.6164031832529197E-3</c:v>
                </c:pt>
                <c:pt idx="169">
                  <c:v>-1.4111521097672299E-2</c:v>
                </c:pt>
                <c:pt idx="170">
                  <c:v>-1.05923622426933E-2</c:v>
                </c:pt>
                <c:pt idx="171">
                  <c:v>-4.9668218344529899E-3</c:v>
                </c:pt>
                <c:pt idx="172">
                  <c:v>5.6627193241498598E-3</c:v>
                </c:pt>
                <c:pt idx="173">
                  <c:v>-1.37599926598345E-2</c:v>
                </c:pt>
                <c:pt idx="174">
                  <c:v>-1.1886343940906201E-2</c:v>
                </c:pt>
                <c:pt idx="175">
                  <c:v>-2.31849183314362E-2</c:v>
                </c:pt>
                <c:pt idx="176">
                  <c:v>-2.06514481388285E-2</c:v>
                </c:pt>
                <c:pt idx="177">
                  <c:v>-1.8533305079843701E-2</c:v>
                </c:pt>
                <c:pt idx="178">
                  <c:v>-6.8075324106348202E-3</c:v>
                </c:pt>
                <c:pt idx="179">
                  <c:v>-1.3756467265364099E-3</c:v>
                </c:pt>
                <c:pt idx="180">
                  <c:v>1.4255370366757E-2</c:v>
                </c:pt>
                <c:pt idx="181">
                  <c:v>-3.96404034353489E-3</c:v>
                </c:pt>
                <c:pt idx="182">
                  <c:v>-4.3480769213378604E-3</c:v>
                </c:pt>
                <c:pt idx="183">
                  <c:v>-2.87897739027151E-3</c:v>
                </c:pt>
                <c:pt idx="184">
                  <c:v>-3.3309312013625001E-3</c:v>
                </c:pt>
                <c:pt idx="185">
                  <c:v>-5.5817785638670701E-3</c:v>
                </c:pt>
                <c:pt idx="186">
                  <c:v>5.77244150583068E-3</c:v>
                </c:pt>
                <c:pt idx="187">
                  <c:v>2.4186886295406301E-3</c:v>
                </c:pt>
                <c:pt idx="188">
                  <c:v>-5.3556015827892504E-4</c:v>
                </c:pt>
                <c:pt idx="189">
                  <c:v>-3.4507523967439703E-2</c:v>
                </c:pt>
                <c:pt idx="190">
                  <c:v>7.6421779336978603E-3</c:v>
                </c:pt>
                <c:pt idx="191">
                  <c:v>1.12838716480738E-2</c:v>
                </c:pt>
                <c:pt idx="192">
                  <c:v>1.06431918041549E-2</c:v>
                </c:pt>
                <c:pt idx="193">
                  <c:v>6.2814494103950198E-3</c:v>
                </c:pt>
                <c:pt idx="194">
                  <c:v>9.2502667341203305E-3</c:v>
                </c:pt>
                <c:pt idx="195">
                  <c:v>6.7423586298131404E-3</c:v>
                </c:pt>
                <c:pt idx="196">
                  <c:v>-8.3615966837928598E-3</c:v>
                </c:pt>
                <c:pt idx="197">
                  <c:v>-1.4181472723486599E-2</c:v>
                </c:pt>
                <c:pt idx="198">
                  <c:v>3.0756579729126102E-3</c:v>
                </c:pt>
                <c:pt idx="199">
                  <c:v>2.90171835943774E-2</c:v>
                </c:pt>
                <c:pt idx="200">
                  <c:v>1.33048182679361E-2</c:v>
                </c:pt>
                <c:pt idx="201">
                  <c:v>-3.2880902326557701E-2</c:v>
                </c:pt>
                <c:pt idx="202">
                  <c:v>-5.2902083991186802E-2</c:v>
                </c:pt>
                <c:pt idx="203">
                  <c:v>-5.3595260096418101E-2</c:v>
                </c:pt>
                <c:pt idx="204">
                  <c:v>-5.0080235150073198E-2</c:v>
                </c:pt>
                <c:pt idx="205">
                  <c:v>-6.1864418279370302E-2</c:v>
                </c:pt>
                <c:pt idx="206">
                  <c:v>-5.0682243253360702E-2</c:v>
                </c:pt>
                <c:pt idx="207">
                  <c:v>-3.6833541375859702E-2</c:v>
                </c:pt>
                <c:pt idx="208">
                  <c:v>-2.0410623828833602E-2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75-43CB-87EC-457F0EB5C71E}"/>
            </c:ext>
          </c:extLst>
        </c:ser>
        <c:ser>
          <c:idx val="4"/>
          <c:order val="4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EA_raw_policy_shocks!$R$2:$R$211</c:f>
              <c:numCache>
                <c:formatCode>0.00E+00</c:formatCode>
                <c:ptCount val="210"/>
                <c:pt idx="0">
                  <c:v>-7.0753748786552497E-15</c:v>
                </c:pt>
                <c:pt idx="1">
                  <c:v>-5.9936663388982296E-15</c:v>
                </c:pt>
                <c:pt idx="2">
                  <c:v>-6.7020970887886902E-15</c:v>
                </c:pt>
                <c:pt idx="3">
                  <c:v>-7.7448033869377005E-15</c:v>
                </c:pt>
                <c:pt idx="4">
                  <c:v>-7.1909982710795599E-15</c:v>
                </c:pt>
                <c:pt idx="5">
                  <c:v>-7.1271961742919005E-15</c:v>
                </c:pt>
                <c:pt idx="6">
                  <c:v>-8.4801009961845304E-15</c:v>
                </c:pt>
                <c:pt idx="7">
                  <c:v>-8.3859726988837196E-15</c:v>
                </c:pt>
                <c:pt idx="8">
                  <c:v>-9.04995507719237E-15</c:v>
                </c:pt>
                <c:pt idx="9">
                  <c:v>-8.2672820866397501E-15</c:v>
                </c:pt>
                <c:pt idx="10">
                  <c:v>-9.1584750828733507E-15</c:v>
                </c:pt>
                <c:pt idx="11">
                  <c:v>-9.8120895047857593E-15</c:v>
                </c:pt>
                <c:pt idx="12">
                  <c:v>-8.9367503562687296E-15</c:v>
                </c:pt>
                <c:pt idx="13">
                  <c:v>-8.8146313496842395E-15</c:v>
                </c:pt>
                <c:pt idx="14">
                  <c:v>-7.6184163268223006E-15</c:v>
                </c:pt>
                <c:pt idx="15">
                  <c:v>-7.8540073584531705E-15</c:v>
                </c:pt>
                <c:pt idx="16">
                  <c:v>-7.6419728833225E-15</c:v>
                </c:pt>
                <c:pt idx="17">
                  <c:v>-8.5025656739943503E-15</c:v>
                </c:pt>
                <c:pt idx="18">
                  <c:v>-8.5781839878117805E-15</c:v>
                </c:pt>
                <c:pt idx="19">
                  <c:v>-7.9677408892005094E-15</c:v>
                </c:pt>
                <c:pt idx="20">
                  <c:v>-9.82481141951736E-15</c:v>
                </c:pt>
                <c:pt idx="21">
                  <c:v>-9.2733506884736904E-15</c:v>
                </c:pt>
                <c:pt idx="22">
                  <c:v>-7.7343407351577493E-15</c:v>
                </c:pt>
                <c:pt idx="23">
                  <c:v>-9.3815149424651702E-15</c:v>
                </c:pt>
                <c:pt idx="24">
                  <c:v>-9.0851318548389894E-15</c:v>
                </c:pt>
                <c:pt idx="25">
                  <c:v>-8.42317530895489E-15</c:v>
                </c:pt>
                <c:pt idx="26">
                  <c:v>-9.2935228476146699E-15</c:v>
                </c:pt>
                <c:pt idx="27">
                  <c:v>-1.04491183278472E-14</c:v>
                </c:pt>
                <c:pt idx="28">
                  <c:v>-8.07033174785996E-15</c:v>
                </c:pt>
                <c:pt idx="29">
                  <c:v>-8.6386654216401795E-15</c:v>
                </c:pt>
                <c:pt idx="30">
                  <c:v>-1.0168444023000201E-14</c:v>
                </c:pt>
                <c:pt idx="31">
                  <c:v>-9.9144357505218096E-15</c:v>
                </c:pt>
                <c:pt idx="32">
                  <c:v>-1.03386098735836E-14</c:v>
                </c:pt>
                <c:pt idx="33">
                  <c:v>-1.0433112026184401E-14</c:v>
                </c:pt>
                <c:pt idx="34">
                  <c:v>-1.08847704188032E-14</c:v>
                </c:pt>
                <c:pt idx="35">
                  <c:v>-1.0431315340266399E-14</c:v>
                </c:pt>
                <c:pt idx="36">
                  <c:v>-1.0695531234558E-14</c:v>
                </c:pt>
                <c:pt idx="37">
                  <c:v>-1.22281943821939E-14</c:v>
                </c:pt>
                <c:pt idx="38">
                  <c:v>-1.2099304153251499E-14</c:v>
                </c:pt>
                <c:pt idx="39">
                  <c:v>-1.1137620704648E-14</c:v>
                </c:pt>
                <c:pt idx="40">
                  <c:v>-1.0930941675239701E-14</c:v>
                </c:pt>
                <c:pt idx="41">
                  <c:v>-1.24110956571536E-14</c:v>
                </c:pt>
                <c:pt idx="42">
                  <c:v>-1.2628843506392401E-14</c:v>
                </c:pt>
                <c:pt idx="43">
                  <c:v>-1.1512326634546999E-14</c:v>
                </c:pt>
                <c:pt idx="44">
                  <c:v>-1.19692789655842E-14</c:v>
                </c:pt>
                <c:pt idx="45">
                  <c:v>-1.31305574179989E-14</c:v>
                </c:pt>
                <c:pt idx="46">
                  <c:v>-1.26044856249573E-14</c:v>
                </c:pt>
                <c:pt idx="47">
                  <c:v>-1.2521020876043201E-14</c:v>
                </c:pt>
                <c:pt idx="48">
                  <c:v>-1.2626967730902599E-14</c:v>
                </c:pt>
                <c:pt idx="49">
                  <c:v>-1.2137384036963999E-14</c:v>
                </c:pt>
                <c:pt idx="50">
                  <c:v>-1.3581990567630399E-14</c:v>
                </c:pt>
                <c:pt idx="51">
                  <c:v>-1.44754531366304E-14</c:v>
                </c:pt>
                <c:pt idx="52">
                  <c:v>-1.3367835109639801E-14</c:v>
                </c:pt>
                <c:pt idx="53">
                  <c:v>-1.37398848850503E-14</c:v>
                </c:pt>
                <c:pt idx="54">
                  <c:v>-1.4485043414515599E-14</c:v>
                </c:pt>
                <c:pt idx="55">
                  <c:v>-1.3976323026484599E-14</c:v>
                </c:pt>
                <c:pt idx="56">
                  <c:v>-1.3875952604646499E-14</c:v>
                </c:pt>
                <c:pt idx="57">
                  <c:v>-1.4509170166331499E-14</c:v>
                </c:pt>
                <c:pt idx="58">
                  <c:v>-1.4765512620378199E-14</c:v>
                </c:pt>
                <c:pt idx="59">
                  <c:v>-1.4778171765745999E-14</c:v>
                </c:pt>
                <c:pt idx="60">
                  <c:v>-1.5038816208742699E-14</c:v>
                </c:pt>
                <c:pt idx="61">
                  <c:v>-1.59611613107249E-14</c:v>
                </c:pt>
                <c:pt idx="62">
                  <c:v>-1.6324064657377101E-14</c:v>
                </c:pt>
                <c:pt idx="63">
                  <c:v>-1.6421074664399001E-14</c:v>
                </c:pt>
                <c:pt idx="64">
                  <c:v>-1.6377545567844201E-14</c:v>
                </c:pt>
                <c:pt idx="65">
                  <c:v>-1.64928525776554E-14</c:v>
                </c:pt>
                <c:pt idx="66">
                  <c:v>-1.6858320899890099E-14</c:v>
                </c:pt>
                <c:pt idx="67">
                  <c:v>-1.71188293703872E-14</c:v>
                </c:pt>
                <c:pt idx="68">
                  <c:v>-1.7840775072939299E-14</c:v>
                </c:pt>
                <c:pt idx="69">
                  <c:v>-1.8005428628272601E-14</c:v>
                </c:pt>
                <c:pt idx="70">
                  <c:v>-1.75282319097577E-14</c:v>
                </c:pt>
                <c:pt idx="71">
                  <c:v>-1.8040496518921599E-14</c:v>
                </c:pt>
                <c:pt idx="72">
                  <c:v>-1.9285067883577298E-14</c:v>
                </c:pt>
                <c:pt idx="73">
                  <c:v>-1.8168501636838099E-14</c:v>
                </c:pt>
                <c:pt idx="74">
                  <c:v>-1.75415920546908E-14</c:v>
                </c:pt>
                <c:pt idx="75">
                  <c:v>-1.70350227134932E-14</c:v>
                </c:pt>
                <c:pt idx="76">
                  <c:v>-1.7357513628279901E-14</c:v>
                </c:pt>
                <c:pt idx="77">
                  <c:v>-1.7649055796301099E-14</c:v>
                </c:pt>
                <c:pt idx="78">
                  <c:v>-1.68316308031915E-14</c:v>
                </c:pt>
                <c:pt idx="79">
                  <c:v>-1.8142302378272099E-14</c:v>
                </c:pt>
                <c:pt idx="80">
                  <c:v>-1.8512996541053601E-14</c:v>
                </c:pt>
                <c:pt idx="81">
                  <c:v>-1.7901892292582002E-14</c:v>
                </c:pt>
                <c:pt idx="82">
                  <c:v>-1.7043861512187899E-14</c:v>
                </c:pt>
                <c:pt idx="83">
                  <c:v>-1.5518254444246399E-14</c:v>
                </c:pt>
                <c:pt idx="84">
                  <c:v>-1.62662981756901E-14</c:v>
                </c:pt>
                <c:pt idx="85">
                  <c:v>-1.5999060981340499E-14</c:v>
                </c:pt>
                <c:pt idx="86">
                  <c:v>-1.62187149248038E-14</c:v>
                </c:pt>
                <c:pt idx="87">
                  <c:v>-1.6489335368121201E-14</c:v>
                </c:pt>
                <c:pt idx="88">
                  <c:v>-1.7087927829594499E-14</c:v>
                </c:pt>
                <c:pt idx="89">
                  <c:v>-1.7644660027744801E-14</c:v>
                </c:pt>
                <c:pt idx="90">
                  <c:v>-1.7434377103022901E-14</c:v>
                </c:pt>
                <c:pt idx="91">
                  <c:v>-1.8093323112362999E-14</c:v>
                </c:pt>
                <c:pt idx="92">
                  <c:v>-1.8193165137148199E-14</c:v>
                </c:pt>
                <c:pt idx="93">
                  <c:v>-1.78567385556899E-14</c:v>
                </c:pt>
                <c:pt idx="94">
                  <c:v>-1.7600852107169499E-14</c:v>
                </c:pt>
                <c:pt idx="95">
                  <c:v>-1.8294180366831001E-14</c:v>
                </c:pt>
                <c:pt idx="96">
                  <c:v>-1.6982879086767E-14</c:v>
                </c:pt>
                <c:pt idx="97">
                  <c:v>-1.78202333830762E-14</c:v>
                </c:pt>
                <c:pt idx="98">
                  <c:v>-1.8936583363961299E-14</c:v>
                </c:pt>
                <c:pt idx="99">
                  <c:v>-1.9066634253904899E-14</c:v>
                </c:pt>
                <c:pt idx="100">
                  <c:v>-1.8289692591017199E-14</c:v>
                </c:pt>
                <c:pt idx="101">
                  <c:v>-1.7821584573115401E-14</c:v>
                </c:pt>
                <c:pt idx="102">
                  <c:v>-1.7401272500296799E-14</c:v>
                </c:pt>
                <c:pt idx="103">
                  <c:v>-1.7873463887353899E-14</c:v>
                </c:pt>
                <c:pt idx="104">
                  <c:v>-1.8275354302123E-14</c:v>
                </c:pt>
                <c:pt idx="105">
                  <c:v>-1.52355109430042E-14</c:v>
                </c:pt>
                <c:pt idx="106">
                  <c:v>-1.5293210431542701E-14</c:v>
                </c:pt>
                <c:pt idx="107">
                  <c:v>-1.8613113696941201E-14</c:v>
                </c:pt>
                <c:pt idx="108">
                  <c:v>-1.96514024930516E-14</c:v>
                </c:pt>
                <c:pt idx="109">
                  <c:v>-1.87596065430374E-14</c:v>
                </c:pt>
                <c:pt idx="110">
                  <c:v>-1.78787135423208E-14</c:v>
                </c:pt>
                <c:pt idx="111">
                  <c:v>-1.72604897377997E-14</c:v>
                </c:pt>
                <c:pt idx="112">
                  <c:v>-1.5402262014012901E-14</c:v>
                </c:pt>
                <c:pt idx="113">
                  <c:v>-1.6297735260664301E-14</c:v>
                </c:pt>
                <c:pt idx="114">
                  <c:v>-1.5610947300871801E-14</c:v>
                </c:pt>
                <c:pt idx="115">
                  <c:v>-1.8808199284740899E-14</c:v>
                </c:pt>
                <c:pt idx="116">
                  <c:v>-1.9799617990715098E-14</c:v>
                </c:pt>
                <c:pt idx="117">
                  <c:v>-1.9951632059269501E-14</c:v>
                </c:pt>
                <c:pt idx="118">
                  <c:v>-2.0639282908011599E-14</c:v>
                </c:pt>
                <c:pt idx="119">
                  <c:v>-2.4679172301218098E-14</c:v>
                </c:pt>
                <c:pt idx="120">
                  <c:v>-2.4302488102397599E-14</c:v>
                </c:pt>
                <c:pt idx="121">
                  <c:v>-2.1227981296809299E-14</c:v>
                </c:pt>
                <c:pt idx="122">
                  <c:v>-2.1967694048659801E-14</c:v>
                </c:pt>
                <c:pt idx="123">
                  <c:v>-2.51202471498789E-14</c:v>
                </c:pt>
                <c:pt idx="124">
                  <c:v>-2.3778016680741E-14</c:v>
                </c:pt>
                <c:pt idx="125">
                  <c:v>-2.1156464609006501E-14</c:v>
                </c:pt>
                <c:pt idx="126">
                  <c:v>-1.8825461449578501E-14</c:v>
                </c:pt>
                <c:pt idx="127">
                  <c:v>-1.7246903389838999E-14</c:v>
                </c:pt>
                <c:pt idx="128">
                  <c:v>-1.6757073176519801E-14</c:v>
                </c:pt>
                <c:pt idx="129">
                  <c:v>-1.6366259538824202E-14</c:v>
                </c:pt>
                <c:pt idx="130">
                  <c:v>-1.6796514837018899E-14</c:v>
                </c:pt>
                <c:pt idx="131">
                  <c:v>-1.6796139433231699E-14</c:v>
                </c:pt>
                <c:pt idx="132">
                  <c:v>-1.47793855911554E-14</c:v>
                </c:pt>
                <c:pt idx="133">
                  <c:v>-1.6301825451895E-14</c:v>
                </c:pt>
                <c:pt idx="134">
                  <c:v>-1.6813915829454001E-14</c:v>
                </c:pt>
                <c:pt idx="135">
                  <c:v>-1.59343068996179E-14</c:v>
                </c:pt>
                <c:pt idx="136">
                  <c:v>-1.58805958560211E-14</c:v>
                </c:pt>
                <c:pt idx="137">
                  <c:v>-1.6262022924684799E-14</c:v>
                </c:pt>
                <c:pt idx="138">
                  <c:v>-1.6342591927997699E-14</c:v>
                </c:pt>
                <c:pt idx="139">
                  <c:v>-1.6043250195843601E-14</c:v>
                </c:pt>
                <c:pt idx="140">
                  <c:v>-1.57959151518442E-14</c:v>
                </c:pt>
                <c:pt idx="141">
                  <c:v>-1.4791451613154498E-14</c:v>
                </c:pt>
                <c:pt idx="142">
                  <c:v>-1.5299389728207099E-14</c:v>
                </c:pt>
                <c:pt idx="143">
                  <c:v>-1.56868431761542E-14</c:v>
                </c:pt>
                <c:pt idx="144">
                  <c:v>-1.9011273082634199E-14</c:v>
                </c:pt>
                <c:pt idx="145">
                  <c:v>-1.7675892789885501E-14</c:v>
                </c:pt>
                <c:pt idx="146">
                  <c:v>9.6842244426731099E-3</c:v>
                </c:pt>
                <c:pt idx="147">
                  <c:v>4.0489407802953903E-2</c:v>
                </c:pt>
                <c:pt idx="148">
                  <c:v>6.89043146475872E-2</c:v>
                </c:pt>
                <c:pt idx="149">
                  <c:v>0.111970470581834</c:v>
                </c:pt>
                <c:pt idx="150">
                  <c:v>0.115389891250856</c:v>
                </c:pt>
                <c:pt idx="151">
                  <c:v>8.7428419793996695E-2</c:v>
                </c:pt>
                <c:pt idx="152">
                  <c:v>3.3297533631660998E-2</c:v>
                </c:pt>
                <c:pt idx="153">
                  <c:v>2.3356493704989201E-2</c:v>
                </c:pt>
                <c:pt idx="154">
                  <c:v>4.0140305903837603E-2</c:v>
                </c:pt>
                <c:pt idx="155">
                  <c:v>0.101546901898436</c:v>
                </c:pt>
                <c:pt idx="156">
                  <c:v>9.49261378026202E-2</c:v>
                </c:pt>
                <c:pt idx="157">
                  <c:v>3.18672772168783E-3</c:v>
                </c:pt>
                <c:pt idx="158">
                  <c:v>-1.52529630801852E-2</c:v>
                </c:pt>
                <c:pt idx="159">
                  <c:v>-1.3075719034752799E-2</c:v>
                </c:pt>
                <c:pt idx="160">
                  <c:v>-1.39461485114713E-2</c:v>
                </c:pt>
                <c:pt idx="161">
                  <c:v>-1.6579191087278702E-2</c:v>
                </c:pt>
                <c:pt idx="162">
                  <c:v>-1.20259105099648E-2</c:v>
                </c:pt>
                <c:pt idx="163">
                  <c:v>6.5516773843056703E-3</c:v>
                </c:pt>
                <c:pt idx="164">
                  <c:v>-1.2446895943474801E-3</c:v>
                </c:pt>
                <c:pt idx="165">
                  <c:v>1.21369682913213E-2</c:v>
                </c:pt>
                <c:pt idx="166">
                  <c:v>1.27036390643817E-3</c:v>
                </c:pt>
                <c:pt idx="167">
                  <c:v>-5.5970197602268302E-3</c:v>
                </c:pt>
                <c:pt idx="168">
                  <c:v>-5.37688106431055E-3</c:v>
                </c:pt>
                <c:pt idx="169">
                  <c:v>-6.9011777515587298E-3</c:v>
                </c:pt>
                <c:pt idx="170">
                  <c:v>-3.3746756952492299E-3</c:v>
                </c:pt>
                <c:pt idx="171">
                  <c:v>-2.2145728177796198E-3</c:v>
                </c:pt>
                <c:pt idx="172">
                  <c:v>6.1969126099586797E-3</c:v>
                </c:pt>
                <c:pt idx="173">
                  <c:v>-9.8231371263108203E-3</c:v>
                </c:pt>
                <c:pt idx="174">
                  <c:v>-6.7438471331182602E-3</c:v>
                </c:pt>
                <c:pt idx="175">
                  <c:v>-1.3461998739416701E-2</c:v>
                </c:pt>
                <c:pt idx="176">
                  <c:v>-1.7279196686262401E-2</c:v>
                </c:pt>
                <c:pt idx="177">
                  <c:v>-1.7758136892195402E-2</c:v>
                </c:pt>
                <c:pt idx="178">
                  <c:v>-6.5305518919464298E-3</c:v>
                </c:pt>
                <c:pt idx="179">
                  <c:v>-2.1733849708077901E-3</c:v>
                </c:pt>
                <c:pt idx="180">
                  <c:v>1.1403479423850799E-2</c:v>
                </c:pt>
                <c:pt idx="181">
                  <c:v>-3.0433299193008499E-3</c:v>
                </c:pt>
                <c:pt idx="182">
                  <c:v>-2.3477343403972002E-3</c:v>
                </c:pt>
                <c:pt idx="183">
                  <c:v>3.1316378205661299E-3</c:v>
                </c:pt>
                <c:pt idx="184">
                  <c:v>1.5649946552668201E-3</c:v>
                </c:pt>
                <c:pt idx="185">
                  <c:v>-1.8822412486631701E-4</c:v>
                </c:pt>
                <c:pt idx="186">
                  <c:v>1.03952877856038E-2</c:v>
                </c:pt>
                <c:pt idx="187">
                  <c:v>2.80253047320675E-3</c:v>
                </c:pt>
                <c:pt idx="188">
                  <c:v>3.0291143546265601E-4</c:v>
                </c:pt>
                <c:pt idx="189">
                  <c:v>-2.7935853581979898E-2</c:v>
                </c:pt>
                <c:pt idx="190">
                  <c:v>7.1607118733553301E-3</c:v>
                </c:pt>
                <c:pt idx="191">
                  <c:v>1.12386560714441E-2</c:v>
                </c:pt>
                <c:pt idx="192">
                  <c:v>6.0577342949558396E-3</c:v>
                </c:pt>
                <c:pt idx="193">
                  <c:v>2.9349246517141499E-3</c:v>
                </c:pt>
                <c:pt idx="194">
                  <c:v>5.0012334113266202E-3</c:v>
                </c:pt>
                <c:pt idx="195">
                  <c:v>2.1018131059766599E-3</c:v>
                </c:pt>
                <c:pt idx="196">
                  <c:v>-2.67149782507763E-3</c:v>
                </c:pt>
                <c:pt idx="197">
                  <c:v>-7.7335268809444E-3</c:v>
                </c:pt>
                <c:pt idx="198">
                  <c:v>1.58741409330138E-2</c:v>
                </c:pt>
                <c:pt idx="199">
                  <c:v>2.51710399954568E-2</c:v>
                </c:pt>
                <c:pt idx="200">
                  <c:v>-1.5836364406484098E-2</c:v>
                </c:pt>
                <c:pt idx="201">
                  <c:v>-3.9884905814782802E-2</c:v>
                </c:pt>
                <c:pt idx="202">
                  <c:v>-4.1837236730957898E-2</c:v>
                </c:pt>
                <c:pt idx="203">
                  <c:v>-3.5280115529635898E-2</c:v>
                </c:pt>
                <c:pt idx="204">
                  <c:v>-4.3001643614882998E-2</c:v>
                </c:pt>
                <c:pt idx="205">
                  <c:v>-3.9097168547977901E-2</c:v>
                </c:pt>
                <c:pt idx="206">
                  <c:v>-2.8610128022510301E-2</c:v>
                </c:pt>
                <c:pt idx="207">
                  <c:v>-1.7709160694553298E-2</c:v>
                </c:pt>
                <c:pt idx="208">
                  <c:v>-9.5734508633400894E-3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75-43CB-87EC-457F0EB5C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EA_raw_policy_shocks!$M$141:$M$211</c:f>
              <c:numCache>
                <c:formatCode>0.00E+00</c:formatCode>
                <c:ptCount val="7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E0-422C-82A4-77B9038DBF6A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EA_raw_policy_shocks!$N$141:$N$211</c:f>
              <c:numCache>
                <c:formatCode>0.00E+00</c:formatCode>
                <c:ptCount val="71"/>
                <c:pt idx="0">
                  <c:v>-9.9673708088729402E-16</c:v>
                </c:pt>
                <c:pt idx="1">
                  <c:v>-9.9527802653102601E-16</c:v>
                </c:pt>
                <c:pt idx="2">
                  <c:v>-1.1471632193439599E-15</c:v>
                </c:pt>
                <c:pt idx="3">
                  <c:v>-1.27327407479024E-15</c:v>
                </c:pt>
                <c:pt idx="4">
                  <c:v>-1.4382911663796599E-15</c:v>
                </c:pt>
                <c:pt idx="5">
                  <c:v>-1.2574436856759101E-15</c:v>
                </c:pt>
                <c:pt idx="6">
                  <c:v>-1.3427455231892301E-15</c:v>
                </c:pt>
                <c:pt idx="7">
                  <c:v>-2.7586590205240999E-3</c:v>
                </c:pt>
                <c:pt idx="8">
                  <c:v>7.70137398282843E-2</c:v>
                </c:pt>
                <c:pt idx="9">
                  <c:v>5.6265234393843198E-2</c:v>
                </c:pt>
                <c:pt idx="10">
                  <c:v>3.1932820689655299E-2</c:v>
                </c:pt>
                <c:pt idx="11">
                  <c:v>3.2518555996167001E-2</c:v>
                </c:pt>
                <c:pt idx="12">
                  <c:v>2.35283314270552E-2</c:v>
                </c:pt>
                <c:pt idx="13">
                  <c:v>2.7915298754080199E-2</c:v>
                </c:pt>
                <c:pt idx="14">
                  <c:v>3.6839622388901101E-2</c:v>
                </c:pt>
                <c:pt idx="15">
                  <c:v>5.1107933968967199E-2</c:v>
                </c:pt>
                <c:pt idx="16">
                  <c:v>6.5302593449740098E-2</c:v>
                </c:pt>
                <c:pt idx="17">
                  <c:v>9.4814092699113298E-2</c:v>
                </c:pt>
                <c:pt idx="18">
                  <c:v>6.8290381062152905E-2</c:v>
                </c:pt>
                <c:pt idx="19">
                  <c:v>2.9788301148656597E-2</c:v>
                </c:pt>
                <c:pt idx="20">
                  <c:v>1.9447612243382699E-2</c:v>
                </c:pt>
                <c:pt idx="21">
                  <c:v>2.1085917589860701E-2</c:v>
                </c:pt>
                <c:pt idx="22">
                  <c:v>4.77717188234319E-3</c:v>
                </c:pt>
                <c:pt idx="23">
                  <c:v>3.9802394747924102E-3</c:v>
                </c:pt>
                <c:pt idx="24">
                  <c:v>8.1740985996823605E-3</c:v>
                </c:pt>
                <c:pt idx="25">
                  <c:v>4.4544502084085998E-3</c:v>
                </c:pt>
                <c:pt idx="26">
                  <c:v>5.1245830007523707E-3</c:v>
                </c:pt>
                <c:pt idx="27">
                  <c:v>8.3890336928162095E-3</c:v>
                </c:pt>
                <c:pt idx="28">
                  <c:v>1.35722815967387E-2</c:v>
                </c:pt>
                <c:pt idx="29">
                  <c:v>7.8395610422675698E-3</c:v>
                </c:pt>
                <c:pt idx="30">
                  <c:v>-2.5458436491730002E-4</c:v>
                </c:pt>
                <c:pt idx="31">
                  <c:v>-1.5616127471366501E-3</c:v>
                </c:pt>
                <c:pt idx="32">
                  <c:v>-3.51386521558556E-3</c:v>
                </c:pt>
                <c:pt idx="33">
                  <c:v>-1.11539082179103E-2</c:v>
                </c:pt>
                <c:pt idx="34">
                  <c:v>-1.1635814030966101E-2</c:v>
                </c:pt>
                <c:pt idx="35">
                  <c:v>-1.8742057577206799E-2</c:v>
                </c:pt>
                <c:pt idx="36">
                  <c:v>-2.7387680768059301E-2</c:v>
                </c:pt>
                <c:pt idx="37">
                  <c:v>-2.8808632696272502E-2</c:v>
                </c:pt>
                <c:pt idx="38">
                  <c:v>-2.7761546013171701E-2</c:v>
                </c:pt>
                <c:pt idx="39">
                  <c:v>-3.0171885118435098E-2</c:v>
                </c:pt>
                <c:pt idx="40">
                  <c:v>-2.9200661002914602E-2</c:v>
                </c:pt>
                <c:pt idx="41">
                  <c:v>-2.8003440659505201E-2</c:v>
                </c:pt>
                <c:pt idx="42">
                  <c:v>-2.93126421068521E-2</c:v>
                </c:pt>
                <c:pt idx="43">
                  <c:v>-2.9828827944383601E-2</c:v>
                </c:pt>
                <c:pt idx="44">
                  <c:v>-2.99007046119097E-2</c:v>
                </c:pt>
                <c:pt idx="45">
                  <c:v>-3.1134193530650202E-2</c:v>
                </c:pt>
                <c:pt idx="46">
                  <c:v>-2.9324143825250799E-2</c:v>
                </c:pt>
                <c:pt idx="47">
                  <c:v>-2.9397396833651002E-2</c:v>
                </c:pt>
                <c:pt idx="48">
                  <c:v>-2.8523469697036001E-2</c:v>
                </c:pt>
                <c:pt idx="49">
                  <c:v>-3.0309063286067001E-2</c:v>
                </c:pt>
                <c:pt idx="50">
                  <c:v>-3.8378956823521597E-2</c:v>
                </c:pt>
                <c:pt idx="51">
                  <c:v>-3.32504771951318E-2</c:v>
                </c:pt>
                <c:pt idx="52">
                  <c:v>-2.86590910421467E-2</c:v>
                </c:pt>
                <c:pt idx="53">
                  <c:v>-2.6008054729420499E-2</c:v>
                </c:pt>
                <c:pt idx="54">
                  <c:v>-3.0546063156849899E-2</c:v>
                </c:pt>
                <c:pt idx="55">
                  <c:v>-2.1771558632661701E-2</c:v>
                </c:pt>
                <c:pt idx="56">
                  <c:v>-2.9325358925578998E-2</c:v>
                </c:pt>
                <c:pt idx="57">
                  <c:v>-4.76256743154964E-2</c:v>
                </c:pt>
                <c:pt idx="58">
                  <c:v>-4.7492523598296602E-2</c:v>
                </c:pt>
                <c:pt idx="59">
                  <c:v>-3.6033904726246804E-2</c:v>
                </c:pt>
                <c:pt idx="60">
                  <c:v>-3.9758879672796801E-2</c:v>
                </c:pt>
                <c:pt idx="61">
                  <c:v>-3.8603894882791798E-3</c:v>
                </c:pt>
                <c:pt idx="62">
                  <c:v>1.0765074211023201E-3</c:v>
                </c:pt>
                <c:pt idx="63">
                  <c:v>2.1359851850288403E-3</c:v>
                </c:pt>
                <c:pt idx="64">
                  <c:v>-5.0280465967055005E-3</c:v>
                </c:pt>
                <c:pt idx="65">
                  <c:v>-1.46908057720995E-2</c:v>
                </c:pt>
                <c:pt idx="66">
                  <c:v>-1.35501999506067E-2</c:v>
                </c:pt>
                <c:pt idx="67">
                  <c:v>-7.982532505910531E-3</c:v>
                </c:pt>
                <c:pt idx="68">
                  <c:v>-2.05823084211142E-2</c:v>
                </c:pt>
                <c:pt idx="69">
                  <c:v>-1.76742799179378E-2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E0-422C-82A4-77B9038DBF6A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EA_raw_policy_shocks!$O$141:$O$211</c:f>
              <c:numCache>
                <c:formatCode>0.00E+00</c:formatCode>
                <c:ptCount val="71"/>
                <c:pt idx="0">
                  <c:v>2.2930298003560399E-15</c:v>
                </c:pt>
                <c:pt idx="1">
                  <c:v>2.0189506026208299E-15</c:v>
                </c:pt>
                <c:pt idx="2">
                  <c:v>1.30003997083719E-15</c:v>
                </c:pt>
                <c:pt idx="3">
                  <c:v>1.4612798780988799E-15</c:v>
                </c:pt>
                <c:pt idx="4">
                  <c:v>2.61266143150093E-15</c:v>
                </c:pt>
                <c:pt idx="5">
                  <c:v>3.8655629965276101E-15</c:v>
                </c:pt>
                <c:pt idx="6">
                  <c:v>3.8170214759700398E-15</c:v>
                </c:pt>
                <c:pt idx="7">
                  <c:v>5.7226893625633601E-2</c:v>
                </c:pt>
                <c:pt idx="8">
                  <c:v>-0.13446309321497199</c:v>
                </c:pt>
                <c:pt idx="9">
                  <c:v>-7.2336955056093402E-2</c:v>
                </c:pt>
                <c:pt idx="10">
                  <c:v>1.3424011697324101E-2</c:v>
                </c:pt>
                <c:pt idx="11">
                  <c:v>2.9346753645473199E-2</c:v>
                </c:pt>
                <c:pt idx="12">
                  <c:v>2.5662303852078801E-2</c:v>
                </c:pt>
                <c:pt idx="13">
                  <c:v>3.0318923572570898E-3</c:v>
                </c:pt>
                <c:pt idx="14">
                  <c:v>-1.0999363149043401E-2</c:v>
                </c:pt>
                <c:pt idx="15">
                  <c:v>-9.8104021928276507E-3</c:v>
                </c:pt>
                <c:pt idx="16">
                  <c:v>6.9268741847217E-2</c:v>
                </c:pt>
                <c:pt idx="17">
                  <c:v>6.9160162154339802E-2</c:v>
                </c:pt>
                <c:pt idx="18">
                  <c:v>-0.106276816237067</c:v>
                </c:pt>
                <c:pt idx="19">
                  <c:v>-0.12898354195351999</c:v>
                </c:pt>
                <c:pt idx="20">
                  <c:v>-6.5836733619107302E-2</c:v>
                </c:pt>
                <c:pt idx="21">
                  <c:v>-6.0384382391473097E-2</c:v>
                </c:pt>
                <c:pt idx="22">
                  <c:v>-4.2736347658989003E-2</c:v>
                </c:pt>
                <c:pt idx="23">
                  <c:v>-3.8862897000055199E-2</c:v>
                </c:pt>
                <c:pt idx="24">
                  <c:v>3.7572762620550599E-3</c:v>
                </c:pt>
                <c:pt idx="25">
                  <c:v>-2.0497350476902799E-2</c:v>
                </c:pt>
                <c:pt idx="26">
                  <c:v>-1.5637025084479301E-2</c:v>
                </c:pt>
                <c:pt idx="27">
                  <c:v>-2.23583666981222E-2</c:v>
                </c:pt>
                <c:pt idx="28">
                  <c:v>-2.4844831723749902E-2</c:v>
                </c:pt>
                <c:pt idx="29">
                  <c:v>-3.8185206739476403E-2</c:v>
                </c:pt>
                <c:pt idx="30">
                  <c:v>-8.6823349569277401E-3</c:v>
                </c:pt>
                <c:pt idx="31">
                  <c:v>-1.0748253023652499E-2</c:v>
                </c:pt>
                <c:pt idx="32">
                  <c:v>-1.20854187903921E-2</c:v>
                </c:pt>
                <c:pt idx="33">
                  <c:v>6.52393516092452E-3</c:v>
                </c:pt>
                <c:pt idx="34">
                  <c:v>-3.74424439511415E-3</c:v>
                </c:pt>
                <c:pt idx="35">
                  <c:v>-7.0461312991627499E-3</c:v>
                </c:pt>
                <c:pt idx="36">
                  <c:v>-1.53255545333388E-2</c:v>
                </c:pt>
                <c:pt idx="37">
                  <c:v>1.10559601701707E-3</c:v>
                </c:pt>
                <c:pt idx="38">
                  <c:v>4.9282816702559198E-4</c:v>
                </c:pt>
                <c:pt idx="39">
                  <c:v>1.5196702458072401E-2</c:v>
                </c:pt>
                <c:pt idx="40">
                  <c:v>2.0314605479652598E-2</c:v>
                </c:pt>
                <c:pt idx="41">
                  <c:v>4.0115338075498698E-2</c:v>
                </c:pt>
                <c:pt idx="42">
                  <c:v>2.52826330861964E-2</c:v>
                </c:pt>
                <c:pt idx="43">
                  <c:v>1.8505579284341499E-2</c:v>
                </c:pt>
                <c:pt idx="44">
                  <c:v>2.10788553739132E-2</c:v>
                </c:pt>
                <c:pt idx="45">
                  <c:v>2.0933929657608801E-2</c:v>
                </c:pt>
                <c:pt idx="46">
                  <c:v>2.6504313760512599E-2</c:v>
                </c:pt>
                <c:pt idx="47">
                  <c:v>2.77114046260847E-2</c:v>
                </c:pt>
                <c:pt idx="48">
                  <c:v>2.8951104111535401E-2</c:v>
                </c:pt>
                <c:pt idx="49">
                  <c:v>2.2143108375322101E-2</c:v>
                </c:pt>
                <c:pt idx="50">
                  <c:v>-2.3539833489270402E-2</c:v>
                </c:pt>
                <c:pt idx="51">
                  <c:v>5.4586351250559398E-2</c:v>
                </c:pt>
                <c:pt idx="52">
                  <c:v>7.4670559908701306E-2</c:v>
                </c:pt>
                <c:pt idx="53">
                  <c:v>8.4363128697910794E-2</c:v>
                </c:pt>
                <c:pt idx="54">
                  <c:v>5.5966523018930597E-2</c:v>
                </c:pt>
                <c:pt idx="55">
                  <c:v>9.3163240743911899E-2</c:v>
                </c:pt>
                <c:pt idx="56">
                  <c:v>6.6452063522724494E-2</c:v>
                </c:pt>
                <c:pt idx="57">
                  <c:v>4.8624010077449901E-3</c:v>
                </c:pt>
                <c:pt idx="58">
                  <c:v>4.8529480606391E-4</c:v>
                </c:pt>
                <c:pt idx="59">
                  <c:v>4.2665785720923499E-2</c:v>
                </c:pt>
                <c:pt idx="60">
                  <c:v>5.2681811839186E-2</c:v>
                </c:pt>
                <c:pt idx="61">
                  <c:v>2.6336959553901401E-2</c:v>
                </c:pt>
                <c:pt idx="62">
                  <c:v>5.2720792029694501E-3</c:v>
                </c:pt>
                <c:pt idx="63">
                  <c:v>-1.3968889125636401E-2</c:v>
                </c:pt>
                <c:pt idx="64">
                  <c:v>-5.7384550346055899E-2</c:v>
                </c:pt>
                <c:pt idx="65">
                  <c:v>-7.8409203154198595E-2</c:v>
                </c:pt>
                <c:pt idx="66">
                  <c:v>-8.3239813602110399E-2</c:v>
                </c:pt>
                <c:pt idx="67">
                  <c:v>-7.4904484061566801E-2</c:v>
                </c:pt>
                <c:pt idx="68">
                  <c:v>-0.100367425629142</c:v>
                </c:pt>
                <c:pt idx="69">
                  <c:v>-6.75865468322258E-2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E0-422C-82A4-77B9038DBF6A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EA_raw_policy_shocks!$P$141:$P$211</c:f>
              <c:numCache>
                <c:formatCode>0.00E+00</c:formatCode>
                <c:ptCount val="71"/>
                <c:pt idx="0">
                  <c:v>-5.4823221052534396E-15</c:v>
                </c:pt>
                <c:pt idx="1">
                  <c:v>-5.8984503149739299E-15</c:v>
                </c:pt>
                <c:pt idx="2">
                  <c:v>-5.73085399528357E-15</c:v>
                </c:pt>
                <c:pt idx="3">
                  <c:v>-4.0269544317491197E-15</c:v>
                </c:pt>
                <c:pt idx="4">
                  <c:v>-3.1597492877507401E-15</c:v>
                </c:pt>
                <c:pt idx="5">
                  <c:v>-2.3516120819753901E-15</c:v>
                </c:pt>
                <c:pt idx="6">
                  <c:v>-3.9188919983679798E-15</c:v>
                </c:pt>
                <c:pt idx="7">
                  <c:v>-4.5349996795812003E-2</c:v>
                </c:pt>
                <c:pt idx="8">
                  <c:v>8.5426887756869293E-3</c:v>
                </c:pt>
                <c:pt idx="9">
                  <c:v>2.86891305948547E-2</c:v>
                </c:pt>
                <c:pt idx="10">
                  <c:v>8.1292299040489999E-2</c:v>
                </c:pt>
                <c:pt idx="11">
                  <c:v>0.111976139137129</c:v>
                </c:pt>
                <c:pt idx="12">
                  <c:v>8.6055390675363899E-2</c:v>
                </c:pt>
                <c:pt idx="13">
                  <c:v>2.2125389608124199E-2</c:v>
                </c:pt>
                <c:pt idx="14">
                  <c:v>2.5502411797381101E-2</c:v>
                </c:pt>
                <c:pt idx="15">
                  <c:v>3.5831855032917699E-2</c:v>
                </c:pt>
                <c:pt idx="16">
                  <c:v>0.122371067463064</c:v>
                </c:pt>
                <c:pt idx="17">
                  <c:v>0.12986876977765999</c:v>
                </c:pt>
                <c:pt idx="18">
                  <c:v>-1.5526624012674701E-2</c:v>
                </c:pt>
                <c:pt idx="19">
                  <c:v>-3.8898615110103403E-2</c:v>
                </c:pt>
                <c:pt idx="20">
                  <c:v>-2.6995907733456202E-2</c:v>
                </c:pt>
                <c:pt idx="21">
                  <c:v>-2.72724050014229E-2</c:v>
                </c:pt>
                <c:pt idx="22">
                  <c:v>-3.07163023404734E-2</c:v>
                </c:pt>
                <c:pt idx="23">
                  <c:v>-2.0869598223992199E-2</c:v>
                </c:pt>
                <c:pt idx="24">
                  <c:v>3.5668096554139499E-3</c:v>
                </c:pt>
                <c:pt idx="25">
                  <c:v>-7.5309164886310197E-3</c:v>
                </c:pt>
                <c:pt idx="26">
                  <c:v>3.9178628616992096E-3</c:v>
                </c:pt>
                <c:pt idx="27">
                  <c:v>-3.1019157350617201E-3</c:v>
                </c:pt>
                <c:pt idx="28">
                  <c:v>-9.2004596934694895E-3</c:v>
                </c:pt>
                <c:pt idx="29">
                  <c:v>-1.05152140473645E-2</c:v>
                </c:pt>
                <c:pt idx="30">
                  <c:v>-1.50925334071883E-2</c:v>
                </c:pt>
                <c:pt idx="31">
                  <c:v>-1.4370658176801301E-2</c:v>
                </c:pt>
                <c:pt idx="32">
                  <c:v>-7.7483124701273496E-3</c:v>
                </c:pt>
                <c:pt idx="33">
                  <c:v>4.8617256572565104E-3</c:v>
                </c:pt>
                <c:pt idx="34">
                  <c:v>-1.4612873290407899E-2</c:v>
                </c:pt>
                <c:pt idx="35">
                  <c:v>-1.7607036554725598E-2</c:v>
                </c:pt>
                <c:pt idx="36">
                  <c:v>-3.3798704229200997E-2</c:v>
                </c:pt>
                <c:pt idx="37">
                  <c:v>-2.4214055035818499E-2</c:v>
                </c:pt>
                <c:pt idx="38">
                  <c:v>-2.09133975965962E-2</c:v>
                </c:pt>
                <c:pt idx="39">
                  <c:v>-9.4659213761423E-3</c:v>
                </c:pt>
                <c:pt idx="40">
                  <c:v>-4.3472473613882104E-3</c:v>
                </c:pt>
                <c:pt idx="41">
                  <c:v>1.24319817191076E-2</c:v>
                </c:pt>
                <c:pt idx="42">
                  <c:v>-7.2890687468998901E-3</c:v>
                </c:pt>
                <c:pt idx="43">
                  <c:v>-7.4900913461892196E-3</c:v>
                </c:pt>
                <c:pt idx="44">
                  <c:v>-7.2954694512221202E-3</c:v>
                </c:pt>
                <c:pt idx="45">
                  <c:v>-8.0863420557751899E-3</c:v>
                </c:pt>
                <c:pt idx="46">
                  <c:v>-7.7650974262498899E-3</c:v>
                </c:pt>
                <c:pt idx="47">
                  <c:v>2.8598275504134502E-3</c:v>
                </c:pt>
                <c:pt idx="48">
                  <c:v>-2.7804680765932701E-4</c:v>
                </c:pt>
                <c:pt idx="49">
                  <c:v>-1.0784820112536701E-3</c:v>
                </c:pt>
                <c:pt idx="50">
                  <c:v>-4.3930520956773897E-2</c:v>
                </c:pt>
                <c:pt idx="51">
                  <c:v>9.4415989209323398E-3</c:v>
                </c:pt>
                <c:pt idx="52">
                  <c:v>1.55194953052836E-2</c:v>
                </c:pt>
                <c:pt idx="53">
                  <c:v>1.9591444071004199E-2</c:v>
                </c:pt>
                <c:pt idx="54">
                  <c:v>1.02821646243793E-2</c:v>
                </c:pt>
                <c:pt idx="55">
                  <c:v>2.0449340275215899E-2</c:v>
                </c:pt>
                <c:pt idx="56">
                  <c:v>1.467848270858E-2</c:v>
                </c:pt>
                <c:pt idx="57">
                  <c:v>-1.608339763355E-2</c:v>
                </c:pt>
                <c:pt idx="58">
                  <c:v>-2.2048315115871801E-2</c:v>
                </c:pt>
                <c:pt idx="59">
                  <c:v>3.6869667424496901E-3</c:v>
                </c:pt>
                <c:pt idx="60">
                  <c:v>2.8103068076763001E-2</c:v>
                </c:pt>
                <c:pt idx="61">
                  <c:v>2.1267732258220502E-2</c:v>
                </c:pt>
                <c:pt idx="62">
                  <c:v>-1.53635458013301E-3</c:v>
                </c:pt>
                <c:pt idx="63">
                  <c:v>-4.4615092538914103E-2</c:v>
                </c:pt>
                <c:pt idx="64">
                  <c:v>-6.2868283828858298E-2</c:v>
                </c:pt>
                <c:pt idx="65">
                  <c:v>-6.6645298940104195E-2</c:v>
                </c:pt>
                <c:pt idx="66">
                  <c:v>-6.3828982599684503E-2</c:v>
                </c:pt>
                <c:pt idx="67">
                  <c:v>-7.6300412987508198E-2</c:v>
                </c:pt>
                <c:pt idx="68">
                  <c:v>-6.1642026363530097E-2</c:v>
                </c:pt>
                <c:pt idx="69">
                  <c:v>-4.0001519028127902E-2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E0-422C-82A4-77B9038DBF6A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EA_raw_policy_shocks!$Q$141:$Q$211</c:f>
              <c:numCache>
                <c:formatCode>0.00E+00</c:formatCode>
                <c:ptCount val="71"/>
                <c:pt idx="0">
                  <c:v>-1.7146264498443699E-14</c:v>
                </c:pt>
                <c:pt idx="1">
                  <c:v>-1.6954322632788799E-14</c:v>
                </c:pt>
                <c:pt idx="2">
                  <c:v>-1.60346030495447E-14</c:v>
                </c:pt>
                <c:pt idx="3">
                  <c:v>-1.4985715065950399E-14</c:v>
                </c:pt>
                <c:pt idx="4">
                  <c:v>-1.5646211280284099E-14</c:v>
                </c:pt>
                <c:pt idx="5">
                  <c:v>-1.6436028412601901E-14</c:v>
                </c:pt>
                <c:pt idx="6">
                  <c:v>-1.9226514479939999E-14</c:v>
                </c:pt>
                <c:pt idx="7">
                  <c:v>4.0063362569715596E-3</c:v>
                </c:pt>
                <c:pt idx="8">
                  <c:v>2.0965192512896299E-2</c:v>
                </c:pt>
                <c:pt idx="9">
                  <c:v>6.11328708128651E-2</c:v>
                </c:pt>
                <c:pt idx="10">
                  <c:v>0.103927505875065</c:v>
                </c:pt>
                <c:pt idx="11">
                  <c:v>0.12854044713467899</c:v>
                </c:pt>
                <c:pt idx="12">
                  <c:v>9.6898317648121304E-2</c:v>
                </c:pt>
                <c:pt idx="13">
                  <c:v>2.5268455877667E-2</c:v>
                </c:pt>
                <c:pt idx="14">
                  <c:v>2.4168256806207399E-2</c:v>
                </c:pt>
                <c:pt idx="15">
                  <c:v>3.5747119004521002E-2</c:v>
                </c:pt>
                <c:pt idx="16">
                  <c:v>0.11257699150287</c:v>
                </c:pt>
                <c:pt idx="17">
                  <c:v>0.10959634805117301</c:v>
                </c:pt>
                <c:pt idx="18">
                  <c:v>-8.0079231559195101E-3</c:v>
                </c:pt>
                <c:pt idx="19">
                  <c:v>-3.0658526346334401E-2</c:v>
                </c:pt>
                <c:pt idx="20">
                  <c:v>-2.1858789835135999E-2</c:v>
                </c:pt>
                <c:pt idx="21">
                  <c:v>-2.30192811574986E-2</c:v>
                </c:pt>
                <c:pt idx="22">
                  <c:v>-2.6152676973042799E-2</c:v>
                </c:pt>
                <c:pt idx="23">
                  <c:v>-1.92594193150987E-2</c:v>
                </c:pt>
                <c:pt idx="24">
                  <c:v>4.5865883919554403E-3</c:v>
                </c:pt>
                <c:pt idx="25">
                  <c:v>-4.3997561971062102E-3</c:v>
                </c:pt>
                <c:pt idx="26">
                  <c:v>1.11676902193081E-2</c:v>
                </c:pt>
                <c:pt idx="27">
                  <c:v>-1.8822727247913499E-3</c:v>
                </c:pt>
                <c:pt idx="28">
                  <c:v>-9.7465322353347105E-3</c:v>
                </c:pt>
                <c:pt idx="29">
                  <c:v>-8.6164031832529197E-3</c:v>
                </c:pt>
                <c:pt idx="30">
                  <c:v>-1.4111521097672299E-2</c:v>
                </c:pt>
                <c:pt idx="31">
                  <c:v>-1.05923622426933E-2</c:v>
                </c:pt>
                <c:pt idx="32">
                  <c:v>-4.9668218344529899E-3</c:v>
                </c:pt>
                <c:pt idx="33">
                  <c:v>5.6627193241498598E-3</c:v>
                </c:pt>
                <c:pt idx="34">
                  <c:v>-1.37599926598345E-2</c:v>
                </c:pt>
                <c:pt idx="35">
                  <c:v>-1.1886343940906201E-2</c:v>
                </c:pt>
                <c:pt idx="36">
                  <c:v>-2.31849183314362E-2</c:v>
                </c:pt>
                <c:pt idx="37">
                  <c:v>-2.06514481388285E-2</c:v>
                </c:pt>
                <c:pt idx="38">
                  <c:v>-1.8533305079843701E-2</c:v>
                </c:pt>
                <c:pt idx="39">
                  <c:v>-6.8075324106348202E-3</c:v>
                </c:pt>
                <c:pt idx="40">
                  <c:v>-1.3756467265364099E-3</c:v>
                </c:pt>
                <c:pt idx="41">
                  <c:v>1.4255370366757E-2</c:v>
                </c:pt>
                <c:pt idx="42">
                  <c:v>-3.96404034353489E-3</c:v>
                </c:pt>
                <c:pt idx="43">
                  <c:v>-4.3480769213378604E-3</c:v>
                </c:pt>
                <c:pt idx="44">
                  <c:v>-2.87897739027151E-3</c:v>
                </c:pt>
                <c:pt idx="45">
                  <c:v>-3.3309312013625001E-3</c:v>
                </c:pt>
                <c:pt idx="46">
                  <c:v>-5.5817785638670701E-3</c:v>
                </c:pt>
                <c:pt idx="47">
                  <c:v>5.77244150583068E-3</c:v>
                </c:pt>
                <c:pt idx="48">
                  <c:v>2.4186886295406301E-3</c:v>
                </c:pt>
                <c:pt idx="49">
                  <c:v>-5.3556015827892504E-4</c:v>
                </c:pt>
                <c:pt idx="50">
                  <c:v>-3.4507523967439703E-2</c:v>
                </c:pt>
                <c:pt idx="51">
                  <c:v>7.6421779336978603E-3</c:v>
                </c:pt>
                <c:pt idx="52">
                  <c:v>1.12838716480738E-2</c:v>
                </c:pt>
                <c:pt idx="53">
                  <c:v>1.06431918041549E-2</c:v>
                </c:pt>
                <c:pt idx="54">
                  <c:v>6.2814494103950198E-3</c:v>
                </c:pt>
                <c:pt idx="55">
                  <c:v>9.2502667341203305E-3</c:v>
                </c:pt>
                <c:pt idx="56">
                  <c:v>6.7423586298131404E-3</c:v>
                </c:pt>
                <c:pt idx="57">
                  <c:v>-8.3615966837928598E-3</c:v>
                </c:pt>
                <c:pt idx="58">
                  <c:v>-1.4181472723486599E-2</c:v>
                </c:pt>
                <c:pt idx="59">
                  <c:v>3.0756579729126102E-3</c:v>
                </c:pt>
                <c:pt idx="60">
                  <c:v>2.90171835943774E-2</c:v>
                </c:pt>
                <c:pt idx="61">
                  <c:v>1.33048182679361E-2</c:v>
                </c:pt>
                <c:pt idx="62">
                  <c:v>-3.2880902326557701E-2</c:v>
                </c:pt>
                <c:pt idx="63">
                  <c:v>-5.2902083991186802E-2</c:v>
                </c:pt>
                <c:pt idx="64">
                  <c:v>-5.3595260096418101E-2</c:v>
                </c:pt>
                <c:pt idx="65">
                  <c:v>-5.0080235150073198E-2</c:v>
                </c:pt>
                <c:pt idx="66">
                  <c:v>-6.1864418279370302E-2</c:v>
                </c:pt>
                <c:pt idx="67">
                  <c:v>-5.0682243253360702E-2</c:v>
                </c:pt>
                <c:pt idx="68">
                  <c:v>-3.6833541375859702E-2</c:v>
                </c:pt>
                <c:pt idx="69">
                  <c:v>-2.0410623828833602E-2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E0-422C-82A4-77B9038DBF6A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EA_raw_policy_shocks!$R$141:$R$211</c:f>
              <c:numCache>
                <c:formatCode>0.00E+00</c:formatCode>
                <c:ptCount val="71"/>
                <c:pt idx="0">
                  <c:v>-1.6043250195843601E-14</c:v>
                </c:pt>
                <c:pt idx="1">
                  <c:v>-1.57959151518442E-14</c:v>
                </c:pt>
                <c:pt idx="2">
                  <c:v>-1.4791451613154498E-14</c:v>
                </c:pt>
                <c:pt idx="3">
                  <c:v>-1.5299389728207099E-14</c:v>
                </c:pt>
                <c:pt idx="4">
                  <c:v>-1.56868431761542E-14</c:v>
                </c:pt>
                <c:pt idx="5">
                  <c:v>-1.9011273082634199E-14</c:v>
                </c:pt>
                <c:pt idx="6">
                  <c:v>-1.7675892789885501E-14</c:v>
                </c:pt>
                <c:pt idx="7">
                  <c:v>9.6842244426731099E-3</c:v>
                </c:pt>
                <c:pt idx="8">
                  <c:v>4.0489407802953903E-2</c:v>
                </c:pt>
                <c:pt idx="9">
                  <c:v>6.89043146475872E-2</c:v>
                </c:pt>
                <c:pt idx="10">
                  <c:v>0.111970470581834</c:v>
                </c:pt>
                <c:pt idx="11">
                  <c:v>0.115389891250856</c:v>
                </c:pt>
                <c:pt idx="12">
                  <c:v>8.7428419793996695E-2</c:v>
                </c:pt>
                <c:pt idx="13">
                  <c:v>3.3297533631660998E-2</c:v>
                </c:pt>
                <c:pt idx="14">
                  <c:v>2.3356493704989201E-2</c:v>
                </c:pt>
                <c:pt idx="15">
                  <c:v>4.0140305903837603E-2</c:v>
                </c:pt>
                <c:pt idx="16">
                  <c:v>0.101546901898436</c:v>
                </c:pt>
                <c:pt idx="17">
                  <c:v>9.49261378026202E-2</c:v>
                </c:pt>
                <c:pt idx="18">
                  <c:v>3.18672772168783E-3</c:v>
                </c:pt>
                <c:pt idx="19">
                  <c:v>-1.52529630801852E-2</c:v>
                </c:pt>
                <c:pt idx="20">
                  <c:v>-1.3075719034752799E-2</c:v>
                </c:pt>
                <c:pt idx="21">
                  <c:v>-1.39461485114713E-2</c:v>
                </c:pt>
                <c:pt idx="22">
                  <c:v>-1.6579191087278702E-2</c:v>
                </c:pt>
                <c:pt idx="23">
                  <c:v>-1.20259105099648E-2</c:v>
                </c:pt>
                <c:pt idx="24">
                  <c:v>6.5516773843056703E-3</c:v>
                </c:pt>
                <c:pt idx="25">
                  <c:v>-1.2446895943474801E-3</c:v>
                </c:pt>
                <c:pt idx="26">
                  <c:v>1.21369682913213E-2</c:v>
                </c:pt>
                <c:pt idx="27">
                  <c:v>1.27036390643817E-3</c:v>
                </c:pt>
                <c:pt idx="28">
                  <c:v>-5.5970197602268302E-3</c:v>
                </c:pt>
                <c:pt idx="29">
                  <c:v>-5.37688106431055E-3</c:v>
                </c:pt>
                <c:pt idx="30">
                  <c:v>-6.9011777515587298E-3</c:v>
                </c:pt>
                <c:pt idx="31">
                  <c:v>-3.3746756952492299E-3</c:v>
                </c:pt>
                <c:pt idx="32">
                  <c:v>-2.2145728177796198E-3</c:v>
                </c:pt>
                <c:pt idx="33">
                  <c:v>6.1969126099586797E-3</c:v>
                </c:pt>
                <c:pt idx="34">
                  <c:v>-9.8231371263108203E-3</c:v>
                </c:pt>
                <c:pt idx="35">
                  <c:v>-6.7438471331182602E-3</c:v>
                </c:pt>
                <c:pt idx="36">
                  <c:v>-1.3461998739416701E-2</c:v>
                </c:pt>
                <c:pt idx="37">
                  <c:v>-1.7279196686262401E-2</c:v>
                </c:pt>
                <c:pt idx="38">
                  <c:v>-1.7758136892195402E-2</c:v>
                </c:pt>
                <c:pt idx="39">
                  <c:v>-6.5305518919464298E-3</c:v>
                </c:pt>
                <c:pt idx="40">
                  <c:v>-2.1733849708077901E-3</c:v>
                </c:pt>
                <c:pt idx="41">
                  <c:v>1.1403479423850799E-2</c:v>
                </c:pt>
                <c:pt idx="42">
                  <c:v>-3.0433299193008499E-3</c:v>
                </c:pt>
                <c:pt idx="43">
                  <c:v>-2.3477343403972002E-3</c:v>
                </c:pt>
                <c:pt idx="44">
                  <c:v>3.1316378205661299E-3</c:v>
                </c:pt>
                <c:pt idx="45">
                  <c:v>1.5649946552668201E-3</c:v>
                </c:pt>
                <c:pt idx="46">
                  <c:v>-1.8822412486631701E-4</c:v>
                </c:pt>
                <c:pt idx="47">
                  <c:v>1.03952877856038E-2</c:v>
                </c:pt>
                <c:pt idx="48">
                  <c:v>2.80253047320675E-3</c:v>
                </c:pt>
                <c:pt idx="49">
                  <c:v>3.0291143546265601E-4</c:v>
                </c:pt>
                <c:pt idx="50">
                  <c:v>-2.7935853581979898E-2</c:v>
                </c:pt>
                <c:pt idx="51">
                  <c:v>7.1607118733553301E-3</c:v>
                </c:pt>
                <c:pt idx="52">
                  <c:v>1.12386560714441E-2</c:v>
                </c:pt>
                <c:pt idx="53">
                  <c:v>6.0577342949558396E-3</c:v>
                </c:pt>
                <c:pt idx="54">
                  <c:v>2.9349246517141499E-3</c:v>
                </c:pt>
                <c:pt idx="55">
                  <c:v>5.0012334113266202E-3</c:v>
                </c:pt>
                <c:pt idx="56">
                  <c:v>2.1018131059766599E-3</c:v>
                </c:pt>
                <c:pt idx="57">
                  <c:v>-2.67149782507763E-3</c:v>
                </c:pt>
                <c:pt idx="58">
                  <c:v>-7.7335268809444E-3</c:v>
                </c:pt>
                <c:pt idx="59">
                  <c:v>1.58741409330138E-2</c:v>
                </c:pt>
                <c:pt idx="60">
                  <c:v>2.51710399954568E-2</c:v>
                </c:pt>
                <c:pt idx="61">
                  <c:v>-1.5836364406484098E-2</c:v>
                </c:pt>
                <c:pt idx="62">
                  <c:v>-3.9884905814782802E-2</c:v>
                </c:pt>
                <c:pt idx="63">
                  <c:v>-4.1837236730957898E-2</c:v>
                </c:pt>
                <c:pt idx="64">
                  <c:v>-3.5280115529635898E-2</c:v>
                </c:pt>
                <c:pt idx="65">
                  <c:v>-4.3001643614882998E-2</c:v>
                </c:pt>
                <c:pt idx="66">
                  <c:v>-3.9097168547977901E-2</c:v>
                </c:pt>
                <c:pt idx="67">
                  <c:v>-2.8610128022510301E-2</c:v>
                </c:pt>
                <c:pt idx="68">
                  <c:v>-1.7709160694553298E-2</c:v>
                </c:pt>
                <c:pt idx="69">
                  <c:v>-9.5734508633400894E-3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E0-422C-82A4-77B9038DBF6A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EA_raw_policy_shocks!$S$141:$S$211</c:f>
              <c:numCache>
                <c:formatCode>0.00E+00</c:formatCode>
                <c:ptCount val="71"/>
                <c:pt idx="0">
                  <c:v>3.4385437156126998E-16</c:v>
                </c:pt>
                <c:pt idx="1">
                  <c:v>1.3532936604567E-16</c:v>
                </c:pt>
                <c:pt idx="2">
                  <c:v>8.9944720651726505E-16</c:v>
                </c:pt>
                <c:pt idx="3">
                  <c:v>8.3454598552473702E-16</c:v>
                </c:pt>
                <c:pt idx="4">
                  <c:v>7.5415733762375699E-16</c:v>
                </c:pt>
                <c:pt idx="5">
                  <c:v>1.60980446913051E-16</c:v>
                </c:pt>
                <c:pt idx="6">
                  <c:v>7.3930434881103299E-16</c:v>
                </c:pt>
                <c:pt idx="7">
                  <c:v>2.15463183027256E-2</c:v>
                </c:pt>
                <c:pt idx="8">
                  <c:v>7.0169285790466399E-2</c:v>
                </c:pt>
                <c:pt idx="9">
                  <c:v>8.7714356094763801E-2</c:v>
                </c:pt>
                <c:pt idx="10">
                  <c:v>0.122194006398778</c:v>
                </c:pt>
                <c:pt idx="11">
                  <c:v>0.11362156746890199</c:v>
                </c:pt>
                <c:pt idx="12">
                  <c:v>8.5280084429908601E-2</c:v>
                </c:pt>
                <c:pt idx="13">
                  <c:v>3.6133973848088599E-2</c:v>
                </c:pt>
                <c:pt idx="14">
                  <c:v>2.32561932194385E-2</c:v>
                </c:pt>
                <c:pt idx="15">
                  <c:v>4.0583318016596898E-2</c:v>
                </c:pt>
                <c:pt idx="16">
                  <c:v>9.3103674433780106E-2</c:v>
                </c:pt>
                <c:pt idx="17">
                  <c:v>8.3620581508602798E-2</c:v>
                </c:pt>
                <c:pt idx="18">
                  <c:v>7.9806473352659404E-3</c:v>
                </c:pt>
                <c:pt idx="19">
                  <c:v>-5.1555432279180402E-4</c:v>
                </c:pt>
                <c:pt idx="20">
                  <c:v>-2.41377840257102E-3</c:v>
                </c:pt>
                <c:pt idx="21">
                  <c:v>-4.2683772686101101E-3</c:v>
                </c:pt>
                <c:pt idx="22">
                  <c:v>-6.8363228439774302E-3</c:v>
                </c:pt>
                <c:pt idx="23">
                  <c:v>-3.6657880849835099E-3</c:v>
                </c:pt>
                <c:pt idx="24">
                  <c:v>8.7138567283362601E-3</c:v>
                </c:pt>
                <c:pt idx="25">
                  <c:v>3.31000847882626E-3</c:v>
                </c:pt>
                <c:pt idx="26">
                  <c:v>1.4785376429422599E-2</c:v>
                </c:pt>
                <c:pt idx="27">
                  <c:v>5.1537023896041298E-3</c:v>
                </c:pt>
                <c:pt idx="28">
                  <c:v>-1.1193468719412601E-3</c:v>
                </c:pt>
                <c:pt idx="29">
                  <c:v>-3.61741215124005E-3</c:v>
                </c:pt>
                <c:pt idx="30">
                  <c:v>-6.6609831184750298E-3</c:v>
                </c:pt>
                <c:pt idx="31">
                  <c:v>-4.6977779096592596E-3</c:v>
                </c:pt>
                <c:pt idx="32">
                  <c:v>-3.9592887149284099E-3</c:v>
                </c:pt>
                <c:pt idx="33">
                  <c:v>4.6671708898842401E-3</c:v>
                </c:pt>
                <c:pt idx="34">
                  <c:v>-7.8004764991598304E-3</c:v>
                </c:pt>
                <c:pt idx="35">
                  <c:v>-7.1289000375179901E-3</c:v>
                </c:pt>
                <c:pt idx="36">
                  <c:v>-1.2999210884015301E-2</c:v>
                </c:pt>
                <c:pt idx="37">
                  <c:v>-1.6370159369809598E-2</c:v>
                </c:pt>
                <c:pt idx="38">
                  <c:v>-1.7242403661790601E-2</c:v>
                </c:pt>
                <c:pt idx="39">
                  <c:v>-6.8106987292137697E-3</c:v>
                </c:pt>
                <c:pt idx="40">
                  <c:v>-1.1195265115654001E-3</c:v>
                </c:pt>
                <c:pt idx="41">
                  <c:v>1.0379624284406801E-2</c:v>
                </c:pt>
                <c:pt idx="42">
                  <c:v>-1.22187752723945E-5</c:v>
                </c:pt>
                <c:pt idx="43">
                  <c:v>1.18413160422372E-3</c:v>
                </c:pt>
                <c:pt idx="44">
                  <c:v>1.18387649649056E-2</c:v>
                </c:pt>
                <c:pt idx="45">
                  <c:v>8.4400706848535706E-3</c:v>
                </c:pt>
                <c:pt idx="46">
                  <c:v>8.1335197235335496E-3</c:v>
                </c:pt>
                <c:pt idx="47">
                  <c:v>1.6247528779456299E-2</c:v>
                </c:pt>
                <c:pt idx="48">
                  <c:v>4.6515067127134201E-3</c:v>
                </c:pt>
                <c:pt idx="49">
                  <c:v>-7.1909080882855397E-4</c:v>
                </c:pt>
                <c:pt idx="50">
                  <c:v>-2.5535111377998201E-2</c:v>
                </c:pt>
                <c:pt idx="51">
                  <c:v>3.02127856938216E-3</c:v>
                </c:pt>
                <c:pt idx="52">
                  <c:v>6.1051953172427901E-3</c:v>
                </c:pt>
                <c:pt idx="53">
                  <c:v>1.7200101579208499E-3</c:v>
                </c:pt>
                <c:pt idx="54">
                  <c:v>-7.0188616425317398E-4</c:v>
                </c:pt>
                <c:pt idx="55">
                  <c:v>4.1784630114044302E-4</c:v>
                </c:pt>
                <c:pt idx="56">
                  <c:v>-2.1042248003265299E-3</c:v>
                </c:pt>
                <c:pt idx="57">
                  <c:v>-4.2298956760952501E-3</c:v>
                </c:pt>
                <c:pt idx="58">
                  <c:v>-8.3601297421749803E-3</c:v>
                </c:pt>
                <c:pt idx="59">
                  <c:v>2.0046239154081599E-2</c:v>
                </c:pt>
                <c:pt idx="60">
                  <c:v>-1.01388104392184E-3</c:v>
                </c:pt>
                <c:pt idx="61">
                  <c:v>-2.1435597286218699E-2</c:v>
                </c:pt>
                <c:pt idx="62">
                  <c:v>-2.6642828251115001E-2</c:v>
                </c:pt>
                <c:pt idx="63">
                  <c:v>-2.19594934636449E-2</c:v>
                </c:pt>
                <c:pt idx="64">
                  <c:v>-2.3093562391265102E-2</c:v>
                </c:pt>
                <c:pt idx="65">
                  <c:v>-2.2733494487186302E-2</c:v>
                </c:pt>
                <c:pt idx="66">
                  <c:v>-1.87290330742063E-2</c:v>
                </c:pt>
                <c:pt idx="67">
                  <c:v>-1.10597019922163E-2</c:v>
                </c:pt>
                <c:pt idx="68">
                  <c:v>-7.1330824376016604E-3</c:v>
                </c:pt>
                <c:pt idx="69">
                  <c:v>-2.89660427307219E-3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E0-422C-82A4-77B9038DB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-7.3000195632916598E-2</c:v>
                </c:pt>
                <c:pt idx="1">
                  <c:v>-0.122325826236652</c:v>
                </c:pt>
                <c:pt idx="2">
                  <c:v>8.5616677590768894E-2</c:v>
                </c:pt>
                <c:pt idx="3">
                  <c:v>2.41143521380945E-2</c:v>
                </c:pt>
                <c:pt idx="4">
                  <c:v>5.42702091365048E-2</c:v>
                </c:pt>
                <c:pt idx="5">
                  <c:v>-0.23276322151748199</c:v>
                </c:pt>
                <c:pt idx="6">
                  <c:v>-8.7880247106122494E-2</c:v>
                </c:pt>
                <c:pt idx="7">
                  <c:v>-5.3379596410671797E-2</c:v>
                </c:pt>
                <c:pt idx="8">
                  <c:v>-3.3873188791100302E-2</c:v>
                </c:pt>
                <c:pt idx="9">
                  <c:v>-0.12772884070229901</c:v>
                </c:pt>
                <c:pt idx="10">
                  <c:v>-7.5634628422582201E-2</c:v>
                </c:pt>
                <c:pt idx="11">
                  <c:v>4.9105092290990804E-3</c:v>
                </c:pt>
                <c:pt idx="12">
                  <c:v>-4.7301122065229899E-2</c:v>
                </c:pt>
                <c:pt idx="13">
                  <c:v>-1.8136578814704599E-2</c:v>
                </c:pt>
                <c:pt idx="14">
                  <c:v>5.8785067972475201E-2</c:v>
                </c:pt>
                <c:pt idx="15">
                  <c:v>9.2494830439993597E-2</c:v>
                </c:pt>
                <c:pt idx="16">
                  <c:v>1.0251625204037401E-3</c:v>
                </c:pt>
                <c:pt idx="17">
                  <c:v>-0.111497323648597</c:v>
                </c:pt>
                <c:pt idx="18">
                  <c:v>3.07132229464721E-2</c:v>
                </c:pt>
                <c:pt idx="19">
                  <c:v>3.4262740530691102E-2</c:v>
                </c:pt>
                <c:pt idx="20">
                  <c:v>4.4698334563775803E-2</c:v>
                </c:pt>
                <c:pt idx="21">
                  <c:v>0.15728698588575901</c:v>
                </c:pt>
                <c:pt idx="22">
                  <c:v>3.7963655817452598E-2</c:v>
                </c:pt>
                <c:pt idx="23">
                  <c:v>-4.0571188181826E-2</c:v>
                </c:pt>
                <c:pt idx="24">
                  <c:v>1.4003890940975599E-2</c:v>
                </c:pt>
                <c:pt idx="25">
                  <c:v>0.19223896400818999</c:v>
                </c:pt>
                <c:pt idx="26">
                  <c:v>2.55044885802873E-2</c:v>
                </c:pt>
                <c:pt idx="27">
                  <c:v>-6.3580350718997203E-2</c:v>
                </c:pt>
                <c:pt idx="28">
                  <c:v>-1.0764960719680101E-2</c:v>
                </c:pt>
                <c:pt idx="29">
                  <c:v>0.108182875796327</c:v>
                </c:pt>
                <c:pt idx="30">
                  <c:v>-9.7075869681915394E-2</c:v>
                </c:pt>
                <c:pt idx="31">
                  <c:v>1.6967884957884399E-2</c:v>
                </c:pt>
                <c:pt idx="32">
                  <c:v>-2.0471259936383501E-2</c:v>
                </c:pt>
                <c:pt idx="33">
                  <c:v>-6.4005821002148999E-3</c:v>
                </c:pt>
                <c:pt idx="34">
                  <c:v>-6.06710361769544E-2</c:v>
                </c:pt>
                <c:pt idx="35">
                  <c:v>-1.27691796903791E-2</c:v>
                </c:pt>
                <c:pt idx="36">
                  <c:v>-0.134419141387394</c:v>
                </c:pt>
                <c:pt idx="37">
                  <c:v>-7.4837433756771904E-2</c:v>
                </c:pt>
                <c:pt idx="38">
                  <c:v>-3.6314951559432498E-2</c:v>
                </c:pt>
                <c:pt idx="39">
                  <c:v>-9.3588571568410904E-3</c:v>
                </c:pt>
                <c:pt idx="40">
                  <c:v>-8.4501801768829904E-2</c:v>
                </c:pt>
                <c:pt idx="41">
                  <c:v>-0.107219788363194</c:v>
                </c:pt>
                <c:pt idx="42">
                  <c:v>-0.107752071638064</c:v>
                </c:pt>
                <c:pt idx="43">
                  <c:v>-1.19356013539169E-2</c:v>
                </c:pt>
                <c:pt idx="44">
                  <c:v>-7.5711741494337195E-2</c:v>
                </c:pt>
                <c:pt idx="45">
                  <c:v>1.0152421573098E-2</c:v>
                </c:pt>
                <c:pt idx="46">
                  <c:v>-9.1399783458185793E-2</c:v>
                </c:pt>
                <c:pt idx="47">
                  <c:v>-2.39129929677625E-2</c:v>
                </c:pt>
                <c:pt idx="48">
                  <c:v>1.9420439472474901E-2</c:v>
                </c:pt>
                <c:pt idx="49">
                  <c:v>0.35568685400422201</c:v>
                </c:pt>
                <c:pt idx="50">
                  <c:v>0.456731428167096</c:v>
                </c:pt>
                <c:pt idx="51">
                  <c:v>0.13730080059474101</c:v>
                </c:pt>
                <c:pt idx="52">
                  <c:v>0.60456779310347897</c:v>
                </c:pt>
                <c:pt idx="53">
                  <c:v>0.27683441484750798</c:v>
                </c:pt>
                <c:pt idx="54">
                  <c:v>-0.61552417197781795</c:v>
                </c:pt>
                <c:pt idx="55">
                  <c:v>-0.58280872735737099</c:v>
                </c:pt>
                <c:pt idx="56">
                  <c:v>-8.1428375423277299E-2</c:v>
                </c:pt>
                <c:pt idx="57">
                  <c:v>-0.180294826625224</c:v>
                </c:pt>
                <c:pt idx="58">
                  <c:v>-0.27700679784152099</c:v>
                </c:pt>
                <c:pt idx="59">
                  <c:v>-0.12965352514070599</c:v>
                </c:pt>
                <c:pt idx="60">
                  <c:v>0.32616262065462498</c:v>
                </c:pt>
                <c:pt idx="61">
                  <c:v>0.27718526576288499</c:v>
                </c:pt>
                <c:pt idx="62">
                  <c:v>0.11606287503146499</c:v>
                </c:pt>
                <c:pt idx="63">
                  <c:v>4.90885450996945E-2</c:v>
                </c:pt>
                <c:pt idx="64">
                  <c:v>0.14700481340163499</c:v>
                </c:pt>
                <c:pt idx="65">
                  <c:v>-7.6242866783434907E-2</c:v>
                </c:pt>
                <c:pt idx="66">
                  <c:v>3.7578746089476797E-2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9-4B3C-8440-3DB97492BEF4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-1.27327407479024E-15</c:v>
                </c:pt>
                <c:pt idx="1">
                  <c:v>-1.4382911663796599E-15</c:v>
                </c:pt>
                <c:pt idx="2">
                  <c:v>-1.2574436856759101E-15</c:v>
                </c:pt>
                <c:pt idx="3">
                  <c:v>-1.3427455231892301E-15</c:v>
                </c:pt>
                <c:pt idx="4">
                  <c:v>-2.7586590205240999E-3</c:v>
                </c:pt>
                <c:pt idx="5">
                  <c:v>7.70137398282843E-2</c:v>
                </c:pt>
                <c:pt idx="6">
                  <c:v>5.6265234393843198E-2</c:v>
                </c:pt>
                <c:pt idx="7">
                  <c:v>3.1932820689655299E-2</c:v>
                </c:pt>
                <c:pt idx="8">
                  <c:v>3.2518555996167001E-2</c:v>
                </c:pt>
                <c:pt idx="9">
                  <c:v>2.35283314270552E-2</c:v>
                </c:pt>
                <c:pt idx="10">
                  <c:v>2.7915298754080199E-2</c:v>
                </c:pt>
                <c:pt idx="11">
                  <c:v>3.6839622388901101E-2</c:v>
                </c:pt>
                <c:pt idx="12">
                  <c:v>5.1107933968967199E-2</c:v>
                </c:pt>
                <c:pt idx="13">
                  <c:v>6.5302593449740098E-2</c:v>
                </c:pt>
                <c:pt idx="14">
                  <c:v>9.4814092699113298E-2</c:v>
                </c:pt>
                <c:pt idx="15">
                  <c:v>6.8290381062152905E-2</c:v>
                </c:pt>
                <c:pt idx="16">
                  <c:v>2.9788301148656597E-2</c:v>
                </c:pt>
                <c:pt idx="17">
                  <c:v>1.9447612243382699E-2</c:v>
                </c:pt>
                <c:pt idx="18">
                  <c:v>2.1085917589860701E-2</c:v>
                </c:pt>
                <c:pt idx="19">
                  <c:v>4.77717188234319E-3</c:v>
                </c:pt>
                <c:pt idx="20">
                  <c:v>3.9802394747924102E-3</c:v>
                </c:pt>
                <c:pt idx="21">
                  <c:v>8.1740985996823605E-3</c:v>
                </c:pt>
                <c:pt idx="22">
                  <c:v>4.4544502084085998E-3</c:v>
                </c:pt>
                <c:pt idx="23">
                  <c:v>5.1245830007523707E-3</c:v>
                </c:pt>
                <c:pt idx="24">
                  <c:v>8.3890336928162095E-3</c:v>
                </c:pt>
                <c:pt idx="25">
                  <c:v>1.35722815967387E-2</c:v>
                </c:pt>
                <c:pt idx="26">
                  <c:v>7.8395610422675698E-3</c:v>
                </c:pt>
                <c:pt idx="27">
                  <c:v>-2.5458436491730002E-4</c:v>
                </c:pt>
                <c:pt idx="28">
                  <c:v>-1.5616127471366501E-3</c:v>
                </c:pt>
                <c:pt idx="29">
                  <c:v>-3.51386521558556E-3</c:v>
                </c:pt>
                <c:pt idx="30">
                  <c:v>-1.11539082179103E-2</c:v>
                </c:pt>
                <c:pt idx="31">
                  <c:v>-1.1635814030966101E-2</c:v>
                </c:pt>
                <c:pt idx="32">
                  <c:v>-1.8742057577206799E-2</c:v>
                </c:pt>
                <c:pt idx="33">
                  <c:v>-2.7387680768059301E-2</c:v>
                </c:pt>
                <c:pt idx="34">
                  <c:v>-2.8808632696272502E-2</c:v>
                </c:pt>
                <c:pt idx="35">
                  <c:v>-2.7761546013171701E-2</c:v>
                </c:pt>
                <c:pt idx="36">
                  <c:v>-3.0171885118435098E-2</c:v>
                </c:pt>
                <c:pt idx="37">
                  <c:v>-2.9200661002914602E-2</c:v>
                </c:pt>
                <c:pt idx="38">
                  <c:v>-2.8003440659505201E-2</c:v>
                </c:pt>
                <c:pt idx="39">
                  <c:v>-2.93126421068521E-2</c:v>
                </c:pt>
                <c:pt idx="40">
                  <c:v>-2.9828827944383601E-2</c:v>
                </c:pt>
                <c:pt idx="41">
                  <c:v>-2.99007046119097E-2</c:v>
                </c:pt>
                <c:pt idx="42">
                  <c:v>-3.1134193530650202E-2</c:v>
                </c:pt>
                <c:pt idx="43">
                  <c:v>-2.9324143825250799E-2</c:v>
                </c:pt>
                <c:pt idx="44">
                  <c:v>-2.9397396833651002E-2</c:v>
                </c:pt>
                <c:pt idx="45">
                  <c:v>-2.8523469697036001E-2</c:v>
                </c:pt>
                <c:pt idx="46">
                  <c:v>-3.0309063286067001E-2</c:v>
                </c:pt>
                <c:pt idx="47">
                  <c:v>-3.8378956823521597E-2</c:v>
                </c:pt>
                <c:pt idx="48">
                  <c:v>-3.32504771951318E-2</c:v>
                </c:pt>
                <c:pt idx="49">
                  <c:v>-2.86590910421467E-2</c:v>
                </c:pt>
                <c:pt idx="50">
                  <c:v>-2.6008054729420499E-2</c:v>
                </c:pt>
                <c:pt idx="51">
                  <c:v>-3.0546063156849899E-2</c:v>
                </c:pt>
                <c:pt idx="52">
                  <c:v>-2.1771558632661701E-2</c:v>
                </c:pt>
                <c:pt idx="53">
                  <c:v>-2.9325358925578998E-2</c:v>
                </c:pt>
                <c:pt idx="54">
                  <c:v>-4.76256743154964E-2</c:v>
                </c:pt>
                <c:pt idx="55">
                  <c:v>-4.7492523598296602E-2</c:v>
                </c:pt>
                <c:pt idx="56">
                  <c:v>-3.6033904726246804E-2</c:v>
                </c:pt>
                <c:pt idx="57">
                  <c:v>-3.9758879672796801E-2</c:v>
                </c:pt>
                <c:pt idx="58">
                  <c:v>-3.8603894882791798E-3</c:v>
                </c:pt>
                <c:pt idx="59">
                  <c:v>1.0765074211023201E-3</c:v>
                </c:pt>
                <c:pt idx="60">
                  <c:v>2.1359851850288403E-3</c:v>
                </c:pt>
                <c:pt idx="61">
                  <c:v>-5.0280465967055005E-3</c:v>
                </c:pt>
                <c:pt idx="62">
                  <c:v>-1.46908057720995E-2</c:v>
                </c:pt>
                <c:pt idx="63">
                  <c:v>-1.35501999506067E-2</c:v>
                </c:pt>
                <c:pt idx="64">
                  <c:v>-7.982532505910531E-3</c:v>
                </c:pt>
                <c:pt idx="65">
                  <c:v>-2.05823084211142E-2</c:v>
                </c:pt>
                <c:pt idx="66">
                  <c:v>-1.76742799179378E-2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9-4B3C-8440-3DB97492BEF4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1.4612798780988799E-15</c:v>
                </c:pt>
                <c:pt idx="1">
                  <c:v>2.61266143150093E-15</c:v>
                </c:pt>
                <c:pt idx="2">
                  <c:v>3.8655629965276101E-15</c:v>
                </c:pt>
                <c:pt idx="3">
                  <c:v>3.8170214759700398E-15</c:v>
                </c:pt>
                <c:pt idx="4">
                  <c:v>5.7226893625633601E-2</c:v>
                </c:pt>
                <c:pt idx="5">
                  <c:v>-0.13446309321497199</c:v>
                </c:pt>
                <c:pt idx="6">
                  <c:v>-7.2336955056093402E-2</c:v>
                </c:pt>
                <c:pt idx="7">
                  <c:v>1.3424011697324101E-2</c:v>
                </c:pt>
                <c:pt idx="8">
                  <c:v>2.9346753645473199E-2</c:v>
                </c:pt>
                <c:pt idx="9">
                  <c:v>2.5662303852078801E-2</c:v>
                </c:pt>
                <c:pt idx="10">
                  <c:v>3.0318923572570898E-3</c:v>
                </c:pt>
                <c:pt idx="11">
                  <c:v>-1.0999363149043401E-2</c:v>
                </c:pt>
                <c:pt idx="12">
                  <c:v>-9.8104021928276507E-3</c:v>
                </c:pt>
                <c:pt idx="13">
                  <c:v>6.9268741847217E-2</c:v>
                </c:pt>
                <c:pt idx="14">
                  <c:v>6.9160162154339802E-2</c:v>
                </c:pt>
                <c:pt idx="15">
                  <c:v>-0.106276816237067</c:v>
                </c:pt>
                <c:pt idx="16">
                  <c:v>-0.12898354195351999</c:v>
                </c:pt>
                <c:pt idx="17">
                  <c:v>-6.5836733619107302E-2</c:v>
                </c:pt>
                <c:pt idx="18">
                  <c:v>-6.0384382391473097E-2</c:v>
                </c:pt>
                <c:pt idx="19">
                  <c:v>-4.2736347658989003E-2</c:v>
                </c:pt>
                <c:pt idx="20">
                  <c:v>-3.8862897000055199E-2</c:v>
                </c:pt>
                <c:pt idx="21">
                  <c:v>3.7572762620550599E-3</c:v>
                </c:pt>
                <c:pt idx="22">
                  <c:v>-2.0497350476902799E-2</c:v>
                </c:pt>
                <c:pt idx="23">
                  <c:v>-1.5637025084479301E-2</c:v>
                </c:pt>
                <c:pt idx="24">
                  <c:v>-2.23583666981222E-2</c:v>
                </c:pt>
                <c:pt idx="25">
                  <c:v>-2.4844831723749902E-2</c:v>
                </c:pt>
                <c:pt idx="26">
                  <c:v>-3.8185206739476403E-2</c:v>
                </c:pt>
                <c:pt idx="27">
                  <c:v>-8.6823349569277401E-3</c:v>
                </c:pt>
                <c:pt idx="28">
                  <c:v>-1.0748253023652499E-2</c:v>
                </c:pt>
                <c:pt idx="29">
                  <c:v>-1.20854187903921E-2</c:v>
                </c:pt>
                <c:pt idx="30">
                  <c:v>6.52393516092452E-3</c:v>
                </c:pt>
                <c:pt idx="31">
                  <c:v>-3.74424439511415E-3</c:v>
                </c:pt>
                <c:pt idx="32">
                  <c:v>-7.0461312991627499E-3</c:v>
                </c:pt>
                <c:pt idx="33">
                  <c:v>-1.53255545333388E-2</c:v>
                </c:pt>
                <c:pt idx="34">
                  <c:v>1.10559601701707E-3</c:v>
                </c:pt>
                <c:pt idx="35">
                  <c:v>4.9282816702559198E-4</c:v>
                </c:pt>
                <c:pt idx="36">
                  <c:v>1.5196702458072401E-2</c:v>
                </c:pt>
                <c:pt idx="37">
                  <c:v>2.0314605479652598E-2</c:v>
                </c:pt>
                <c:pt idx="38">
                  <c:v>4.0115338075498698E-2</c:v>
                </c:pt>
                <c:pt idx="39">
                  <c:v>2.52826330861964E-2</c:v>
                </c:pt>
                <c:pt idx="40">
                  <c:v>1.8505579284341499E-2</c:v>
                </c:pt>
                <c:pt idx="41">
                  <c:v>2.10788553739132E-2</c:v>
                </c:pt>
                <c:pt idx="42">
                  <c:v>2.0933929657608801E-2</c:v>
                </c:pt>
                <c:pt idx="43">
                  <c:v>2.6504313760512599E-2</c:v>
                </c:pt>
                <c:pt idx="44">
                  <c:v>2.77114046260847E-2</c:v>
                </c:pt>
                <c:pt idx="45">
                  <c:v>2.8951104111535401E-2</c:v>
                </c:pt>
                <c:pt idx="46">
                  <c:v>2.2143108375322101E-2</c:v>
                </c:pt>
                <c:pt idx="47">
                  <c:v>-2.3539833489270402E-2</c:v>
                </c:pt>
                <c:pt idx="48">
                  <c:v>5.4586351250559398E-2</c:v>
                </c:pt>
                <c:pt idx="49">
                  <c:v>7.4670559908701306E-2</c:v>
                </c:pt>
                <c:pt idx="50">
                  <c:v>8.4363128697910794E-2</c:v>
                </c:pt>
                <c:pt idx="51">
                  <c:v>5.5966523018930597E-2</c:v>
                </c:pt>
                <c:pt idx="52">
                  <c:v>9.3163240743911899E-2</c:v>
                </c:pt>
                <c:pt idx="53">
                  <c:v>6.6452063522724494E-2</c:v>
                </c:pt>
                <c:pt idx="54">
                  <c:v>4.8624010077449901E-3</c:v>
                </c:pt>
                <c:pt idx="55">
                  <c:v>4.8529480606391E-4</c:v>
                </c:pt>
                <c:pt idx="56">
                  <c:v>4.2665785720923499E-2</c:v>
                </c:pt>
                <c:pt idx="57">
                  <c:v>5.2681811839186E-2</c:v>
                </c:pt>
                <c:pt idx="58">
                  <c:v>2.6336959553901401E-2</c:v>
                </c:pt>
                <c:pt idx="59">
                  <c:v>5.2720792029694501E-3</c:v>
                </c:pt>
                <c:pt idx="60">
                  <c:v>-1.3968889125636401E-2</c:v>
                </c:pt>
                <c:pt idx="61">
                  <c:v>-5.7384550346055899E-2</c:v>
                </c:pt>
                <c:pt idx="62">
                  <c:v>-7.8409203154198595E-2</c:v>
                </c:pt>
                <c:pt idx="63">
                  <c:v>-8.3239813602110399E-2</c:v>
                </c:pt>
                <c:pt idx="64">
                  <c:v>-7.4904484061566801E-2</c:v>
                </c:pt>
                <c:pt idx="65">
                  <c:v>-0.100367425629142</c:v>
                </c:pt>
                <c:pt idx="66">
                  <c:v>-6.75865468322258E-2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9-4B3C-8440-3DB97492BEF4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-4.0269544317491197E-15</c:v>
                </c:pt>
                <c:pt idx="1">
                  <c:v>-3.1597492877507401E-15</c:v>
                </c:pt>
                <c:pt idx="2">
                  <c:v>-2.3516120819753901E-15</c:v>
                </c:pt>
                <c:pt idx="3">
                  <c:v>-3.9188919983679798E-15</c:v>
                </c:pt>
                <c:pt idx="4">
                  <c:v>-4.5349996795812003E-2</c:v>
                </c:pt>
                <c:pt idx="5">
                  <c:v>8.5426887756869293E-3</c:v>
                </c:pt>
                <c:pt idx="6">
                  <c:v>2.86891305948547E-2</c:v>
                </c:pt>
                <c:pt idx="7">
                  <c:v>8.1292299040489999E-2</c:v>
                </c:pt>
                <c:pt idx="8">
                  <c:v>0.111976139137129</c:v>
                </c:pt>
                <c:pt idx="9">
                  <c:v>8.6055390675363899E-2</c:v>
                </c:pt>
                <c:pt idx="10">
                  <c:v>2.2125389608124199E-2</c:v>
                </c:pt>
                <c:pt idx="11">
                  <c:v>2.5502411797381101E-2</c:v>
                </c:pt>
                <c:pt idx="12">
                  <c:v>3.5831855032917699E-2</c:v>
                </c:pt>
                <c:pt idx="13">
                  <c:v>0.122371067463064</c:v>
                </c:pt>
                <c:pt idx="14">
                  <c:v>0.12986876977765999</c:v>
                </c:pt>
                <c:pt idx="15">
                  <c:v>-1.5526624012674701E-2</c:v>
                </c:pt>
                <c:pt idx="16">
                  <c:v>-3.8898615110103403E-2</c:v>
                </c:pt>
                <c:pt idx="17">
                  <c:v>-2.6995907733456202E-2</c:v>
                </c:pt>
                <c:pt idx="18">
                  <c:v>-2.72724050014229E-2</c:v>
                </c:pt>
                <c:pt idx="19">
                  <c:v>-3.07163023404734E-2</c:v>
                </c:pt>
                <c:pt idx="20">
                  <c:v>-2.0869598223992199E-2</c:v>
                </c:pt>
                <c:pt idx="21">
                  <c:v>3.5668096554139499E-3</c:v>
                </c:pt>
                <c:pt idx="22">
                  <c:v>-7.5309164886310197E-3</c:v>
                </c:pt>
                <c:pt idx="23">
                  <c:v>3.9178628616992096E-3</c:v>
                </c:pt>
                <c:pt idx="24">
                  <c:v>-3.1019157350617201E-3</c:v>
                </c:pt>
                <c:pt idx="25">
                  <c:v>-9.2004596934694895E-3</c:v>
                </c:pt>
                <c:pt idx="26">
                  <c:v>-1.05152140473645E-2</c:v>
                </c:pt>
                <c:pt idx="27">
                  <c:v>-1.50925334071883E-2</c:v>
                </c:pt>
                <c:pt idx="28">
                  <c:v>-1.4370658176801301E-2</c:v>
                </c:pt>
                <c:pt idx="29">
                  <c:v>-7.7483124701273496E-3</c:v>
                </c:pt>
                <c:pt idx="30">
                  <c:v>4.8617256572565104E-3</c:v>
                </c:pt>
                <c:pt idx="31">
                  <c:v>-1.4612873290407899E-2</c:v>
                </c:pt>
                <c:pt idx="32">
                  <c:v>-1.7607036554725598E-2</c:v>
                </c:pt>
                <c:pt idx="33">
                  <c:v>-3.3798704229200997E-2</c:v>
                </c:pt>
                <c:pt idx="34">
                  <c:v>-2.4214055035818499E-2</c:v>
                </c:pt>
                <c:pt idx="35">
                  <c:v>-2.09133975965962E-2</c:v>
                </c:pt>
                <c:pt idx="36">
                  <c:v>-9.4659213761423E-3</c:v>
                </c:pt>
                <c:pt idx="37">
                  <c:v>-4.3472473613882104E-3</c:v>
                </c:pt>
                <c:pt idx="38">
                  <c:v>1.24319817191076E-2</c:v>
                </c:pt>
                <c:pt idx="39">
                  <c:v>-7.2890687468998901E-3</c:v>
                </c:pt>
                <c:pt idx="40">
                  <c:v>-7.4900913461892196E-3</c:v>
                </c:pt>
                <c:pt idx="41">
                  <c:v>-7.2954694512221202E-3</c:v>
                </c:pt>
                <c:pt idx="42">
                  <c:v>-8.0863420557751899E-3</c:v>
                </c:pt>
                <c:pt idx="43">
                  <c:v>-7.7650974262498899E-3</c:v>
                </c:pt>
                <c:pt idx="44">
                  <c:v>2.8598275504134502E-3</c:v>
                </c:pt>
                <c:pt idx="45">
                  <c:v>-2.7804680765932701E-4</c:v>
                </c:pt>
                <c:pt idx="46">
                  <c:v>-1.0784820112536701E-3</c:v>
                </c:pt>
                <c:pt idx="47">
                  <c:v>-4.3930520956773897E-2</c:v>
                </c:pt>
                <c:pt idx="48">
                  <c:v>9.4415989209323398E-3</c:v>
                </c:pt>
                <c:pt idx="49">
                  <c:v>1.55194953052836E-2</c:v>
                </c:pt>
                <c:pt idx="50">
                  <c:v>1.9591444071004199E-2</c:v>
                </c:pt>
                <c:pt idx="51">
                  <c:v>1.02821646243793E-2</c:v>
                </c:pt>
                <c:pt idx="52">
                  <c:v>2.0449340275215899E-2</c:v>
                </c:pt>
                <c:pt idx="53">
                  <c:v>1.467848270858E-2</c:v>
                </c:pt>
                <c:pt idx="54">
                  <c:v>-1.608339763355E-2</c:v>
                </c:pt>
                <c:pt idx="55">
                  <c:v>-2.2048315115871801E-2</c:v>
                </c:pt>
                <c:pt idx="56">
                  <c:v>3.6869667424496901E-3</c:v>
                </c:pt>
                <c:pt idx="57">
                  <c:v>2.8103068076763001E-2</c:v>
                </c:pt>
                <c:pt idx="58">
                  <c:v>2.1267732258220502E-2</c:v>
                </c:pt>
                <c:pt idx="59">
                  <c:v>-1.53635458013301E-3</c:v>
                </c:pt>
                <c:pt idx="60">
                  <c:v>-4.4615092538914103E-2</c:v>
                </c:pt>
                <c:pt idx="61">
                  <c:v>-6.2868283828858298E-2</c:v>
                </c:pt>
                <c:pt idx="62">
                  <c:v>-6.6645298940104195E-2</c:v>
                </c:pt>
                <c:pt idx="63">
                  <c:v>-6.3828982599684503E-2</c:v>
                </c:pt>
                <c:pt idx="64">
                  <c:v>-7.6300412987508198E-2</c:v>
                </c:pt>
                <c:pt idx="65">
                  <c:v>-6.1642026363530097E-2</c:v>
                </c:pt>
                <c:pt idx="66">
                  <c:v>-4.0001519028127902E-2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9-4B3C-8440-3DB97492BEF4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-1.4985715065950399E-14</c:v>
                </c:pt>
                <c:pt idx="1">
                  <c:v>-1.5646211280284099E-14</c:v>
                </c:pt>
                <c:pt idx="2">
                  <c:v>-1.6436028412601901E-14</c:v>
                </c:pt>
                <c:pt idx="3">
                  <c:v>-1.9226514479939999E-14</c:v>
                </c:pt>
                <c:pt idx="4">
                  <c:v>4.0063362569715596E-3</c:v>
                </c:pt>
                <c:pt idx="5">
                  <c:v>2.0965192512896299E-2</c:v>
                </c:pt>
                <c:pt idx="6">
                  <c:v>6.11328708128651E-2</c:v>
                </c:pt>
                <c:pt idx="7">
                  <c:v>0.103927505875065</c:v>
                </c:pt>
                <c:pt idx="8">
                  <c:v>0.12854044713467899</c:v>
                </c:pt>
                <c:pt idx="9">
                  <c:v>9.6898317648121304E-2</c:v>
                </c:pt>
                <c:pt idx="10">
                  <c:v>2.5268455877667E-2</c:v>
                </c:pt>
                <c:pt idx="11">
                  <c:v>2.4168256806207399E-2</c:v>
                </c:pt>
                <c:pt idx="12">
                  <c:v>3.5747119004521002E-2</c:v>
                </c:pt>
                <c:pt idx="13">
                  <c:v>0.11257699150287</c:v>
                </c:pt>
                <c:pt idx="14">
                  <c:v>0.10959634805117301</c:v>
                </c:pt>
                <c:pt idx="15">
                  <c:v>-8.0079231559195101E-3</c:v>
                </c:pt>
                <c:pt idx="16">
                  <c:v>-3.0658526346334401E-2</c:v>
                </c:pt>
                <c:pt idx="17">
                  <c:v>-2.1858789835135999E-2</c:v>
                </c:pt>
                <c:pt idx="18">
                  <c:v>-2.30192811574986E-2</c:v>
                </c:pt>
                <c:pt idx="19">
                  <c:v>-2.6152676973042799E-2</c:v>
                </c:pt>
                <c:pt idx="20">
                  <c:v>-1.92594193150987E-2</c:v>
                </c:pt>
                <c:pt idx="21">
                  <c:v>4.5865883919554403E-3</c:v>
                </c:pt>
                <c:pt idx="22">
                  <c:v>-4.3997561971062102E-3</c:v>
                </c:pt>
                <c:pt idx="23">
                  <c:v>1.11676902193081E-2</c:v>
                </c:pt>
                <c:pt idx="24">
                  <c:v>-1.8822727247913499E-3</c:v>
                </c:pt>
                <c:pt idx="25">
                  <c:v>-9.7465322353347105E-3</c:v>
                </c:pt>
                <c:pt idx="26">
                  <c:v>-8.6164031832529197E-3</c:v>
                </c:pt>
                <c:pt idx="27">
                  <c:v>-1.4111521097672299E-2</c:v>
                </c:pt>
                <c:pt idx="28">
                  <c:v>-1.05923622426933E-2</c:v>
                </c:pt>
                <c:pt idx="29">
                  <c:v>-4.9668218344529899E-3</c:v>
                </c:pt>
                <c:pt idx="30">
                  <c:v>5.6627193241498598E-3</c:v>
                </c:pt>
                <c:pt idx="31">
                  <c:v>-1.37599926598345E-2</c:v>
                </c:pt>
                <c:pt idx="32">
                  <c:v>-1.1886343940906201E-2</c:v>
                </c:pt>
                <c:pt idx="33">
                  <c:v>-2.31849183314362E-2</c:v>
                </c:pt>
                <c:pt idx="34">
                  <c:v>-2.06514481388285E-2</c:v>
                </c:pt>
                <c:pt idx="35">
                  <c:v>-1.8533305079843701E-2</c:v>
                </c:pt>
                <c:pt idx="36">
                  <c:v>-6.8075324106348202E-3</c:v>
                </c:pt>
                <c:pt idx="37">
                  <c:v>-1.3756467265364099E-3</c:v>
                </c:pt>
                <c:pt idx="38">
                  <c:v>1.4255370366757E-2</c:v>
                </c:pt>
                <c:pt idx="39">
                  <c:v>-3.96404034353489E-3</c:v>
                </c:pt>
                <c:pt idx="40">
                  <c:v>-4.3480769213378604E-3</c:v>
                </c:pt>
                <c:pt idx="41">
                  <c:v>-2.87897739027151E-3</c:v>
                </c:pt>
                <c:pt idx="42">
                  <c:v>-3.3309312013625001E-3</c:v>
                </c:pt>
                <c:pt idx="43">
                  <c:v>-5.5817785638670701E-3</c:v>
                </c:pt>
                <c:pt idx="44">
                  <c:v>5.77244150583068E-3</c:v>
                </c:pt>
                <c:pt idx="45">
                  <c:v>2.4186886295406301E-3</c:v>
                </c:pt>
                <c:pt idx="46">
                  <c:v>-5.3556015827892504E-4</c:v>
                </c:pt>
                <c:pt idx="47">
                  <c:v>-3.4507523967439703E-2</c:v>
                </c:pt>
                <c:pt idx="48">
                  <c:v>7.6421779336978603E-3</c:v>
                </c:pt>
                <c:pt idx="49">
                  <c:v>1.12838716480738E-2</c:v>
                </c:pt>
                <c:pt idx="50">
                  <c:v>1.06431918041549E-2</c:v>
                </c:pt>
                <c:pt idx="51">
                  <c:v>6.2814494103950198E-3</c:v>
                </c:pt>
                <c:pt idx="52">
                  <c:v>9.2502667341203305E-3</c:v>
                </c:pt>
                <c:pt idx="53">
                  <c:v>6.7423586298131404E-3</c:v>
                </c:pt>
                <c:pt idx="54">
                  <c:v>-8.3615966837928598E-3</c:v>
                </c:pt>
                <c:pt idx="55">
                  <c:v>-1.4181472723486599E-2</c:v>
                </c:pt>
                <c:pt idx="56">
                  <c:v>3.0756579729126102E-3</c:v>
                </c:pt>
                <c:pt idx="57">
                  <c:v>2.90171835943774E-2</c:v>
                </c:pt>
                <c:pt idx="58">
                  <c:v>1.33048182679361E-2</c:v>
                </c:pt>
                <c:pt idx="59">
                  <c:v>-3.2880902326557701E-2</c:v>
                </c:pt>
                <c:pt idx="60">
                  <c:v>-5.2902083991186802E-2</c:v>
                </c:pt>
                <c:pt idx="61">
                  <c:v>-5.3595260096418101E-2</c:v>
                </c:pt>
                <c:pt idx="62">
                  <c:v>-5.0080235150073198E-2</c:v>
                </c:pt>
                <c:pt idx="63">
                  <c:v>-6.1864418279370302E-2</c:v>
                </c:pt>
                <c:pt idx="64">
                  <c:v>-5.0682243253360702E-2</c:v>
                </c:pt>
                <c:pt idx="65">
                  <c:v>-3.6833541375859702E-2</c:v>
                </c:pt>
                <c:pt idx="66">
                  <c:v>-2.0410623828833602E-2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19-4B3C-8440-3DB97492BEF4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-1.5299389728207099E-14</c:v>
                </c:pt>
                <c:pt idx="1">
                  <c:v>-1.56868431761542E-14</c:v>
                </c:pt>
                <c:pt idx="2">
                  <c:v>-1.9011273082634199E-14</c:v>
                </c:pt>
                <c:pt idx="3">
                  <c:v>-1.7675892789885501E-14</c:v>
                </c:pt>
                <c:pt idx="4">
                  <c:v>9.6842244426731099E-3</c:v>
                </c:pt>
                <c:pt idx="5">
                  <c:v>4.0489407802953903E-2</c:v>
                </c:pt>
                <c:pt idx="6">
                  <c:v>6.89043146475872E-2</c:v>
                </c:pt>
                <c:pt idx="7">
                  <c:v>0.111970470581834</c:v>
                </c:pt>
                <c:pt idx="8">
                  <c:v>0.115389891250856</c:v>
                </c:pt>
                <c:pt idx="9">
                  <c:v>8.7428419793996695E-2</c:v>
                </c:pt>
                <c:pt idx="10">
                  <c:v>3.3297533631660998E-2</c:v>
                </c:pt>
                <c:pt idx="11">
                  <c:v>2.3356493704989201E-2</c:v>
                </c:pt>
                <c:pt idx="12">
                  <c:v>4.0140305903837603E-2</c:v>
                </c:pt>
                <c:pt idx="13">
                  <c:v>0.101546901898436</c:v>
                </c:pt>
                <c:pt idx="14">
                  <c:v>9.49261378026202E-2</c:v>
                </c:pt>
                <c:pt idx="15">
                  <c:v>3.18672772168783E-3</c:v>
                </c:pt>
                <c:pt idx="16">
                  <c:v>-1.52529630801852E-2</c:v>
                </c:pt>
                <c:pt idx="17">
                  <c:v>-1.3075719034752799E-2</c:v>
                </c:pt>
                <c:pt idx="18">
                  <c:v>-1.39461485114713E-2</c:v>
                </c:pt>
                <c:pt idx="19">
                  <c:v>-1.6579191087278702E-2</c:v>
                </c:pt>
                <c:pt idx="20">
                  <c:v>-1.20259105099648E-2</c:v>
                </c:pt>
                <c:pt idx="21">
                  <c:v>6.5516773843056703E-3</c:v>
                </c:pt>
                <c:pt idx="22">
                  <c:v>-1.2446895943474801E-3</c:v>
                </c:pt>
                <c:pt idx="23">
                  <c:v>1.21369682913213E-2</c:v>
                </c:pt>
                <c:pt idx="24">
                  <c:v>1.27036390643817E-3</c:v>
                </c:pt>
                <c:pt idx="25">
                  <c:v>-5.5970197602268302E-3</c:v>
                </c:pt>
                <c:pt idx="26">
                  <c:v>-5.37688106431055E-3</c:v>
                </c:pt>
                <c:pt idx="27">
                  <c:v>-6.9011777515587298E-3</c:v>
                </c:pt>
                <c:pt idx="28">
                  <c:v>-3.3746756952492299E-3</c:v>
                </c:pt>
                <c:pt idx="29">
                  <c:v>-2.2145728177796198E-3</c:v>
                </c:pt>
                <c:pt idx="30">
                  <c:v>6.1969126099586797E-3</c:v>
                </c:pt>
                <c:pt idx="31">
                  <c:v>-9.8231371263108203E-3</c:v>
                </c:pt>
                <c:pt idx="32">
                  <c:v>-6.7438471331182602E-3</c:v>
                </c:pt>
                <c:pt idx="33">
                  <c:v>-1.3461998739416701E-2</c:v>
                </c:pt>
                <c:pt idx="34">
                  <c:v>-1.7279196686262401E-2</c:v>
                </c:pt>
                <c:pt idx="35">
                  <c:v>-1.7758136892195402E-2</c:v>
                </c:pt>
                <c:pt idx="36">
                  <c:v>-6.5305518919464298E-3</c:v>
                </c:pt>
                <c:pt idx="37">
                  <c:v>-2.1733849708077901E-3</c:v>
                </c:pt>
                <c:pt idx="38">
                  <c:v>1.1403479423850799E-2</c:v>
                </c:pt>
                <c:pt idx="39">
                  <c:v>-3.0433299193008499E-3</c:v>
                </c:pt>
                <c:pt idx="40">
                  <c:v>-2.3477343403972002E-3</c:v>
                </c:pt>
                <c:pt idx="41">
                  <c:v>3.1316378205661299E-3</c:v>
                </c:pt>
                <c:pt idx="42">
                  <c:v>1.5649946552668201E-3</c:v>
                </c:pt>
                <c:pt idx="43">
                  <c:v>-1.8822412486631701E-4</c:v>
                </c:pt>
                <c:pt idx="44">
                  <c:v>1.03952877856038E-2</c:v>
                </c:pt>
                <c:pt idx="45">
                  <c:v>2.80253047320675E-3</c:v>
                </c:pt>
                <c:pt idx="46">
                  <c:v>3.0291143546265601E-4</c:v>
                </c:pt>
                <c:pt idx="47">
                  <c:v>-2.7935853581979898E-2</c:v>
                </c:pt>
                <c:pt idx="48">
                  <c:v>7.1607118733553301E-3</c:v>
                </c:pt>
                <c:pt idx="49">
                  <c:v>1.12386560714441E-2</c:v>
                </c:pt>
                <c:pt idx="50">
                  <c:v>6.0577342949558396E-3</c:v>
                </c:pt>
                <c:pt idx="51">
                  <c:v>2.9349246517141499E-3</c:v>
                </c:pt>
                <c:pt idx="52">
                  <c:v>5.0012334113266202E-3</c:v>
                </c:pt>
                <c:pt idx="53">
                  <c:v>2.1018131059766599E-3</c:v>
                </c:pt>
                <c:pt idx="54">
                  <c:v>-2.67149782507763E-3</c:v>
                </c:pt>
                <c:pt idx="55">
                  <c:v>-7.7335268809444E-3</c:v>
                </c:pt>
                <c:pt idx="56">
                  <c:v>1.58741409330138E-2</c:v>
                </c:pt>
                <c:pt idx="57">
                  <c:v>2.51710399954568E-2</c:v>
                </c:pt>
                <c:pt idx="58">
                  <c:v>-1.5836364406484098E-2</c:v>
                </c:pt>
                <c:pt idx="59">
                  <c:v>-3.9884905814782802E-2</c:v>
                </c:pt>
                <c:pt idx="60">
                  <c:v>-4.1837236730957898E-2</c:v>
                </c:pt>
                <c:pt idx="61">
                  <c:v>-3.5280115529635898E-2</c:v>
                </c:pt>
                <c:pt idx="62">
                  <c:v>-4.3001643614882998E-2</c:v>
                </c:pt>
                <c:pt idx="63">
                  <c:v>-3.9097168547977901E-2</c:v>
                </c:pt>
                <c:pt idx="64">
                  <c:v>-2.8610128022510301E-2</c:v>
                </c:pt>
                <c:pt idx="65">
                  <c:v>-1.7709160694553298E-2</c:v>
                </c:pt>
                <c:pt idx="66">
                  <c:v>-9.5734508633400894E-3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19-4B3C-8440-3DB97492BEF4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8.3454598552473702E-16</c:v>
                </c:pt>
                <c:pt idx="1">
                  <c:v>7.5415733762375699E-16</c:v>
                </c:pt>
                <c:pt idx="2">
                  <c:v>1.60980446913051E-16</c:v>
                </c:pt>
                <c:pt idx="3">
                  <c:v>7.3930434881103299E-16</c:v>
                </c:pt>
                <c:pt idx="4">
                  <c:v>2.15463183027256E-2</c:v>
                </c:pt>
                <c:pt idx="5">
                  <c:v>7.0169285790466399E-2</c:v>
                </c:pt>
                <c:pt idx="6">
                  <c:v>8.7714356094763801E-2</c:v>
                </c:pt>
                <c:pt idx="7">
                  <c:v>0.122194006398778</c:v>
                </c:pt>
                <c:pt idx="8">
                  <c:v>0.11362156746890199</c:v>
                </c:pt>
                <c:pt idx="9">
                  <c:v>8.5280084429908601E-2</c:v>
                </c:pt>
                <c:pt idx="10">
                  <c:v>3.6133973848088599E-2</c:v>
                </c:pt>
                <c:pt idx="11">
                  <c:v>2.32561932194385E-2</c:v>
                </c:pt>
                <c:pt idx="12">
                  <c:v>4.0583318016596898E-2</c:v>
                </c:pt>
                <c:pt idx="13">
                  <c:v>9.3103674433780106E-2</c:v>
                </c:pt>
                <c:pt idx="14">
                  <c:v>8.3620581508602798E-2</c:v>
                </c:pt>
                <c:pt idx="15">
                  <c:v>7.9806473352659404E-3</c:v>
                </c:pt>
                <c:pt idx="16">
                  <c:v>-5.1555432279180402E-4</c:v>
                </c:pt>
                <c:pt idx="17">
                  <c:v>-2.41377840257102E-3</c:v>
                </c:pt>
                <c:pt idx="18">
                  <c:v>-4.2683772686101101E-3</c:v>
                </c:pt>
                <c:pt idx="19">
                  <c:v>-6.8363228439774302E-3</c:v>
                </c:pt>
                <c:pt idx="20">
                  <c:v>-3.6657880849835099E-3</c:v>
                </c:pt>
                <c:pt idx="21">
                  <c:v>8.7138567283362601E-3</c:v>
                </c:pt>
                <c:pt idx="22">
                  <c:v>3.31000847882626E-3</c:v>
                </c:pt>
                <c:pt idx="23">
                  <c:v>1.4785376429422599E-2</c:v>
                </c:pt>
                <c:pt idx="24">
                  <c:v>5.1537023896041298E-3</c:v>
                </c:pt>
                <c:pt idx="25">
                  <c:v>-1.1193468719412601E-3</c:v>
                </c:pt>
                <c:pt idx="26">
                  <c:v>-3.61741215124005E-3</c:v>
                </c:pt>
                <c:pt idx="27">
                  <c:v>-6.6609831184750298E-3</c:v>
                </c:pt>
                <c:pt idx="28">
                  <c:v>-4.6977779096592596E-3</c:v>
                </c:pt>
                <c:pt idx="29">
                  <c:v>-3.9592887149284099E-3</c:v>
                </c:pt>
                <c:pt idx="30">
                  <c:v>4.6671708898842401E-3</c:v>
                </c:pt>
                <c:pt idx="31">
                  <c:v>-7.8004764991598304E-3</c:v>
                </c:pt>
                <c:pt idx="32">
                  <c:v>-7.1289000375179901E-3</c:v>
                </c:pt>
                <c:pt idx="33">
                  <c:v>-1.2999210884015301E-2</c:v>
                </c:pt>
                <c:pt idx="34">
                  <c:v>-1.6370159369809598E-2</c:v>
                </c:pt>
                <c:pt idx="35">
                  <c:v>-1.7242403661790601E-2</c:v>
                </c:pt>
                <c:pt idx="36">
                  <c:v>-6.8106987292137697E-3</c:v>
                </c:pt>
                <c:pt idx="37">
                  <c:v>-1.1195265115654001E-3</c:v>
                </c:pt>
                <c:pt idx="38">
                  <c:v>1.0379624284406801E-2</c:v>
                </c:pt>
                <c:pt idx="39">
                  <c:v>-1.22187752723945E-5</c:v>
                </c:pt>
                <c:pt idx="40">
                  <c:v>1.18413160422372E-3</c:v>
                </c:pt>
                <c:pt idx="41">
                  <c:v>1.18387649649056E-2</c:v>
                </c:pt>
                <c:pt idx="42">
                  <c:v>8.4400706848535706E-3</c:v>
                </c:pt>
                <c:pt idx="43">
                  <c:v>8.1335197235335496E-3</c:v>
                </c:pt>
                <c:pt idx="44">
                  <c:v>1.6247528779456299E-2</c:v>
                </c:pt>
                <c:pt idx="45">
                  <c:v>4.6515067127134201E-3</c:v>
                </c:pt>
                <c:pt idx="46">
                  <c:v>-7.1909080882855397E-4</c:v>
                </c:pt>
                <c:pt idx="47">
                  <c:v>-2.5535111377998201E-2</c:v>
                </c:pt>
                <c:pt idx="48">
                  <c:v>3.02127856938216E-3</c:v>
                </c:pt>
                <c:pt idx="49">
                  <c:v>6.1051953172427901E-3</c:v>
                </c:pt>
                <c:pt idx="50">
                  <c:v>1.7200101579208499E-3</c:v>
                </c:pt>
                <c:pt idx="51">
                  <c:v>-7.0188616425317398E-4</c:v>
                </c:pt>
                <c:pt idx="52">
                  <c:v>4.1784630114044302E-4</c:v>
                </c:pt>
                <c:pt idx="53">
                  <c:v>-2.1042248003265299E-3</c:v>
                </c:pt>
                <c:pt idx="54">
                  <c:v>-4.2298956760952501E-3</c:v>
                </c:pt>
                <c:pt idx="55">
                  <c:v>-8.3601297421749803E-3</c:v>
                </c:pt>
                <c:pt idx="56">
                  <c:v>2.0046239154081599E-2</c:v>
                </c:pt>
                <c:pt idx="57">
                  <c:v>-1.01388104392184E-3</c:v>
                </c:pt>
                <c:pt idx="58">
                  <c:v>-2.1435597286218699E-2</c:v>
                </c:pt>
                <c:pt idx="59">
                  <c:v>-2.6642828251115001E-2</c:v>
                </c:pt>
                <c:pt idx="60">
                  <c:v>-2.19594934636449E-2</c:v>
                </c:pt>
                <c:pt idx="61">
                  <c:v>-2.3093562391265102E-2</c:v>
                </c:pt>
                <c:pt idx="62">
                  <c:v>-2.2733494487186302E-2</c:v>
                </c:pt>
                <c:pt idx="63">
                  <c:v>-1.87290330742063E-2</c:v>
                </c:pt>
                <c:pt idx="64">
                  <c:v>-1.10597019922163E-2</c:v>
                </c:pt>
                <c:pt idx="65">
                  <c:v>-7.1330824376016604E-3</c:v>
                </c:pt>
                <c:pt idx="66">
                  <c:v>-2.89660427307219E-3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19-4B3C-8440-3DB97492B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85-40EB-AD2A-2C73234C747C}"/>
            </c:ext>
          </c:extLst>
        </c:ser>
        <c:ser>
          <c:idx val="2"/>
          <c:order val="1"/>
          <c:tx>
            <c:strRef>
              <c:f>EA_core_obs!$AU$1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5-40EB-AD2A-2C73234C7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3-4EA9-B14E-4E8D8F0113AB}"/>
            </c:ext>
          </c:extLst>
        </c:ser>
        <c:ser>
          <c:idx val="2"/>
          <c:order val="1"/>
          <c:tx>
            <c:strRef>
              <c:f>EA_core_obs!$AV$1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3-4EA9-B14E-4E8D8F0113AB}"/>
            </c:ext>
          </c:extLst>
        </c:ser>
        <c:ser>
          <c:idx val="3"/>
          <c:order val="2"/>
          <c:tx>
            <c:strRef>
              <c:f>EA_core_obs!$AW$1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3-4EA9-B14E-4E8D8F0113AB}"/>
            </c:ext>
          </c:extLst>
        </c:ser>
        <c:ser>
          <c:idx val="4"/>
          <c:order val="3"/>
          <c:tx>
            <c:strRef>
              <c:f>EA_core_obs!$AX$1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3-4EA9-B14E-4E8D8F0113AB}"/>
            </c:ext>
          </c:extLst>
        </c:ser>
        <c:ser>
          <c:idx val="5"/>
          <c:order val="4"/>
          <c:tx>
            <c:strRef>
              <c:f>EA_core_obs!$AY$1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3-4EA9-B14E-4E8D8F0113AB}"/>
            </c:ext>
          </c:extLst>
        </c:ser>
        <c:ser>
          <c:idx val="6"/>
          <c:order val="5"/>
          <c:tx>
            <c:strRef>
              <c:f>EA_core_obs!$AZ$1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3-4EA9-B14E-4E8D8F0113AB}"/>
            </c:ext>
          </c:extLst>
        </c:ser>
        <c:ser>
          <c:idx val="7"/>
          <c:order val="6"/>
          <c:tx>
            <c:strRef>
              <c:f>EA_core_obs!$BA$1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D3-4EA9-B14E-4E8D8F011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EA_5yExpectedAveRealRateGap!$AJ$1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EA_5yExpectedAveRealRateGap!$AJ$2:$AJ$75</c:f>
              <c:numCache>
                <c:formatCode>General</c:formatCode>
                <c:ptCount val="74"/>
                <c:pt idx="0">
                  <c:v>-0.333461054608436</c:v>
                </c:pt>
                <c:pt idx="1">
                  <c:v>-0.409533868779835</c:v>
                </c:pt>
                <c:pt idx="2">
                  <c:v>-0.36328570722808001</c:v>
                </c:pt>
                <c:pt idx="3">
                  <c:v>-0.430304365789069</c:v>
                </c:pt>
                <c:pt idx="4">
                  <c:v>-0.428908113348898</c:v>
                </c:pt>
                <c:pt idx="5">
                  <c:v>-0.27359748589503702</c:v>
                </c:pt>
                <c:pt idx="6">
                  <c:v>-0.24823037970134901</c:v>
                </c:pt>
                <c:pt idx="7">
                  <c:v>-0.10745230757846</c:v>
                </c:pt>
                <c:pt idx="8">
                  <c:v>3.0648321934691601E-2</c:v>
                </c:pt>
                <c:pt idx="9">
                  <c:v>-1.4763185485294201E-2</c:v>
                </c:pt>
                <c:pt idx="10">
                  <c:v>-1.96537837348616E-2</c:v>
                </c:pt>
                <c:pt idx="11">
                  <c:v>-2.2555056235489701E-2</c:v>
                </c:pt>
                <c:pt idx="12">
                  <c:v>-8.9604657247233599E-2</c:v>
                </c:pt>
                <c:pt idx="13">
                  <c:v>-0.10883277948461199</c:v>
                </c:pt>
                <c:pt idx="14">
                  <c:v>-0.105893104460261</c:v>
                </c:pt>
                <c:pt idx="15">
                  <c:v>-0.134031115825923</c:v>
                </c:pt>
                <c:pt idx="16">
                  <c:v>-0.123950204857737</c:v>
                </c:pt>
                <c:pt idx="17">
                  <c:v>-0.107941301558133</c:v>
                </c:pt>
                <c:pt idx="18">
                  <c:v>-6.5607874228328394E-2</c:v>
                </c:pt>
                <c:pt idx="19">
                  <c:v>-8.0356054307573699E-2</c:v>
                </c:pt>
                <c:pt idx="20">
                  <c:v>-0.13705410066689599</c:v>
                </c:pt>
                <c:pt idx="21">
                  <c:v>-0.125348535004522</c:v>
                </c:pt>
                <c:pt idx="22">
                  <c:v>-0.116039535836428</c:v>
                </c:pt>
                <c:pt idx="23">
                  <c:v>-0.134503580861766</c:v>
                </c:pt>
                <c:pt idx="24">
                  <c:v>-1.16554279615675E-2</c:v>
                </c:pt>
                <c:pt idx="25">
                  <c:v>-2.5836462706883001E-2</c:v>
                </c:pt>
                <c:pt idx="26">
                  <c:v>-4.3853562562802199E-2</c:v>
                </c:pt>
                <c:pt idx="27">
                  <c:v>-2.0929227719621801E-2</c:v>
                </c:pt>
                <c:pt idx="28">
                  <c:v>0.11890269879281699</c:v>
                </c:pt>
                <c:pt idx="29">
                  <c:v>6.5186769862892804E-2</c:v>
                </c:pt>
                <c:pt idx="30">
                  <c:v>-3.7684255464589297E-2</c:v>
                </c:pt>
                <c:pt idx="31">
                  <c:v>-6.1287975841707899E-2</c:v>
                </c:pt>
                <c:pt idx="32">
                  <c:v>-2.0988228292878601E-2</c:v>
                </c:pt>
                <c:pt idx="33">
                  <c:v>-0.19377831568488299</c:v>
                </c:pt>
                <c:pt idx="34">
                  <c:v>-3.5612990669335397E-2</c:v>
                </c:pt>
                <c:pt idx="35">
                  <c:v>-0.144749448556106</c:v>
                </c:pt>
                <c:pt idx="36">
                  <c:v>-0.11226840880536</c:v>
                </c:pt>
                <c:pt idx="37">
                  <c:v>-0.17338104785783101</c:v>
                </c:pt>
                <c:pt idx="38">
                  <c:v>-0.20094751817616499</c:v>
                </c:pt>
                <c:pt idx="39">
                  <c:v>-0.29151726402225098</c:v>
                </c:pt>
                <c:pt idx="40">
                  <c:v>-0.27314301980098898</c:v>
                </c:pt>
                <c:pt idx="41">
                  <c:v>-0.37519396175393699</c:v>
                </c:pt>
                <c:pt idx="42">
                  <c:v>-0.228791007729923</c:v>
                </c:pt>
                <c:pt idx="43">
                  <c:v>-0.34388619379285101</c:v>
                </c:pt>
                <c:pt idx="44">
                  <c:v>-0.40116220174394501</c:v>
                </c:pt>
                <c:pt idx="45">
                  <c:v>-0.459284135744289</c:v>
                </c:pt>
                <c:pt idx="46">
                  <c:v>-0.41917555084395403</c:v>
                </c:pt>
                <c:pt idx="47">
                  <c:v>-0.52946954787876499</c:v>
                </c:pt>
                <c:pt idx="48">
                  <c:v>-0.426120877015157</c:v>
                </c:pt>
                <c:pt idx="49">
                  <c:v>-0.612066174008152</c:v>
                </c:pt>
                <c:pt idx="50">
                  <c:v>-0.47677851689030498</c:v>
                </c:pt>
                <c:pt idx="51">
                  <c:v>-0.62912984578728404</c:v>
                </c:pt>
                <c:pt idx="52">
                  <c:v>-0.306842215163461</c:v>
                </c:pt>
                <c:pt idx="53">
                  <c:v>-3.8119167477468102E-2</c:v>
                </c:pt>
                <c:pt idx="54">
                  <c:v>-2.4911954123615901E-3</c:v>
                </c:pt>
                <c:pt idx="55">
                  <c:v>0.43490300411243799</c:v>
                </c:pt>
                <c:pt idx="56">
                  <c:v>0.52678023431297205</c:v>
                </c:pt>
                <c:pt idx="57">
                  <c:v>-8.0770560961860305E-2</c:v>
                </c:pt>
                <c:pt idx="58">
                  <c:v>-0.40655763980049803</c:v>
                </c:pt>
                <c:pt idx="59">
                  <c:v>-0.34915288341273998</c:v>
                </c:pt>
                <c:pt idx="60">
                  <c:v>-0.42419925234079497</c:v>
                </c:pt>
                <c:pt idx="61">
                  <c:v>-0.55634376088183102</c:v>
                </c:pt>
                <c:pt idx="62">
                  <c:v>-0.62220377732350196</c:v>
                </c:pt>
                <c:pt idx="63">
                  <c:v>-0.40738535505740398</c:v>
                </c:pt>
                <c:pt idx="64">
                  <c:v>-0.32429926814421001</c:v>
                </c:pt>
                <c:pt idx="65">
                  <c:v>-0.33814990516466598</c:v>
                </c:pt>
                <c:pt idx="66">
                  <c:v>-0.31271936955391699</c:v>
                </c:pt>
                <c:pt idx="67">
                  <c:v>-0.209100762761812</c:v>
                </c:pt>
                <c:pt idx="68">
                  <c:v>-0.26020355103501902</c:v>
                </c:pt>
                <c:pt idx="69">
                  <c:v>-0.171631359459234</c:v>
                </c:pt>
                <c:pt idx="70">
                  <c:v>-0.20707485345774501</c:v>
                </c:pt>
                <c:pt idx="71">
                  <c:v>-0.21264741984521801</c:v>
                </c:pt>
                <c:pt idx="72">
                  <c:v>-0.20631104692499999</c:v>
                </c:pt>
                <c:pt idx="73">
                  <c:v>-0.194758662505255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8-A447-A284-D36CC05045DD}"/>
            </c:ext>
          </c:extLst>
        </c:ser>
        <c:ser>
          <c:idx val="1"/>
          <c:order val="1"/>
          <c:tx>
            <c:strRef>
              <c:f>EA_5yExpectedAveRealRateGap!$AK$1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EA_5yExpectedAveRealRateGap!$AK$2:$AK$75</c:f>
              <c:numCache>
                <c:formatCode>General</c:formatCode>
                <c:ptCount val="74"/>
                <c:pt idx="0">
                  <c:v>-7.7376143525745011E-2</c:v>
                </c:pt>
                <c:pt idx="1">
                  <c:v>-0.10103311377916602</c:v>
                </c:pt>
                <c:pt idx="2">
                  <c:v>-9.2224659829614031E-2</c:v>
                </c:pt>
                <c:pt idx="3">
                  <c:v>-0.119412414336237</c:v>
                </c:pt>
                <c:pt idx="4">
                  <c:v>-6.213598527421399E-2</c:v>
                </c:pt>
                <c:pt idx="5">
                  <c:v>1.7121657837824988E-2</c:v>
                </c:pt>
                <c:pt idx="6">
                  <c:v>2.7753798010309999E-2</c:v>
                </c:pt>
                <c:pt idx="7">
                  <c:v>0.1402802438280403</c:v>
                </c:pt>
                <c:pt idx="8">
                  <c:v>0.14697074078471012</c:v>
                </c:pt>
                <c:pt idx="9">
                  <c:v>0.23012807346038544</c:v>
                </c:pt>
                <c:pt idx="10">
                  <c:v>0.32737416327413293</c:v>
                </c:pt>
                <c:pt idx="11">
                  <c:v>0.31230064881670194</c:v>
                </c:pt>
                <c:pt idx="12">
                  <c:v>0.33416749840455479</c:v>
                </c:pt>
                <c:pt idx="13">
                  <c:v>0.29421344894042156</c:v>
                </c:pt>
                <c:pt idx="14">
                  <c:v>0.21887487043450393</c:v>
                </c:pt>
                <c:pt idx="15">
                  <c:v>0.14731057063884875</c:v>
                </c:pt>
                <c:pt idx="16">
                  <c:v>8.8643906370444281E-2</c:v>
                </c:pt>
                <c:pt idx="17">
                  <c:v>-5.2621730756877066E-2</c:v>
                </c:pt>
                <c:pt idx="18">
                  <c:v>8.3800871193751875E-2</c:v>
                </c:pt>
                <c:pt idx="19">
                  <c:v>0.19943335085676445</c:v>
                </c:pt>
                <c:pt idx="20">
                  <c:v>0.19004726529664068</c:v>
                </c:pt>
                <c:pt idx="21">
                  <c:v>0.13498517952833503</c:v>
                </c:pt>
                <c:pt idx="22">
                  <c:v>0.17097265557804098</c:v>
                </c:pt>
                <c:pt idx="23">
                  <c:v>0.11113575496836142</c:v>
                </c:pt>
                <c:pt idx="24">
                  <c:v>0.10896757174367198</c:v>
                </c:pt>
                <c:pt idx="25">
                  <c:v>0.11060760494762434</c:v>
                </c:pt>
                <c:pt idx="26">
                  <c:v>0.11582928885914417</c:v>
                </c:pt>
                <c:pt idx="27">
                  <c:v>0.10862227364863508</c:v>
                </c:pt>
                <c:pt idx="28">
                  <c:v>0.11015797071745158</c:v>
                </c:pt>
                <c:pt idx="29">
                  <c:v>9.2049502516733897E-2</c:v>
                </c:pt>
                <c:pt idx="30">
                  <c:v>5.5119887558230621E-2</c:v>
                </c:pt>
                <c:pt idx="31">
                  <c:v>3.3617666490831942E-2</c:v>
                </c:pt>
                <c:pt idx="32">
                  <c:v>1.3634465711953821E-2</c:v>
                </c:pt>
                <c:pt idx="33">
                  <c:v>-6.0783152622852693E-2</c:v>
                </c:pt>
                <c:pt idx="34">
                  <c:v>7.5481541236547295E-2</c:v>
                </c:pt>
                <c:pt idx="35">
                  <c:v>6.3627702265250385E-3</c:v>
                </c:pt>
                <c:pt idx="36">
                  <c:v>7.1064961353180675E-2</c:v>
                </c:pt>
                <c:pt idx="37">
                  <c:v>3.5323314731920991E-2</c:v>
                </c:pt>
                <c:pt idx="38">
                  <c:v>-1.1055280641833198E-3</c:v>
                </c:pt>
                <c:pt idx="39">
                  <c:v>-7.5748255187693125E-3</c:v>
                </c:pt>
                <c:pt idx="40">
                  <c:v>3.1640838859373743E-2</c:v>
                </c:pt>
                <c:pt idx="41">
                  <c:v>-7.0057033271382962E-2</c:v>
                </c:pt>
                <c:pt idx="42">
                  <c:v>8.071016960553612E-2</c:v>
                </c:pt>
                <c:pt idx="43">
                  <c:v>1.0157530740737275E-2</c:v>
                </c:pt>
                <c:pt idx="44">
                  <c:v>1.189221974750132E-3</c:v>
                </c:pt>
                <c:pt idx="45">
                  <c:v>-1.0684924022238473E-2</c:v>
                </c:pt>
                <c:pt idx="46">
                  <c:v>2.5502177389477576E-3</c:v>
                </c:pt>
                <c:pt idx="47">
                  <c:v>-7.236460915389048E-2</c:v>
                </c:pt>
                <c:pt idx="48">
                  <c:v>-5.2472714670720455E-4</c:v>
                </c:pt>
                <c:pt idx="49">
                  <c:v>-0.13398152240371219</c:v>
                </c:pt>
                <c:pt idx="50">
                  <c:v>3.1553036244119703E-2</c:v>
                </c:pt>
                <c:pt idx="51">
                  <c:v>-0.19130073179241563</c:v>
                </c:pt>
                <c:pt idx="52">
                  <c:v>-0.10216041950971455</c:v>
                </c:pt>
                <c:pt idx="53">
                  <c:v>-7.2973798463734835E-2</c:v>
                </c:pt>
                <c:pt idx="54">
                  <c:v>-2.3957150396208771E-2</c:v>
                </c:pt>
                <c:pt idx="55">
                  <c:v>4.0717662131366295E-2</c:v>
                </c:pt>
                <c:pt idx="56">
                  <c:v>0.10767690674776553</c:v>
                </c:pt>
                <c:pt idx="57">
                  <c:v>1.9563835051134015E-2</c:v>
                </c:pt>
                <c:pt idx="58">
                  <c:v>-3.0212955375283734E-2</c:v>
                </c:pt>
                <c:pt idx="59">
                  <c:v>-5.4695012669912835E-2</c:v>
                </c:pt>
                <c:pt idx="60">
                  <c:v>-3.0070455921956507E-2</c:v>
                </c:pt>
                <c:pt idx="61">
                  <c:v>-0.1797252844537599</c:v>
                </c:pt>
                <c:pt idx="62">
                  <c:v>-0.22079865786176078</c:v>
                </c:pt>
                <c:pt idx="63">
                  <c:v>-0.225489969034875</c:v>
                </c:pt>
                <c:pt idx="64">
                  <c:v>-0.23924732848001601</c:v>
                </c:pt>
                <c:pt idx="65">
                  <c:v>-0.25166141841909534</c:v>
                </c:pt>
                <c:pt idx="66">
                  <c:v>-0.24835532466540067</c:v>
                </c:pt>
                <c:pt idx="67">
                  <c:v>-0.24459507624381893</c:v>
                </c:pt>
                <c:pt idx="68">
                  <c:v>-0.16599378719307623</c:v>
                </c:pt>
                <c:pt idx="69">
                  <c:v>-0.12894512107231601</c:v>
                </c:pt>
                <c:pt idx="70">
                  <c:v>-0.10482527179379597</c:v>
                </c:pt>
                <c:pt idx="71">
                  <c:v>-8.4572290189363353E-2</c:v>
                </c:pt>
                <c:pt idx="72">
                  <c:v>-6.7852698961390984E-2</c:v>
                </c:pt>
                <c:pt idx="73">
                  <c:v>-5.4238075043083228E-2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68-A447-A284-D36CC0504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0.70000000000000007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(annual percentage</a:t>
                </a:r>
                <a:r>
                  <a:rPr lang="en-US" baseline="0"/>
                  <a:t> rate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EA_5yFWDRealRateGap!$AJ$1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EA_5yFWDRealRateGap!$AJ$2:$AJ$75</c:f>
              <c:numCache>
                <c:formatCode>General</c:formatCode>
                <c:ptCount val="74"/>
                <c:pt idx="0">
                  <c:v>-0.29178508113101498</c:v>
                </c:pt>
                <c:pt idx="1">
                  <c:v>-0.34168037693766401</c:v>
                </c:pt>
                <c:pt idx="2">
                  <c:v>-0.347114800434214</c:v>
                </c:pt>
                <c:pt idx="3">
                  <c:v>-0.37508491734368798</c:v>
                </c:pt>
                <c:pt idx="4">
                  <c:v>-0.44590694542282999</c:v>
                </c:pt>
                <c:pt idx="5">
                  <c:v>-0.39775002864466502</c:v>
                </c:pt>
                <c:pt idx="6">
                  <c:v>-0.42129935181352002</c:v>
                </c:pt>
                <c:pt idx="7">
                  <c:v>-0.466652343761084</c:v>
                </c:pt>
                <c:pt idx="8">
                  <c:v>-0.26105659554857802</c:v>
                </c:pt>
                <c:pt idx="9">
                  <c:v>-0.209054658850231</c:v>
                </c:pt>
                <c:pt idx="10">
                  <c:v>-0.122373146375302</c:v>
                </c:pt>
                <c:pt idx="11">
                  <c:v>-6.1987331992427702E-2</c:v>
                </c:pt>
                <c:pt idx="12">
                  <c:v>-0.15327922204789499</c:v>
                </c:pt>
                <c:pt idx="13">
                  <c:v>-0.22956165879188101</c:v>
                </c:pt>
                <c:pt idx="14">
                  <c:v>-0.222046254950446</c:v>
                </c:pt>
                <c:pt idx="15">
                  <c:v>-0.166933605680432</c:v>
                </c:pt>
                <c:pt idx="16">
                  <c:v>-2.6451243930886198E-3</c:v>
                </c:pt>
                <c:pt idx="17">
                  <c:v>8.1585082592415606E-2</c:v>
                </c:pt>
                <c:pt idx="18">
                  <c:v>-0.15754521058756099</c:v>
                </c:pt>
                <c:pt idx="19">
                  <c:v>-0.28877341736269002</c:v>
                </c:pt>
                <c:pt idx="20">
                  <c:v>-0.29444528335564102</c:v>
                </c:pt>
                <c:pt idx="21">
                  <c:v>-0.24414748393642299</c:v>
                </c:pt>
                <c:pt idx="22">
                  <c:v>-0.25255837644501899</c:v>
                </c:pt>
                <c:pt idx="23">
                  <c:v>-0.204875830425165</c:v>
                </c:pt>
                <c:pt idx="24">
                  <c:v>-7.9668003518133398E-2</c:v>
                </c:pt>
                <c:pt idx="25">
                  <c:v>-8.39524834819671E-2</c:v>
                </c:pt>
                <c:pt idx="26">
                  <c:v>-8.06280236093114E-2</c:v>
                </c:pt>
                <c:pt idx="27">
                  <c:v>-5.5873819045089403E-2</c:v>
                </c:pt>
                <c:pt idx="28">
                  <c:v>3.4512890231800201E-2</c:v>
                </c:pt>
                <c:pt idx="29">
                  <c:v>2.1293751509803501E-2</c:v>
                </c:pt>
                <c:pt idx="30">
                  <c:v>-1.9921273894621401E-2</c:v>
                </c:pt>
                <c:pt idx="31">
                  <c:v>-1.45942909723658E-2</c:v>
                </c:pt>
                <c:pt idx="32">
                  <c:v>3.1609311642120497E-2</c:v>
                </c:pt>
                <c:pt idx="33">
                  <c:v>1.3831849654237401E-2</c:v>
                </c:pt>
                <c:pt idx="34">
                  <c:v>-5.5827565895378302E-2</c:v>
                </c:pt>
                <c:pt idx="35">
                  <c:v>-4.8248795995230402E-2</c:v>
                </c:pt>
                <c:pt idx="36">
                  <c:v>-9.5856503227681897E-2</c:v>
                </c:pt>
                <c:pt idx="37">
                  <c:v>-0.101458881798556</c:v>
                </c:pt>
                <c:pt idx="38">
                  <c:v>-8.62134302209457E-2</c:v>
                </c:pt>
                <c:pt idx="39">
                  <c:v>-0.12512627629891299</c:v>
                </c:pt>
                <c:pt idx="40">
                  <c:v>-0.140147232753628</c:v>
                </c:pt>
                <c:pt idx="41">
                  <c:v>-7.9132887897427201E-2</c:v>
                </c:pt>
                <c:pt idx="42">
                  <c:v>-0.14846263996988401</c:v>
                </c:pt>
                <c:pt idx="43">
                  <c:v>-0.16988394069919699</c:v>
                </c:pt>
                <c:pt idx="44">
                  <c:v>-0.204004020257887</c:v>
                </c:pt>
                <c:pt idx="45">
                  <c:v>-0.235771965777193</c:v>
                </c:pt>
                <c:pt idx="46">
                  <c:v>-0.22664644305480799</c:v>
                </c:pt>
                <c:pt idx="47">
                  <c:v>-0.22937696212650199</c:v>
                </c:pt>
                <c:pt idx="48">
                  <c:v>-0.236465631946223</c:v>
                </c:pt>
                <c:pt idx="49">
                  <c:v>-0.23464289365942201</c:v>
                </c:pt>
                <c:pt idx="50">
                  <c:v>-0.34575909858654802</c:v>
                </c:pt>
                <c:pt idx="51">
                  <c:v>-0.17774424341405701</c:v>
                </c:pt>
                <c:pt idx="52">
                  <c:v>-8.9726978826061895E-3</c:v>
                </c:pt>
                <c:pt idx="53">
                  <c:v>0.14544921917161199</c:v>
                </c:pt>
                <c:pt idx="54">
                  <c:v>0.17459024845879301</c:v>
                </c:pt>
                <c:pt idx="55">
                  <c:v>0.47436388856124501</c:v>
                </c:pt>
                <c:pt idx="56">
                  <c:v>0.47874242224191099</c:v>
                </c:pt>
                <c:pt idx="57">
                  <c:v>0.103725491505801</c:v>
                </c:pt>
                <c:pt idx="58">
                  <c:v>-0.13082261787351299</c:v>
                </c:pt>
                <c:pt idx="59">
                  <c:v>-3.1964554913508601E-2</c:v>
                </c:pt>
                <c:pt idx="60">
                  <c:v>-0.13201225338502501</c:v>
                </c:pt>
                <c:pt idx="61">
                  <c:v>-0.19127582881559799</c:v>
                </c:pt>
                <c:pt idx="62">
                  <c:v>-0.29338665233054101</c:v>
                </c:pt>
                <c:pt idx="63">
                  <c:v>-0.21519123289849501</c:v>
                </c:pt>
                <c:pt idx="64">
                  <c:v>-0.17311149689023</c:v>
                </c:pt>
                <c:pt idx="65">
                  <c:v>-0.210261792601217</c:v>
                </c:pt>
                <c:pt idx="66">
                  <c:v>-0.20203288247027401</c:v>
                </c:pt>
                <c:pt idx="67">
                  <c:v>-0.11545879417114301</c:v>
                </c:pt>
                <c:pt idx="68">
                  <c:v>-0.18209944493059599</c:v>
                </c:pt>
                <c:pt idx="69">
                  <c:v>-0.11884241294867399</c:v>
                </c:pt>
                <c:pt idx="70">
                  <c:v>-0.115218842425601</c:v>
                </c:pt>
                <c:pt idx="71">
                  <c:v>-0.11196556892100901</c:v>
                </c:pt>
                <c:pt idx="72">
                  <c:v>-0.10898834618450901</c:v>
                </c:pt>
                <c:pt idx="73">
                  <c:v>-0.10621104416880101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99-3847-9B98-08D2BCCC3CAD}"/>
            </c:ext>
          </c:extLst>
        </c:ser>
        <c:ser>
          <c:idx val="1"/>
          <c:order val="1"/>
          <c:tx>
            <c:strRef>
              <c:f>EA_5yFWDRealRateGap!$AK$1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EA_5yFWDRealRateGap!$AK$2:$AK$75</c:f>
              <c:numCache>
                <c:formatCode>General</c:formatCode>
                <c:ptCount val="74"/>
                <c:pt idx="0">
                  <c:v>-9.1419760870683986E-2</c:v>
                </c:pt>
                <c:pt idx="1">
                  <c:v>-0.11493021474274401</c:v>
                </c:pt>
                <c:pt idx="2">
                  <c:v>-0.14308050636733799</c:v>
                </c:pt>
                <c:pt idx="3">
                  <c:v>-0.14999607530908199</c:v>
                </c:pt>
                <c:pt idx="4">
                  <c:v>-0.18834836783078202</c:v>
                </c:pt>
                <c:pt idx="5">
                  <c:v>-0.18256615179995703</c:v>
                </c:pt>
                <c:pt idx="6">
                  <c:v>-0.21658816245466303</c:v>
                </c:pt>
                <c:pt idx="7">
                  <c:v>-0.29443558663919978</c:v>
                </c:pt>
                <c:pt idx="8">
                  <c:v>-0.28994471722948101</c:v>
                </c:pt>
                <c:pt idx="9">
                  <c:v>-0.22355091239655789</c:v>
                </c:pt>
                <c:pt idx="10">
                  <c:v>-0.15048856487819434</c:v>
                </c:pt>
                <c:pt idx="11">
                  <c:v>-0.1202539097249973</c:v>
                </c:pt>
                <c:pt idx="12">
                  <c:v>-9.9378888627892653E-2</c:v>
                </c:pt>
                <c:pt idx="13">
                  <c:v>-7.4958666699483867E-2</c:v>
                </c:pt>
                <c:pt idx="14">
                  <c:v>-0.10092341712252556</c:v>
                </c:pt>
                <c:pt idx="15">
                  <c:v>-0.11508732887922909</c:v>
                </c:pt>
                <c:pt idx="16">
                  <c:v>-0.15401392252030155</c:v>
                </c:pt>
                <c:pt idx="17">
                  <c:v>-0.20642718892001399</c:v>
                </c:pt>
                <c:pt idx="18">
                  <c:v>-0.15059540315053122</c:v>
                </c:pt>
                <c:pt idx="19">
                  <c:v>-0.10914024723119564</c:v>
                </c:pt>
                <c:pt idx="20">
                  <c:v>-7.6472694806556607E-2</c:v>
                </c:pt>
                <c:pt idx="21">
                  <c:v>-5.3936801406494872E-2</c:v>
                </c:pt>
                <c:pt idx="22">
                  <c:v>-2.0852574983643457E-2</c:v>
                </c:pt>
                <c:pt idx="23">
                  <c:v>7.0787190796384181E-4</c:v>
                </c:pt>
                <c:pt idx="24">
                  <c:v>6.4348810212477986E-3</c:v>
                </c:pt>
                <c:pt idx="25">
                  <c:v>2.966685492487714E-2</c:v>
                </c:pt>
                <c:pt idx="26">
                  <c:v>2.0641484761049128E-2</c:v>
                </c:pt>
                <c:pt idx="27">
                  <c:v>4.3342590823203873E-2</c:v>
                </c:pt>
                <c:pt idx="28">
                  <c:v>5.8605205552614108E-2</c:v>
                </c:pt>
                <c:pt idx="29">
                  <c:v>7.0723667150473402E-2</c:v>
                </c:pt>
                <c:pt idx="30">
                  <c:v>7.5640727632381055E-2</c:v>
                </c:pt>
                <c:pt idx="31">
                  <c:v>8.1871088767010394E-2</c:v>
                </c:pt>
                <c:pt idx="32">
                  <c:v>9.0794828836706365E-2</c:v>
                </c:pt>
                <c:pt idx="33">
                  <c:v>0.11515670401966044</c:v>
                </c:pt>
                <c:pt idx="34">
                  <c:v>6.756023401362421E-2</c:v>
                </c:pt>
                <c:pt idx="35">
                  <c:v>0.10830268647944902</c:v>
                </c:pt>
                <c:pt idx="36">
                  <c:v>0.11261940264012683</c:v>
                </c:pt>
                <c:pt idx="37">
                  <c:v>0.12555872031258319</c:v>
                </c:pt>
                <c:pt idx="38">
                  <c:v>0.13731787882793572</c:v>
                </c:pt>
                <c:pt idx="39">
                  <c:v>0.1285957900633134</c:v>
                </c:pt>
                <c:pt idx="40">
                  <c:v>0.11773690205733994</c:v>
                </c:pt>
                <c:pt idx="41">
                  <c:v>0.15012710491018746</c:v>
                </c:pt>
                <c:pt idx="42">
                  <c:v>0.11577576809827433</c:v>
                </c:pt>
                <c:pt idx="43">
                  <c:v>0.1245837991189887</c:v>
                </c:pt>
                <c:pt idx="44">
                  <c:v>0.11220684354456001</c:v>
                </c:pt>
                <c:pt idx="45">
                  <c:v>0.11602306988522609</c:v>
                </c:pt>
                <c:pt idx="46">
                  <c:v>0.1128809951897273</c:v>
                </c:pt>
                <c:pt idx="47">
                  <c:v>0.11419113595807057</c:v>
                </c:pt>
                <c:pt idx="48">
                  <c:v>0.10214624225667951</c:v>
                </c:pt>
                <c:pt idx="49">
                  <c:v>0.14498857316516359</c:v>
                </c:pt>
                <c:pt idx="50">
                  <c:v>0.1324513370795119</c:v>
                </c:pt>
                <c:pt idx="51">
                  <c:v>0.17497861378967847</c:v>
                </c:pt>
                <c:pt idx="52">
                  <c:v>0.18532183428506271</c:v>
                </c:pt>
                <c:pt idx="53">
                  <c:v>0.18508095504932873</c:v>
                </c:pt>
                <c:pt idx="54">
                  <c:v>0.2229365160992296</c:v>
                </c:pt>
                <c:pt idx="55">
                  <c:v>0.26899758390236028</c:v>
                </c:pt>
                <c:pt idx="56">
                  <c:v>0.25345659027516287</c:v>
                </c:pt>
                <c:pt idx="57">
                  <c:v>0.22102667207843862</c:v>
                </c:pt>
                <c:pt idx="58">
                  <c:v>0.17191059923854971</c:v>
                </c:pt>
                <c:pt idx="59">
                  <c:v>0.17373379578823542</c:v>
                </c:pt>
                <c:pt idx="60">
                  <c:v>0.12443552844186254</c:v>
                </c:pt>
                <c:pt idx="61">
                  <c:v>6.4280696605945736E-2</c:v>
                </c:pt>
                <c:pt idx="62">
                  <c:v>1.6683378756721157E-2</c:v>
                </c:pt>
                <c:pt idx="63">
                  <c:v>-4.4070402799991082E-3</c:v>
                </c:pt>
                <c:pt idx="64">
                  <c:v>1.3294881199907294E-4</c:v>
                </c:pt>
                <c:pt idx="65">
                  <c:v>-1.9653308403740549E-2</c:v>
                </c:pt>
                <c:pt idx="66">
                  <c:v>-2.4875154210619865E-2</c:v>
                </c:pt>
                <c:pt idx="67">
                  <c:v>-1.7189639634620155E-2</c:v>
                </c:pt>
                <c:pt idx="68">
                  <c:v>-1.2332469264468016E-2</c:v>
                </c:pt>
                <c:pt idx="69">
                  <c:v>-7.979899660313941E-3</c:v>
                </c:pt>
                <c:pt idx="70">
                  <c:v>-8.7449339521946806E-3</c:v>
                </c:pt>
                <c:pt idx="71">
                  <c:v>-9.6993448815427263E-3</c:v>
                </c:pt>
                <c:pt idx="72">
                  <c:v>-1.0747819772757378E-2</c:v>
                </c:pt>
                <c:pt idx="73">
                  <c:v>-1.1815236824066599E-2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99-3847-9B98-08D2BCCC3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EA_RealRateGap!$AJ$2:$AJ$75</c:f>
              <c:numCache>
                <c:formatCode>General</c:formatCode>
                <c:ptCount val="74"/>
                <c:pt idx="0">
                  <c:v>-0.3555021532208833</c:v>
                </c:pt>
                <c:pt idx="1">
                  <c:v>-0.65440206136902535</c:v>
                </c:pt>
                <c:pt idx="2">
                  <c:v>-0.35967389302339431</c:v>
                </c:pt>
                <c:pt idx="3">
                  <c:v>-0.48685214503619229</c:v>
                </c:pt>
                <c:pt idx="4">
                  <c:v>-0.20567453209068029</c:v>
                </c:pt>
                <c:pt idx="5">
                  <c:v>0.3112218062827507</c:v>
                </c:pt>
                <c:pt idx="6">
                  <c:v>0.48462575817726372</c:v>
                </c:pt>
                <c:pt idx="7">
                  <c:v>1.7507719413397518</c:v>
                </c:pt>
                <c:pt idx="8">
                  <c:v>-0.43263213584304927</c:v>
                </c:pt>
                <c:pt idx="9">
                  <c:v>-0.68046476457236327</c:v>
                </c:pt>
                <c:pt idx="10">
                  <c:v>-0.62493735133518424</c:v>
                </c:pt>
                <c:pt idx="11">
                  <c:v>-1.0442559637158384</c:v>
                </c:pt>
                <c:pt idx="12">
                  <c:v>-0.80560790126407933</c:v>
                </c:pt>
                <c:pt idx="13">
                  <c:v>-0.58405755115022129</c:v>
                </c:pt>
                <c:pt idx="14">
                  <c:v>-0.94353306655863933</c:v>
                </c:pt>
                <c:pt idx="15">
                  <c:v>-1.7250997116477083</c:v>
                </c:pt>
                <c:pt idx="16">
                  <c:v>-2.8978363100728983</c:v>
                </c:pt>
                <c:pt idx="17">
                  <c:v>-4.174585951767618</c:v>
                </c:pt>
                <c:pt idx="18">
                  <c:v>-1.6831344264359782</c:v>
                </c:pt>
                <c:pt idx="19">
                  <c:v>0.10493385181363571</c:v>
                </c:pt>
                <c:pt idx="20">
                  <c:v>0.10250237441334781</c:v>
                </c:pt>
                <c:pt idx="21">
                  <c:v>-2.9656453983118298E-2</c:v>
                </c:pt>
                <c:pt idx="22">
                  <c:v>0.51680975686538866</c:v>
                </c:pt>
                <c:pt idx="23">
                  <c:v>0.23089384104369171</c:v>
                </c:pt>
                <c:pt idx="24">
                  <c:v>8.4824371316447211E-2</c:v>
                </c:pt>
                <c:pt idx="25">
                  <c:v>0.19059324608841172</c:v>
                </c:pt>
                <c:pt idx="26">
                  <c:v>8.7888050670992205E-3</c:v>
                </c:pt>
                <c:pt idx="27">
                  <c:v>-4.3658522966767005E-2</c:v>
                </c:pt>
                <c:pt idx="28">
                  <c:v>0.11202431625641071</c:v>
                </c:pt>
                <c:pt idx="29">
                  <c:v>4.7953073897058399E-2</c:v>
                </c:pt>
                <c:pt idx="30">
                  <c:v>-4.5767915577786603E-2</c:v>
                </c:pt>
                <c:pt idx="31">
                  <c:v>-5.7499311767073E-2</c:v>
                </c:pt>
                <c:pt idx="32">
                  <c:v>5.3631344098238096E-2</c:v>
                </c:pt>
                <c:pt idx="33">
                  <c:v>-0.39769586542396329</c:v>
                </c:pt>
                <c:pt idx="34">
                  <c:v>0.40907530317313973</c:v>
                </c:pt>
                <c:pt idx="35">
                  <c:v>0.3511450703379787</c:v>
                </c:pt>
                <c:pt idx="36">
                  <c:v>0.97862088626551169</c:v>
                </c:pt>
                <c:pt idx="37">
                  <c:v>0.66931213704526871</c:v>
                </c:pt>
                <c:pt idx="38">
                  <c:v>0.47735583916864471</c:v>
                </c:pt>
                <c:pt idx="39">
                  <c:v>0.18801421120605871</c:v>
                </c:pt>
                <c:pt idx="40">
                  <c:v>0.25547599346900868</c:v>
                </c:pt>
                <c:pt idx="41">
                  <c:v>-0.27915504071113828</c:v>
                </c:pt>
                <c:pt idx="42">
                  <c:v>0.45417562312719473</c:v>
                </c:pt>
                <c:pt idx="43">
                  <c:v>0.12805530978246771</c:v>
                </c:pt>
                <c:pt idx="44">
                  <c:v>3.53745411027373E-2</c:v>
                </c:pt>
                <c:pt idx="45">
                  <c:v>1.5257614693572102E-2</c:v>
                </c:pt>
                <c:pt idx="46">
                  <c:v>0.1381716343907777</c:v>
                </c:pt>
                <c:pt idx="47">
                  <c:v>-0.26890848715096027</c:v>
                </c:pt>
                <c:pt idx="48">
                  <c:v>0.10615374478129271</c:v>
                </c:pt>
                <c:pt idx="49">
                  <c:v>-0.53894504025355128</c:v>
                </c:pt>
                <c:pt idx="50">
                  <c:v>0.64706061035387274</c:v>
                </c:pt>
                <c:pt idx="51">
                  <c:v>-0.66277994694616726</c:v>
                </c:pt>
                <c:pt idx="52">
                  <c:v>4.5675535512156501E-2</c:v>
                </c:pt>
                <c:pt idx="53">
                  <c:v>0.53218415533233565</c:v>
                </c:pt>
                <c:pt idx="54">
                  <c:v>0.55227407958999075</c:v>
                </c:pt>
                <c:pt idx="55">
                  <c:v>1.2060361631620717</c:v>
                </c:pt>
                <c:pt idx="56">
                  <c:v>1.4951771689876117</c:v>
                </c:pt>
                <c:pt idx="57">
                  <c:v>0.49020125744742271</c:v>
                </c:pt>
                <c:pt idx="58">
                  <c:v>-4.3423667523490903E-2</c:v>
                </c:pt>
                <c:pt idx="59">
                  <c:v>-0.11253447500815729</c:v>
                </c:pt>
                <c:pt idx="60">
                  <c:v>-0.14140278815991031</c:v>
                </c:pt>
                <c:pt idx="61">
                  <c:v>-1.5953995783491883</c:v>
                </c:pt>
                <c:pt idx="62">
                  <c:v>-1.6307537875092484</c:v>
                </c:pt>
                <c:pt idx="63">
                  <c:v>-0.79047763144567229</c:v>
                </c:pt>
                <c:pt idx="64">
                  <c:v>-0.20231863195480529</c:v>
                </c:pt>
                <c:pt idx="65">
                  <c:v>0.11722287077012471</c:v>
                </c:pt>
                <c:pt idx="66">
                  <c:v>0.19718614462480571</c:v>
                </c:pt>
                <c:pt idx="67">
                  <c:v>0.28896096221677869</c:v>
                </c:pt>
                <c:pt idx="68">
                  <c:v>0.56972874732998968</c:v>
                </c:pt>
                <c:pt idx="69">
                  <c:v>0.59345110174358773</c:v>
                </c:pt>
                <c:pt idx="70">
                  <c:v>-3.438799540480598E-4</c:v>
                </c:pt>
                <c:pt idx="71">
                  <c:v>-0.2352693926033943</c:v>
                </c:pt>
                <c:pt idx="72">
                  <c:v>-0.33661239985721331</c:v>
                </c:pt>
                <c:pt idx="73">
                  <c:v>-0.36435860783085827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25-4441-BF8C-63E526071B77}"/>
            </c:ext>
          </c:extLst>
        </c:ser>
        <c:ser>
          <c:idx val="1"/>
          <c:order val="1"/>
          <c:tx>
            <c:strRef>
              <c:f>EA_RealRateGap!$AK$1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EA_RealRateGap!$AK$2:$AK$75</c:f>
              <c:numCache>
                <c:formatCode>General</c:formatCode>
                <c:ptCount val="74"/>
                <c:pt idx="0">
                  <c:v>-0.10501027178111327</c:v>
                </c:pt>
                <c:pt idx="1">
                  <c:v>-0.23897519337625933</c:v>
                </c:pt>
                <c:pt idx="2">
                  <c:v>-3.0932735790334287E-2</c:v>
                </c:pt>
                <c:pt idx="3">
                  <c:v>-4.8996296093537284E-2</c:v>
                </c:pt>
                <c:pt idx="4">
                  <c:v>0.36630798746587767</c:v>
                </c:pt>
                <c:pt idx="5">
                  <c:v>0.67199856555614368</c:v>
                </c:pt>
                <c:pt idx="6">
                  <c:v>0.81919884649619479</c:v>
                </c:pt>
                <c:pt idx="7">
                  <c:v>2.0285915343028456</c:v>
                </c:pt>
                <c:pt idx="8">
                  <c:v>1.8221644179523384</c:v>
                </c:pt>
                <c:pt idx="9">
                  <c:v>1.8831600584830719</c:v>
                </c:pt>
                <c:pt idx="10">
                  <c:v>1.8921474829625242</c:v>
                </c:pt>
                <c:pt idx="11">
                  <c:v>1.5787316204522384</c:v>
                </c:pt>
                <c:pt idx="12">
                  <c:v>1.632625542422349</c:v>
                </c:pt>
                <c:pt idx="13">
                  <c:v>1.4917210268199115</c:v>
                </c:pt>
                <c:pt idx="14">
                  <c:v>1.0723281499402457</c:v>
                </c:pt>
                <c:pt idx="15">
                  <c:v>0.72058540075872402</c:v>
                </c:pt>
                <c:pt idx="16">
                  <c:v>0.50308884816588595</c:v>
                </c:pt>
                <c:pt idx="17">
                  <c:v>4.5744864901385185E-2</c:v>
                </c:pt>
                <c:pt idx="18">
                  <c:v>1.1563875647724979</c:v>
                </c:pt>
                <c:pt idx="19">
                  <c:v>1.5988552350677072</c:v>
                </c:pt>
                <c:pt idx="20">
                  <c:v>1.2623708502086073</c:v>
                </c:pt>
                <c:pt idx="21">
                  <c:v>0.89701067097148401</c:v>
                </c:pt>
                <c:pt idx="22">
                  <c:v>0.98469287630775049</c:v>
                </c:pt>
                <c:pt idx="23">
                  <c:v>0.53097652682421803</c:v>
                </c:pt>
                <c:pt idx="24">
                  <c:v>0.41720833017708442</c:v>
                </c:pt>
                <c:pt idx="25">
                  <c:v>0.43877589512331833</c:v>
                </c:pt>
                <c:pt idx="26">
                  <c:v>0.41424586901453031</c:v>
                </c:pt>
                <c:pt idx="27">
                  <c:v>0.34798133437198731</c:v>
                </c:pt>
                <c:pt idx="28">
                  <c:v>0.30024974645813529</c:v>
                </c:pt>
                <c:pt idx="29">
                  <c:v>0.16489936870440847</c:v>
                </c:pt>
                <c:pt idx="30">
                  <c:v>2.4677805494645252E-2</c:v>
                </c:pt>
                <c:pt idx="31">
                  <c:v>-6.6028567232942134E-2</c:v>
                </c:pt>
                <c:pt idx="32">
                  <c:v>-0.17186775979000668</c:v>
                </c:pt>
                <c:pt idx="33">
                  <c:v>-0.51993245634299745</c:v>
                </c:pt>
                <c:pt idx="34">
                  <c:v>7.4169044166345788E-2</c:v>
                </c:pt>
                <c:pt idx="35">
                  <c:v>-0.16588496677033293</c:v>
                </c:pt>
                <c:pt idx="36">
                  <c:v>0.12627271959167685</c:v>
                </c:pt>
                <c:pt idx="37">
                  <c:v>-0.1957557352802769</c:v>
                </c:pt>
                <c:pt idx="38">
                  <c:v>-0.40825921457281683</c:v>
                </c:pt>
                <c:pt idx="39">
                  <c:v>-0.48980135901727301</c:v>
                </c:pt>
                <c:pt idx="40">
                  <c:v>-0.32751578216716598</c:v>
                </c:pt>
                <c:pt idx="41">
                  <c:v>-0.71591528315571085</c:v>
                </c:pt>
                <c:pt idx="42">
                  <c:v>-0.11587777727706294</c:v>
                </c:pt>
                <c:pt idx="43">
                  <c:v>-0.40096580840218721</c:v>
                </c:pt>
                <c:pt idx="44">
                  <c:v>-0.39180862472598599</c:v>
                </c:pt>
                <c:pt idx="45">
                  <c:v>-0.37437492494080093</c:v>
                </c:pt>
                <c:pt idx="46">
                  <c:v>-0.29476440669930537</c:v>
                </c:pt>
                <c:pt idx="47">
                  <c:v>-0.57310308050766279</c:v>
                </c:pt>
                <c:pt idx="48">
                  <c:v>-0.271495047366138</c:v>
                </c:pt>
                <c:pt idx="49">
                  <c:v>-0.87709289162785553</c:v>
                </c:pt>
                <c:pt idx="50">
                  <c:v>-0.19860500052701924</c:v>
                </c:pt>
                <c:pt idx="51">
                  <c:v>-1.2378250859217381</c:v>
                </c:pt>
                <c:pt idx="52">
                  <c:v>-0.79494569521130054</c:v>
                </c:pt>
                <c:pt idx="53">
                  <c:v>-0.64439023248533167</c:v>
                </c:pt>
                <c:pt idx="54">
                  <c:v>-0.66145549737737941</c:v>
                </c:pt>
                <c:pt idx="55">
                  <c:v>-0.45688094535909829</c:v>
                </c:pt>
                <c:pt idx="56">
                  <c:v>-0.33344779967700711</c:v>
                </c:pt>
                <c:pt idx="57">
                  <c:v>-0.79292059458067821</c:v>
                </c:pt>
                <c:pt idx="58">
                  <c:v>-0.91030077214528982</c:v>
                </c:pt>
                <c:pt idx="59">
                  <c:v>-0.82217689619190193</c:v>
                </c:pt>
                <c:pt idx="60">
                  <c:v>-0.61840524741134062</c:v>
                </c:pt>
                <c:pt idx="61">
                  <c:v>-1.1437155187728554</c:v>
                </c:pt>
                <c:pt idx="62">
                  <c:v>-1.0621994344431984</c:v>
                </c:pt>
                <c:pt idx="63">
                  <c:v>-0.91700020166069374</c:v>
                </c:pt>
                <c:pt idx="64">
                  <c:v>-0.91113522902844724</c:v>
                </c:pt>
                <c:pt idx="65">
                  <c:v>-0.94247581876606523</c:v>
                </c:pt>
                <c:pt idx="66">
                  <c:v>-0.91702261542440899</c:v>
                </c:pt>
                <c:pt idx="67">
                  <c:v>-0.85053446648554532</c:v>
                </c:pt>
                <c:pt idx="68">
                  <c:v>-0.58598128758331613</c:v>
                </c:pt>
                <c:pt idx="69">
                  <c:v>-0.48695325050881855</c:v>
                </c:pt>
                <c:pt idx="70">
                  <c:v>-0.4103809313186384</c:v>
                </c:pt>
                <c:pt idx="71">
                  <c:v>-0.34066753471906608</c:v>
                </c:pt>
                <c:pt idx="72">
                  <c:v>-0.27961666341673125</c:v>
                </c:pt>
                <c:pt idx="73">
                  <c:v>-0.22709994498691444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25-4441-BF8C-63E526071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in val="-2.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marker>
            <c:symbol val="none"/>
          </c:marker>
          <c:cat>
            <c:numRef>
              <c:f>'[1]Chart 2 - Real rate gaps'!$A$3:$A$312</c:f>
              <c:numCache>
                <c:formatCode>General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General</c:formatCode>
                <c:ptCount val="310"/>
                <c:pt idx="52">
                  <c:v>0.98414473335785013</c:v>
                </c:pt>
                <c:pt idx="53">
                  <c:v>-2.1797772542855105</c:v>
                </c:pt>
                <c:pt idx="54">
                  <c:v>1.468384795688729</c:v>
                </c:pt>
                <c:pt idx="55">
                  <c:v>1.193238087921868</c:v>
                </c:pt>
                <c:pt idx="56">
                  <c:v>2.1195851297584398</c:v>
                </c:pt>
                <c:pt idx="57">
                  <c:v>2.3952092964565388</c:v>
                </c:pt>
                <c:pt idx="58">
                  <c:v>1.710292573759562</c:v>
                </c:pt>
                <c:pt idx="59">
                  <c:v>-0.93240227340706294</c:v>
                </c:pt>
                <c:pt idx="60">
                  <c:v>-0.11940061218412001</c:v>
                </c:pt>
                <c:pt idx="61">
                  <c:v>-0.89514751608234611</c:v>
                </c:pt>
                <c:pt idx="62">
                  <c:v>0.482199797799017</c:v>
                </c:pt>
                <c:pt idx="63">
                  <c:v>0.22471560753106012</c:v>
                </c:pt>
                <c:pt idx="64">
                  <c:v>0.36163635484777712</c:v>
                </c:pt>
                <c:pt idx="65">
                  <c:v>-0.15799689942895001</c:v>
                </c:pt>
                <c:pt idx="66">
                  <c:v>-0.42785808261622016</c:v>
                </c:pt>
                <c:pt idx="67">
                  <c:v>-0.14715322276986997</c:v>
                </c:pt>
                <c:pt idx="68">
                  <c:v>-1.7778847719468203</c:v>
                </c:pt>
                <c:pt idx="69">
                  <c:v>-3.6465354068123603</c:v>
                </c:pt>
                <c:pt idx="70">
                  <c:v>0.47667956425771996</c:v>
                </c:pt>
                <c:pt idx="71">
                  <c:v>0.77878228428613006</c:v>
                </c:pt>
                <c:pt idx="72">
                  <c:v>-0.86563229914751005</c:v>
                </c:pt>
                <c:pt idx="73">
                  <c:v>-0.72063711678294018</c:v>
                </c:pt>
                <c:pt idx="74">
                  <c:v>0.3722227399095801</c:v>
                </c:pt>
                <c:pt idx="75">
                  <c:v>8.9912897125139946E-2</c:v>
                </c:pt>
                <c:pt idx="76">
                  <c:v>0.44033004928990005</c:v>
                </c:pt>
                <c:pt idx="77">
                  <c:v>-0.32810694127411999</c:v>
                </c:pt>
                <c:pt idx="78">
                  <c:v>-1.6233743187093599</c:v>
                </c:pt>
                <c:pt idx="79">
                  <c:v>-2.2901335934570599</c:v>
                </c:pt>
                <c:pt idx="80">
                  <c:v>1.889472523492145</c:v>
                </c:pt>
                <c:pt idx="81">
                  <c:v>1.5630713730897809</c:v>
                </c:pt>
                <c:pt idx="82">
                  <c:v>-0.56687469445414596</c:v>
                </c:pt>
                <c:pt idx="83">
                  <c:v>-0.31556641266184299</c:v>
                </c:pt>
                <c:pt idx="84">
                  <c:v>0.60662682307437699</c:v>
                </c:pt>
                <c:pt idx="85">
                  <c:v>-2.4787626831008405</c:v>
                </c:pt>
                <c:pt idx="86">
                  <c:v>-1.2172338415373898</c:v>
                </c:pt>
                <c:pt idx="87">
                  <c:v>0.84860673985759094</c:v>
                </c:pt>
                <c:pt idx="88">
                  <c:v>-2.0264245911517196</c:v>
                </c:pt>
                <c:pt idx="89">
                  <c:v>-3.7046930276223797</c:v>
                </c:pt>
                <c:pt idx="90">
                  <c:v>-3.1066103205504998</c:v>
                </c:pt>
                <c:pt idx="91">
                  <c:v>-5.1834509248519698</c:v>
                </c:pt>
                <c:pt idx="92">
                  <c:v>-2.7508326695602703</c:v>
                </c:pt>
                <c:pt idx="93">
                  <c:v>1.0372342659121401</c:v>
                </c:pt>
                <c:pt idx="94">
                  <c:v>1.4525302940525118</c:v>
                </c:pt>
                <c:pt idx="95">
                  <c:v>1.910138110324695</c:v>
                </c:pt>
                <c:pt idx="96">
                  <c:v>4.1065231671390512</c:v>
                </c:pt>
                <c:pt idx="97">
                  <c:v>2.4652834134829229</c:v>
                </c:pt>
                <c:pt idx="98">
                  <c:v>1.4074272950954261</c:v>
                </c:pt>
                <c:pt idx="99">
                  <c:v>9.148722908007989E-2</c:v>
                </c:pt>
                <c:pt idx="100">
                  <c:v>0.43895531668617704</c:v>
                </c:pt>
                <c:pt idx="101">
                  <c:v>-0.21473409051547998</c:v>
                </c:pt>
                <c:pt idx="102">
                  <c:v>1.2480661422299872</c:v>
                </c:pt>
                <c:pt idx="103">
                  <c:v>1.2240530421200231</c:v>
                </c:pt>
                <c:pt idx="104">
                  <c:v>0.17938966216220997</c:v>
                </c:pt>
                <c:pt idx="105">
                  <c:v>-1.7279990506786698</c:v>
                </c:pt>
                <c:pt idx="106">
                  <c:v>-3.5849941803687306</c:v>
                </c:pt>
                <c:pt idx="107">
                  <c:v>-3.5749425523261502</c:v>
                </c:pt>
                <c:pt idx="108">
                  <c:v>-2.7170000062240103</c:v>
                </c:pt>
                <c:pt idx="109">
                  <c:v>-3.8093930088335997</c:v>
                </c:pt>
                <c:pt idx="110">
                  <c:v>-4.6354319743313104</c:v>
                </c:pt>
                <c:pt idx="111">
                  <c:v>2.3608444143551637</c:v>
                </c:pt>
                <c:pt idx="112">
                  <c:v>6.0173865661025099</c:v>
                </c:pt>
                <c:pt idx="113">
                  <c:v>5.0363778247585493</c:v>
                </c:pt>
                <c:pt idx="114">
                  <c:v>2.2825796852181268</c:v>
                </c:pt>
                <c:pt idx="115">
                  <c:v>3.2119860111006844</c:v>
                </c:pt>
                <c:pt idx="116">
                  <c:v>1.2153955706889221</c:v>
                </c:pt>
                <c:pt idx="117">
                  <c:v>2.4552468162739243</c:v>
                </c:pt>
                <c:pt idx="118">
                  <c:v>1.284273510030165</c:v>
                </c:pt>
                <c:pt idx="119">
                  <c:v>4.4287462596343996</c:v>
                </c:pt>
                <c:pt idx="120">
                  <c:v>3.8339751227663803</c:v>
                </c:pt>
                <c:pt idx="121">
                  <c:v>1.1537742104370237</c:v>
                </c:pt>
                <c:pt idx="122">
                  <c:v>1.873421250408192</c:v>
                </c:pt>
                <c:pt idx="123">
                  <c:v>-0.51743151446334457</c:v>
                </c:pt>
                <c:pt idx="124">
                  <c:v>1.8086997829108831</c:v>
                </c:pt>
                <c:pt idx="125">
                  <c:v>-0.28173859180738203</c:v>
                </c:pt>
                <c:pt idx="126">
                  <c:v>1.5616890337792713</c:v>
                </c:pt>
                <c:pt idx="127">
                  <c:v>-0.37363224037524034</c:v>
                </c:pt>
                <c:pt idx="128">
                  <c:v>-1.2631999661233597</c:v>
                </c:pt>
                <c:pt idx="129">
                  <c:v>0.55965829862079008</c:v>
                </c:pt>
                <c:pt idx="130">
                  <c:v>-2.3561686908513799</c:v>
                </c:pt>
                <c:pt idx="131">
                  <c:v>-4.3278299293838298</c:v>
                </c:pt>
                <c:pt idx="132">
                  <c:v>-2.6124878109862406</c:v>
                </c:pt>
                <c:pt idx="133">
                  <c:v>2.5307476928747801</c:v>
                </c:pt>
                <c:pt idx="134">
                  <c:v>3.0437681712478044</c:v>
                </c:pt>
                <c:pt idx="135">
                  <c:v>-4.7573405917734792</c:v>
                </c:pt>
                <c:pt idx="136">
                  <c:v>-2.6975646714617305</c:v>
                </c:pt>
                <c:pt idx="137">
                  <c:v>-3.3839179176497289</c:v>
                </c:pt>
                <c:pt idx="138">
                  <c:v>1.4989722376464805</c:v>
                </c:pt>
                <c:pt idx="139">
                  <c:v>4.8158602300541</c:v>
                </c:pt>
                <c:pt idx="140">
                  <c:v>2.2838374948992808</c:v>
                </c:pt>
                <c:pt idx="141">
                  <c:v>0.68107691173243978</c:v>
                </c:pt>
                <c:pt idx="142">
                  <c:v>1.9708770791925398</c:v>
                </c:pt>
                <c:pt idx="143">
                  <c:v>4.6888329198896033</c:v>
                </c:pt>
                <c:pt idx="144">
                  <c:v>5.3785944824408602</c:v>
                </c:pt>
                <c:pt idx="145">
                  <c:v>2.2281196458505197</c:v>
                </c:pt>
                <c:pt idx="146">
                  <c:v>0.53943043464956997</c:v>
                </c:pt>
                <c:pt idx="147">
                  <c:v>1.50696213120982</c:v>
                </c:pt>
                <c:pt idx="148">
                  <c:v>1.1144199677714197</c:v>
                </c:pt>
                <c:pt idx="149">
                  <c:v>0.53093984760159962</c:v>
                </c:pt>
                <c:pt idx="150">
                  <c:v>1.2632909453736199</c:v>
                </c:pt>
                <c:pt idx="151">
                  <c:v>2.9389691533642299</c:v>
                </c:pt>
                <c:pt idx="152">
                  <c:v>1.9368601602989099</c:v>
                </c:pt>
                <c:pt idx="153">
                  <c:v>3.1595931895403799</c:v>
                </c:pt>
                <c:pt idx="154">
                  <c:v>2.2468193373919099</c:v>
                </c:pt>
                <c:pt idx="155">
                  <c:v>1.7655195715049401</c:v>
                </c:pt>
                <c:pt idx="156">
                  <c:v>-0.73161596291687037</c:v>
                </c:pt>
                <c:pt idx="157">
                  <c:v>1.87264153437304</c:v>
                </c:pt>
                <c:pt idx="158">
                  <c:v>-0.8321059219258804</c:v>
                </c:pt>
                <c:pt idx="159">
                  <c:v>0.15163317983508007</c:v>
                </c:pt>
                <c:pt idx="160">
                  <c:v>-2.5324868072413498</c:v>
                </c:pt>
                <c:pt idx="161">
                  <c:v>-1.7914534100077697</c:v>
                </c:pt>
                <c:pt idx="162">
                  <c:v>-0.79635085429526997</c:v>
                </c:pt>
                <c:pt idx="163">
                  <c:v>-0.49025829266692034</c:v>
                </c:pt>
                <c:pt idx="164">
                  <c:v>-1.2668424582096796</c:v>
                </c:pt>
                <c:pt idx="165">
                  <c:v>-0.55162007684933023</c:v>
                </c:pt>
                <c:pt idx="166">
                  <c:v>-1.5124304565019102</c:v>
                </c:pt>
                <c:pt idx="167">
                  <c:v>-2.6349536911947409</c:v>
                </c:pt>
                <c:pt idx="168">
                  <c:v>-3.1771056687062105</c:v>
                </c:pt>
                <c:pt idx="169">
                  <c:v>-2.5841103635094704</c:v>
                </c:pt>
                <c:pt idx="170">
                  <c:v>-1.3313523389840096</c:v>
                </c:pt>
                <c:pt idx="171">
                  <c:v>-1.5734430046801302</c:v>
                </c:pt>
                <c:pt idx="172">
                  <c:v>-4.1850455817543093</c:v>
                </c:pt>
                <c:pt idx="173">
                  <c:v>-1.6606195335911504</c:v>
                </c:pt>
                <c:pt idx="174">
                  <c:v>-1.0534807121421803</c:v>
                </c:pt>
                <c:pt idx="175">
                  <c:v>-1.0645194547201502</c:v>
                </c:pt>
                <c:pt idx="176">
                  <c:v>1.6410705528313303</c:v>
                </c:pt>
                <c:pt idx="177">
                  <c:v>0.55796510423661005</c:v>
                </c:pt>
                <c:pt idx="178">
                  <c:v>0.75712200802049989</c:v>
                </c:pt>
                <c:pt idx="179">
                  <c:v>1.205145540402992</c:v>
                </c:pt>
                <c:pt idx="180">
                  <c:v>0.45754435459378606</c:v>
                </c:pt>
                <c:pt idx="181">
                  <c:v>0.41285589827651503</c:v>
                </c:pt>
                <c:pt idx="182">
                  <c:v>0.80030737531223006</c:v>
                </c:pt>
                <c:pt idx="183">
                  <c:v>1.9658766180797069</c:v>
                </c:pt>
                <c:pt idx="184">
                  <c:v>0.61677935105116799</c:v>
                </c:pt>
                <c:pt idx="185">
                  <c:v>-1.1414202191482368</c:v>
                </c:pt>
                <c:pt idx="186">
                  <c:v>-1.9860236993252258</c:v>
                </c:pt>
                <c:pt idx="187">
                  <c:v>0.90633657608353102</c:v>
                </c:pt>
                <c:pt idx="188">
                  <c:v>-0.36537380753235105</c:v>
                </c:pt>
                <c:pt idx="189">
                  <c:v>-0.65416195496191021</c:v>
                </c:pt>
                <c:pt idx="190">
                  <c:v>-1.0771828187864303</c:v>
                </c:pt>
                <c:pt idx="191">
                  <c:v>-1.9740508295493804</c:v>
                </c:pt>
                <c:pt idx="192">
                  <c:v>-0.15587140520366027</c:v>
                </c:pt>
                <c:pt idx="193">
                  <c:v>0.78449268276053008</c:v>
                </c:pt>
                <c:pt idx="194">
                  <c:v>-3.1896987126419862E-2</c:v>
                </c:pt>
                <c:pt idx="195">
                  <c:v>0.8200813423877702</c:v>
                </c:pt>
                <c:pt idx="196">
                  <c:v>1.7757383128322002</c:v>
                </c:pt>
                <c:pt idx="197">
                  <c:v>-0.75193183080612958</c:v>
                </c:pt>
                <c:pt idx="198">
                  <c:v>-1.3020599847104997</c:v>
                </c:pt>
                <c:pt idx="199">
                  <c:v>-1.0466401205129698</c:v>
                </c:pt>
                <c:pt idx="200">
                  <c:v>-0.63683637273752991</c:v>
                </c:pt>
                <c:pt idx="201">
                  <c:v>-1.2036156607599198</c:v>
                </c:pt>
                <c:pt idx="202">
                  <c:v>-1.6193994440178696</c:v>
                </c:pt>
                <c:pt idx="203">
                  <c:v>-1.3864476021272703</c:v>
                </c:pt>
                <c:pt idx="204">
                  <c:v>0.70672008836912026</c:v>
                </c:pt>
                <c:pt idx="205">
                  <c:v>0.33521614941841005</c:v>
                </c:pt>
                <c:pt idx="206">
                  <c:v>4.320940604861967E-2</c:v>
                </c:pt>
                <c:pt idx="207">
                  <c:v>-1.1725912033679498</c:v>
                </c:pt>
                <c:pt idx="208">
                  <c:v>0.37542250438345004</c:v>
                </c:pt>
                <c:pt idx="209">
                  <c:v>-0.47930932050533004</c:v>
                </c:pt>
                <c:pt idx="210">
                  <c:v>-9.8176827850680048E-2</c:v>
                </c:pt>
                <c:pt idx="211">
                  <c:v>-1.5430771434914403</c:v>
                </c:pt>
                <c:pt idx="212">
                  <c:v>-5.8558416052500988</c:v>
                </c:pt>
                <c:pt idx="213">
                  <c:v>-2.6030344989399898</c:v>
                </c:pt>
                <c:pt idx="214">
                  <c:v>-2.87928918966597</c:v>
                </c:pt>
                <c:pt idx="215">
                  <c:v>-3.01383346730226</c:v>
                </c:pt>
                <c:pt idx="216">
                  <c:v>-3.6975750053317302</c:v>
                </c:pt>
                <c:pt idx="217">
                  <c:v>-2.857982332910014E-2</c:v>
                </c:pt>
                <c:pt idx="218">
                  <c:v>0.44191393484732</c:v>
                </c:pt>
                <c:pt idx="219">
                  <c:v>0.22040445059704733</c:v>
                </c:pt>
                <c:pt idx="220">
                  <c:v>2.1705432396683801</c:v>
                </c:pt>
                <c:pt idx="221">
                  <c:v>-0.9437766494192481</c:v>
                </c:pt>
                <c:pt idx="222">
                  <c:v>-1.657221449170825</c:v>
                </c:pt>
                <c:pt idx="223">
                  <c:v>0.99500672929977596</c:v>
                </c:pt>
                <c:pt idx="224">
                  <c:v>7.6826619188630985E-2</c:v>
                </c:pt>
                <c:pt idx="225">
                  <c:v>1.5804335039680359</c:v>
                </c:pt>
                <c:pt idx="226">
                  <c:v>2.3954619454736759</c:v>
                </c:pt>
                <c:pt idx="227">
                  <c:v>0.77157316712452495</c:v>
                </c:pt>
                <c:pt idx="228">
                  <c:v>0.29201098584318985</c:v>
                </c:pt>
                <c:pt idx="229">
                  <c:v>1.7471569250027101</c:v>
                </c:pt>
                <c:pt idx="230">
                  <c:v>6.3881530917140994E-2</c:v>
                </c:pt>
                <c:pt idx="231">
                  <c:v>-1.1897509628191592</c:v>
                </c:pt>
                <c:pt idx="232">
                  <c:v>0.9964976972918449</c:v>
                </c:pt>
                <c:pt idx="233">
                  <c:v>-1.8793298522223238</c:v>
                </c:pt>
                <c:pt idx="234">
                  <c:v>-1.9836767961692401</c:v>
                </c:pt>
                <c:pt idx="235">
                  <c:v>-1.77474449926543</c:v>
                </c:pt>
                <c:pt idx="236">
                  <c:v>-2.5167109333638504</c:v>
                </c:pt>
                <c:pt idx="237">
                  <c:v>-3.2301800117091197</c:v>
                </c:pt>
                <c:pt idx="238">
                  <c:v>-3.4950032396955195</c:v>
                </c:pt>
                <c:pt idx="239">
                  <c:v>-4.7767993772227708</c:v>
                </c:pt>
                <c:pt idx="240">
                  <c:v>-3.8555229213202695</c:v>
                </c:pt>
                <c:pt idx="241">
                  <c:v>-1.5095726219719099</c:v>
                </c:pt>
                <c:pt idx="242">
                  <c:v>-2.67625099914732</c:v>
                </c:pt>
                <c:pt idx="243">
                  <c:v>-3.1966486425088201</c:v>
                </c:pt>
                <c:pt idx="244">
                  <c:v>-1.0901987979191101</c:v>
                </c:pt>
                <c:pt idx="245">
                  <c:v>-0.416267492337349</c:v>
                </c:pt>
                <c:pt idx="246">
                  <c:v>1.4298248373521103</c:v>
                </c:pt>
                <c:pt idx="247">
                  <c:v>2.0514698033665688</c:v>
                </c:pt>
                <c:pt idx="248">
                  <c:v>3.3327446245504415</c:v>
                </c:pt>
                <c:pt idx="249">
                  <c:v>4.6152088357756398</c:v>
                </c:pt>
                <c:pt idx="250">
                  <c:v>3.3391349989541093</c:v>
                </c:pt>
                <c:pt idx="251">
                  <c:v>4.7749651174248804</c:v>
                </c:pt>
                <c:pt idx="252">
                  <c:v>2.4250702881077997</c:v>
                </c:pt>
                <c:pt idx="253">
                  <c:v>0.95322764715276009</c:v>
                </c:pt>
                <c:pt idx="254">
                  <c:v>0.843519979203739</c:v>
                </c:pt>
                <c:pt idx="255">
                  <c:v>2.3569151485534499</c:v>
                </c:pt>
                <c:pt idx="256">
                  <c:v>0.33473927994752994</c:v>
                </c:pt>
                <c:pt idx="257">
                  <c:v>1.1731850338928498</c:v>
                </c:pt>
                <c:pt idx="258">
                  <c:v>1.4459812448716902</c:v>
                </c:pt>
                <c:pt idx="259">
                  <c:v>0.32890183871032996</c:v>
                </c:pt>
                <c:pt idx="260">
                  <c:v>-0.19382837919766005</c:v>
                </c:pt>
                <c:pt idx="261">
                  <c:v>0.49948557001905991</c:v>
                </c:pt>
                <c:pt idx="262">
                  <c:v>-0.31059165183304005</c:v>
                </c:pt>
                <c:pt idx="263">
                  <c:v>-0.51110937776614207</c:v>
                </c:pt>
                <c:pt idx="264">
                  <c:v>1.3710909220702199</c:v>
                </c:pt>
                <c:pt idx="265">
                  <c:v>1.3401017404600999</c:v>
                </c:pt>
                <c:pt idx="266">
                  <c:v>2.2596980172286001</c:v>
                </c:pt>
                <c:pt idx="267">
                  <c:v>3.0688812699527301</c:v>
                </c:pt>
                <c:pt idx="268">
                  <c:v>1.7657316207118201</c:v>
                </c:pt>
                <c:pt idx="269">
                  <c:v>0.73067141326162988</c:v>
                </c:pt>
                <c:pt idx="270">
                  <c:v>1.3631865118303099</c:v>
                </c:pt>
                <c:pt idx="271">
                  <c:v>-0.58752738599887389</c:v>
                </c:pt>
                <c:pt idx="272">
                  <c:v>0.93936508303762001</c:v>
                </c:pt>
                <c:pt idx="273">
                  <c:v>0.77365892570047978</c:v>
                </c:pt>
                <c:pt idx="274">
                  <c:v>0.28829115357928004</c:v>
                </c:pt>
                <c:pt idx="275">
                  <c:v>8.9917591777251005E-2</c:v>
                </c:pt>
                <c:pt idx="276">
                  <c:v>-0.33147194671201902</c:v>
                </c:pt>
                <c:pt idx="277">
                  <c:v>1.436813812855009E-2</c:v>
                </c:pt>
                <c:pt idx="278">
                  <c:v>0.29277298036206001</c:v>
                </c:pt>
                <c:pt idx="279">
                  <c:v>0.98753333189160997</c:v>
                </c:pt>
                <c:pt idx="280">
                  <c:v>0.10070031714610506</c:v>
                </c:pt>
                <c:pt idx="281">
                  <c:v>-0.42768824316353921</c:v>
                </c:pt>
                <c:pt idx="282">
                  <c:v>0.52202035597698493</c:v>
                </c:pt>
                <c:pt idx="283">
                  <c:v>0.60311824641968292</c:v>
                </c:pt>
                <c:pt idx="284">
                  <c:v>-1.04102407261045</c:v>
                </c:pt>
                <c:pt idx="285">
                  <c:v>-0.86116043604943704</c:v>
                </c:pt>
                <c:pt idx="286">
                  <c:v>-0.401559846101257</c:v>
                </c:pt>
                <c:pt idx="287">
                  <c:v>-1.5334577343366802</c:v>
                </c:pt>
                <c:pt idx="288">
                  <c:v>0.11776897157697408</c:v>
                </c:pt>
                <c:pt idx="289">
                  <c:v>1.0712778653846569</c:v>
                </c:pt>
                <c:pt idx="290">
                  <c:v>-0.58220934313516393</c:v>
                </c:pt>
                <c:pt idx="291">
                  <c:v>-2.1130933988200482</c:v>
                </c:pt>
                <c:pt idx="292">
                  <c:v>2.413176286692952</c:v>
                </c:pt>
                <c:pt idx="293">
                  <c:v>3.5738346323497847</c:v>
                </c:pt>
                <c:pt idx="294">
                  <c:v>4.3456476462262899</c:v>
                </c:pt>
                <c:pt idx="295">
                  <c:v>4.2414859382235903</c:v>
                </c:pt>
                <c:pt idx="296">
                  <c:v>3.0466498467858001</c:v>
                </c:pt>
                <c:pt idx="297">
                  <c:v>0.47223394659673978</c:v>
                </c:pt>
                <c:pt idx="298">
                  <c:v>0.32617072805877978</c:v>
                </c:pt>
                <c:pt idx="299">
                  <c:v>-2.0148795728032902</c:v>
                </c:pt>
                <c:pt idx="300">
                  <c:v>-2.9433579919864798</c:v>
                </c:pt>
                <c:pt idx="301">
                  <c:v>-2.9074294221101429</c:v>
                </c:pt>
                <c:pt idx="302">
                  <c:v>-2.0546854180596319</c:v>
                </c:pt>
                <c:pt idx="303">
                  <c:v>-1.497809317078338</c:v>
                </c:pt>
                <c:pt idx="304">
                  <c:v>-4.6519307768690297</c:v>
                </c:pt>
                <c:pt idx="305">
                  <c:v>3.5636963805099064E-3</c:v>
                </c:pt>
                <c:pt idx="306">
                  <c:v>-0.40797127054457993</c:v>
                </c:pt>
                <c:pt idx="307">
                  <c:v>0.64987252235138993</c:v>
                </c:pt>
                <c:pt idx="308">
                  <c:v>2.07558326790492</c:v>
                </c:pt>
                <c:pt idx="309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catAx>
        <c:axId val="1774547792"/>
        <c:scaling>
          <c:orientation val="minMax"/>
          <c:max val="925"/>
          <c:min val="63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Algn val="ctr"/>
        <c:lblOffset val="100"/>
        <c:tickLblSkip val="12"/>
        <c:noMultiLvlLbl val="0"/>
      </c:cat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83-4BB6-8BFD-DAA4EE7DDC08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83-4BB6-8BFD-DAA4EE7DDC08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83-4BB6-8BFD-DAA4EE7DDC08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83-4BB6-8BFD-DAA4EE7DDC08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83-4BB6-8BFD-DAA4EE7DDC08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83-4BB6-8BFD-DAA4EE7DDC08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83-4BB6-8BFD-DAA4EE7DDC08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83-4BB6-8BFD-DAA4EE7DDC08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83-4BB6-8BFD-DAA4EE7DDC08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83-4BB6-8BFD-DAA4EE7DDC08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83-4BB6-8BFD-DAA4EE7DDC08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83-4BB6-8BFD-DAA4EE7DDC08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83-4BB6-8BFD-DAA4EE7DDC08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83-4BB6-8BFD-DAA4EE7DDC08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83-4BB6-8BFD-DAA4EE7DDC08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83-4BB6-8BFD-DAA4EE7DDC08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83-4BB6-8BFD-DAA4EE7DDC08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83-4BB6-8BFD-DAA4EE7DDC08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83-4BB6-8BFD-DAA4EE7DDC08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83-4BB6-8BFD-DAA4EE7DDC08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83-4BB6-8BFD-DAA4EE7DDC08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83-4BB6-8BFD-DAA4EE7DDC08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83-4BB6-8BFD-DAA4EE7DDC08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83-4BB6-8BFD-DAA4EE7DDC08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83-4BB6-8BFD-DAA4EE7DDC08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83-4BB6-8BFD-DAA4EE7DDC08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83-4BB6-8BFD-DAA4EE7DDC08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83-4BB6-8BFD-DAA4EE7DD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B-443F-9158-5AA742E34EE0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B-443F-9158-5AA742E34EE0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B-443F-9158-5AA742E34EE0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4B-443F-9158-5AA742E34EE0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4B-443F-9158-5AA742E34EE0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4B-443F-9158-5AA742E34EE0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4B-443F-9158-5AA742E34EE0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4B-443F-9158-5AA742E34EE0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4B-443F-9158-5AA742E34EE0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4B-443F-9158-5AA742E34EE0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4B-443F-9158-5AA742E34EE0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4B-443F-9158-5AA742E34EE0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4B-443F-9158-5AA742E34EE0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4B-443F-9158-5AA742E34EE0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4B-443F-9158-5AA742E34EE0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4B-443F-9158-5AA742E34EE0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4B-443F-9158-5AA742E34EE0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4B-443F-9158-5AA742E34EE0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4B-443F-9158-5AA742E34EE0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4B-443F-9158-5AA742E34EE0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4B-443F-9158-5AA742E34EE0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4B-443F-9158-5AA742E34EE0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4B-443F-9158-5AA742E34EE0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4B-443F-9158-5AA742E34EE0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4B-443F-9158-5AA742E34EE0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4B-443F-9158-5AA742E34EE0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4B-443F-9158-5AA742E34EE0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4B-443F-9158-5AA742E34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F-7A4C-A82C-08B41F902852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F-7A4C-A82C-08B41F902852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F-7A4C-A82C-08B41F902852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EF-7A4C-A82C-08B41F902852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EF-7A4C-A82C-08B41F902852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EF-7A4C-A82C-08B41F902852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EF-7A4C-A82C-08B41F902852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EF-7A4C-A82C-08B41F902852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EF-7A4C-A82C-08B41F902852}"/>
            </c:ext>
          </c:extLst>
        </c:ser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EF-7A4C-A82C-08B41F902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0-794B-A6DB-0D8A21D3EA78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C0-794B-A6DB-0D8A21D3EA78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C0-794B-A6DB-0D8A21D3EA78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C0-794B-A6DB-0D8A21D3EA78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C0-794B-A6DB-0D8A21D3EA78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C0-794B-A6DB-0D8A21D3EA78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C0-794B-A6DB-0D8A21D3EA78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C0-794B-A6DB-0D8A21D3EA78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r*(%, annual percentage rate)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EA_output_withoutFG!$AG$2:$AG$132</c:f>
              <c:numCache>
                <c:formatCode>General</c:formatCode>
                <c:ptCount val="131"/>
                <c:pt idx="0">
                  <c:v>4.008773472975566</c:v>
                </c:pt>
                <c:pt idx="1">
                  <c:v>4.3032822412866665</c:v>
                </c:pt>
                <c:pt idx="2">
                  <c:v>4.5690073970399681</c:v>
                </c:pt>
                <c:pt idx="3">
                  <c:v>4.755808811959966</c:v>
                </c:pt>
                <c:pt idx="4">
                  <c:v>5.0248569536625673</c:v>
                </c:pt>
                <c:pt idx="5">
                  <c:v>4.7458580135820654</c:v>
                </c:pt>
                <c:pt idx="6">
                  <c:v>4.370179699222966</c:v>
                </c:pt>
                <c:pt idx="7">
                  <c:v>3.9799272994095674</c:v>
                </c:pt>
                <c:pt idx="8">
                  <c:v>2.4785886052674684</c:v>
                </c:pt>
                <c:pt idx="9">
                  <c:v>1.8646131675600657</c:v>
                </c:pt>
                <c:pt idx="10">
                  <c:v>1.7629224013990665</c:v>
                </c:pt>
                <c:pt idx="11">
                  <c:v>1.6195503728210667</c:v>
                </c:pt>
                <c:pt idx="12">
                  <c:v>2.0244170415152674</c:v>
                </c:pt>
                <c:pt idx="13">
                  <c:v>2.2150137392995681</c:v>
                </c:pt>
                <c:pt idx="14">
                  <c:v>2.1843917178756662</c:v>
                </c:pt>
                <c:pt idx="15">
                  <c:v>2.2164908047183651</c:v>
                </c:pt>
                <c:pt idx="16">
                  <c:v>2.8502108820218659</c:v>
                </c:pt>
                <c:pt idx="17">
                  <c:v>2.5444841462980676</c:v>
                </c:pt>
                <c:pt idx="18">
                  <c:v>2.3928193211612658</c:v>
                </c:pt>
                <c:pt idx="19">
                  <c:v>2.0765902680525663</c:v>
                </c:pt>
                <c:pt idx="20">
                  <c:v>1.7707383299937653</c:v>
                </c:pt>
                <c:pt idx="21">
                  <c:v>1.1813774009982652</c:v>
                </c:pt>
                <c:pt idx="22">
                  <c:v>0.80484621446866811</c:v>
                </c:pt>
                <c:pt idx="23">
                  <c:v>0.16873075286546779</c:v>
                </c:pt>
                <c:pt idx="24">
                  <c:v>-0.44120502529523264</c:v>
                </c:pt>
                <c:pt idx="25">
                  <c:v>-0.37216730531363496</c:v>
                </c:pt>
                <c:pt idx="26">
                  <c:v>-0.37567424971993191</c:v>
                </c:pt>
                <c:pt idx="27">
                  <c:v>-0.163049843443833</c:v>
                </c:pt>
                <c:pt idx="28">
                  <c:v>-0.64276713411343422</c:v>
                </c:pt>
                <c:pt idx="29">
                  <c:v>-0.80320236332133277</c:v>
                </c:pt>
                <c:pt idx="30">
                  <c:v>-0.74887504932413407</c:v>
                </c:pt>
                <c:pt idx="31">
                  <c:v>-0.58379390884013205</c:v>
                </c:pt>
                <c:pt idx="32">
                  <c:v>-1.1070222540279318</c:v>
                </c:pt>
                <c:pt idx="33">
                  <c:v>-0.77531465745033401</c:v>
                </c:pt>
                <c:pt idx="34">
                  <c:v>-0.55509662926843362</c:v>
                </c:pt>
                <c:pt idx="35">
                  <c:v>-0.52770801294213499</c:v>
                </c:pt>
                <c:pt idx="36">
                  <c:v>9.2430640109366635E-2</c:v>
                </c:pt>
                <c:pt idx="37">
                  <c:v>0.1781504888657679</c:v>
                </c:pt>
                <c:pt idx="38">
                  <c:v>9.1304897652765504E-2</c:v>
                </c:pt>
                <c:pt idx="39">
                  <c:v>0.17132934518196663</c:v>
                </c:pt>
                <c:pt idx="40">
                  <c:v>0.56908895197706499</c:v>
                </c:pt>
                <c:pt idx="41">
                  <c:v>0.83524291850526566</c:v>
                </c:pt>
                <c:pt idx="42">
                  <c:v>0.95877486897796516</c:v>
                </c:pt>
                <c:pt idx="43">
                  <c:v>1.3710983600026658</c:v>
                </c:pt>
                <c:pt idx="44">
                  <c:v>1.3313649903451683</c:v>
                </c:pt>
                <c:pt idx="45">
                  <c:v>2.0786737644841651</c:v>
                </c:pt>
                <c:pt idx="46">
                  <c:v>2.135856388061967</c:v>
                </c:pt>
                <c:pt idx="47">
                  <c:v>2.3006292296263666</c:v>
                </c:pt>
                <c:pt idx="48">
                  <c:v>2.8407687586772674</c:v>
                </c:pt>
                <c:pt idx="49">
                  <c:v>2.4120767189591668</c:v>
                </c:pt>
                <c:pt idx="50">
                  <c:v>2.5796093489029666</c:v>
                </c:pt>
                <c:pt idx="51">
                  <c:v>2.2288397031594656</c:v>
                </c:pt>
                <c:pt idx="52">
                  <c:v>0.29303269152056544</c:v>
                </c:pt>
                <c:pt idx="53">
                  <c:v>-2.0340588088614346</c:v>
                </c:pt>
                <c:pt idx="54">
                  <c:v>-2.7651342240705326</c:v>
                </c:pt>
                <c:pt idx="55">
                  <c:v>-4.0204840652918321</c:v>
                </c:pt>
                <c:pt idx="56">
                  <c:v>-3.8931314635925318</c:v>
                </c:pt>
                <c:pt idx="57">
                  <c:v>-0.93655183418543331</c:v>
                </c:pt>
                <c:pt idx="58">
                  <c:v>0.32898499390926617</c:v>
                </c:pt>
                <c:pt idx="59">
                  <c:v>0.88295343842596807</c:v>
                </c:pt>
                <c:pt idx="60">
                  <c:v>1.6588976671657676</c:v>
                </c:pt>
                <c:pt idx="61">
                  <c:v>1.8421615291053683</c:v>
                </c:pt>
                <c:pt idx="62">
                  <c:v>1.9680302947377655</c:v>
                </c:pt>
                <c:pt idx="63">
                  <c:v>2.2386310078819669</c:v>
                </c:pt>
                <c:pt idx="64">
                  <c:v>2.8886353454963682</c:v>
                </c:pt>
                <c:pt idx="65">
                  <c:v>2.8543363828066681</c:v>
                </c:pt>
                <c:pt idx="66">
                  <c:v>3.1032980892658664</c:v>
                </c:pt>
                <c:pt idx="67">
                  <c:v>3.0907431877117659</c:v>
                </c:pt>
                <c:pt idx="68">
                  <c:v>3.2338788177893676</c:v>
                </c:pt>
                <c:pt idx="69">
                  <c:v>3.110385898259068</c:v>
                </c:pt>
                <c:pt idx="70">
                  <c:v>2.8836572884210661</c:v>
                </c:pt>
                <c:pt idx="71">
                  <c:v>2.6770590659820677</c:v>
                </c:pt>
                <c:pt idx="72">
                  <c:v>2.4491469563590655</c:v>
                </c:pt>
                <c:pt idx="73">
                  <c:v>2.2032694989677672</c:v>
                </c:pt>
                <c:pt idx="74">
                  <c:v>1.9503189925394651</c:v>
                </c:pt>
                <c:pt idx="75">
                  <c:v>1.6990531985207653</c:v>
                </c:pt>
                <c:pt idx="76">
                  <c:v>1.4553567590505665</c:v>
                </c:pt>
                <c:pt idx="77">
                  <c:v>1.2223748918881654</c:v>
                </c:pt>
                <c:pt idx="78">
                  <c:v>1.0008947154265684</c:v>
                </c:pt>
                <c:pt idx="79">
                  <c:v>0.79077418132616728</c:v>
                </c:pt>
                <c:pt idx="80">
                  <c:v>0.59154776289806676</c:v>
                </c:pt>
                <c:pt idx="81">
                  <c:v>0.40263700268726765</c:v>
                </c:pt>
                <c:pt idx="82">
                  <c:v>0.22342298966016827</c:v>
                </c:pt>
                <c:pt idx="83">
                  <c:v>5.3274197732765316E-2</c:v>
                </c:pt>
                <c:pt idx="84">
                  <c:v>-0.10844021646093438</c:v>
                </c:pt>
                <c:pt idx="85">
                  <c:v>-0.26234228881643418</c:v>
                </c:pt>
                <c:pt idx="86">
                  <c:v>-0.40903936134373353</c:v>
                </c:pt>
                <c:pt idx="87">
                  <c:v>-0.54911947160963237</c:v>
                </c:pt>
                <c:pt idx="88">
                  <c:v>-0.68314766675783289</c:v>
                </c:pt>
                <c:pt idx="89">
                  <c:v>-0.81166308586913161</c:v>
                </c:pt>
                <c:pt idx="90">
                  <c:v>-0.93517671953293302</c:v>
                </c:pt>
                <c:pt idx="91">
                  <c:v>-1.0541697784557336</c:v>
                </c:pt>
                <c:pt idx="92">
                  <c:v>-1.1690926115141345</c:v>
                </c:pt>
                <c:pt idx="93">
                  <c:v>-1.2803641171361342</c:v>
                </c:pt>
                <c:pt idx="94">
                  <c:v>-1.3883715936490333</c:v>
                </c:pt>
                <c:pt idx="95">
                  <c:v>-1.4934709755615323</c:v>
                </c:pt>
                <c:pt idx="96">
                  <c:v>-1.595987404227234</c:v>
                </c:pt>
                <c:pt idx="97">
                  <c:v>-1.6962160831676343</c:v>
                </c:pt>
                <c:pt idx="98">
                  <c:v>-1.7944233705931332</c:v>
                </c:pt>
                <c:pt idx="99">
                  <c:v>-1.8908480643210339</c:v>
                </c:pt>
                <c:pt idx="100">
                  <c:v>-1.9857028372983336</c:v>
                </c:pt>
                <c:pt idx="101">
                  <c:v>-2.079175785214634</c:v>
                </c:pt>
                <c:pt idx="102">
                  <c:v>-2.1714320511464322</c:v>
                </c:pt>
                <c:pt idx="103">
                  <c:v>-2.2626154957382347</c:v>
                </c:pt>
                <c:pt idx="104">
                  <c:v>-2.3528503850071338</c:v>
                </c:pt>
                <c:pt idx="105">
                  <c:v>-2.4422430714013323</c:v>
                </c:pt>
                <c:pt idx="106">
                  <c:v>-2.530883647179234</c:v>
                </c:pt>
                <c:pt idx="107">
                  <c:v>-2.6188475524741328</c:v>
                </c:pt>
                <c:pt idx="108">
                  <c:v>-2.7061971235091349</c:v>
                </c:pt>
                <c:pt idx="109">
                  <c:v>-2.7929830693277324</c:v>
                </c:pt>
                <c:pt idx="110">
                  <c:v>-2.8792458680618331</c:v>
                </c:pt>
                <c:pt idx="111">
                  <c:v>-2.9650170761805335</c:v>
                </c:pt>
                <c:pt idx="112">
                  <c:v>-3.0503205463302336</c:v>
                </c:pt>
                <c:pt idx="113">
                  <c:v>-3.1351735512972319</c:v>
                </c:pt>
                <c:pt idx="114">
                  <c:v>-3.2195878133026348</c:v>
                </c:pt>
                <c:pt idx="115">
                  <c:v>-3.3035704392784346</c:v>
                </c:pt>
                <c:pt idx="116">
                  <c:v>-3.3871247639987345</c:v>
                </c:pt>
                <c:pt idx="117">
                  <c:v>-3.4702511039437347</c:v>
                </c:pt>
                <c:pt idx="118">
                  <c:v>-3.5529474255977327</c:v>
                </c:pt>
                <c:pt idx="119">
                  <c:v>-3.6352099325163323</c:v>
                </c:pt>
                <c:pt idx="120">
                  <c:v>-3.7170335759806328</c:v>
                </c:pt>
                <c:pt idx="121">
                  <c:v>-3.798412494389634</c:v>
                </c:pt>
                <c:pt idx="122">
                  <c:v>-3.879340386751835</c:v>
                </c:pt>
                <c:pt idx="123">
                  <c:v>-3.959810825733534</c:v>
                </c:pt>
                <c:pt idx="124">
                  <c:v>-4.0398175157274316</c:v>
                </c:pt>
                <c:pt idx="125">
                  <c:v>-4.1193545013217339</c:v>
                </c:pt>
                <c:pt idx="126">
                  <c:v>-4.1984163314127336</c:v>
                </c:pt>
                <c:pt idx="127">
                  <c:v>-4.2769981839989342</c:v>
                </c:pt>
                <c:pt idx="128">
                  <c:v>-4.3550959564573333</c:v>
                </c:pt>
                <c:pt idx="129">
                  <c:v>-4.4327063258251336</c:v>
                </c:pt>
                <c:pt idx="130">
                  <c:v>-24.958760065967347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E39-4DF3-A5C1-C8947ED24ED4}"/>
            </c:ext>
          </c:extLst>
        </c:ser>
        <c:ser>
          <c:idx val="1"/>
          <c:order val="1"/>
          <c:tx>
            <c:strRef>
              <c:f>EA_output_withoutFG!$AH$1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EA_output_withoutFG!$AH$2:$AH$132</c:f>
              <c:numCache>
                <c:formatCode>General</c:formatCode>
                <c:ptCount val="131"/>
                <c:pt idx="0">
                  <c:v>1.4338843357186759</c:v>
                </c:pt>
                <c:pt idx="1">
                  <c:v>1.6279690422653363</c:v>
                </c:pt>
                <c:pt idx="2">
                  <c:v>2.062013408941378</c:v>
                </c:pt>
                <c:pt idx="3">
                  <c:v>2.1165974117300261</c:v>
                </c:pt>
                <c:pt idx="4">
                  <c:v>2.0559851563154372</c:v>
                </c:pt>
                <c:pt idx="5">
                  <c:v>2.0466556849048252</c:v>
                </c:pt>
                <c:pt idx="6">
                  <c:v>1.849104812013656</c:v>
                </c:pt>
                <c:pt idx="7">
                  <c:v>1.7397216588084581</c:v>
                </c:pt>
                <c:pt idx="8">
                  <c:v>1.5764386252619413</c:v>
                </c:pt>
                <c:pt idx="9">
                  <c:v>1.0317420761690501</c:v>
                </c:pt>
                <c:pt idx="10">
                  <c:v>0.75366862936761869</c:v>
                </c:pt>
                <c:pt idx="11">
                  <c:v>0.71172540829958209</c:v>
                </c:pt>
                <c:pt idx="12">
                  <c:v>0.41493387576081098</c:v>
                </c:pt>
                <c:pt idx="13">
                  <c:v>-4.7180804396633746E-2</c:v>
                </c:pt>
                <c:pt idx="14">
                  <c:v>2.7691277191891572E-2</c:v>
                </c:pt>
                <c:pt idx="15">
                  <c:v>0.4977403725388001</c:v>
                </c:pt>
                <c:pt idx="16">
                  <c:v>2.350393473572673</c:v>
                </c:pt>
                <c:pt idx="17">
                  <c:v>3.4660443934998071</c:v>
                </c:pt>
                <c:pt idx="18">
                  <c:v>2.2345277337010927</c:v>
                </c:pt>
                <c:pt idx="19">
                  <c:v>0.42918552581068781</c:v>
                </c:pt>
                <c:pt idx="20">
                  <c:v>-0.69865302432144105</c:v>
                </c:pt>
                <c:pt idx="21">
                  <c:v>-1.2977491938830248</c:v>
                </c:pt>
                <c:pt idx="22">
                  <c:v>-1.9499581607759886</c:v>
                </c:pt>
                <c:pt idx="23">
                  <c:v>-2.471312506410019</c:v>
                </c:pt>
                <c:pt idx="24">
                  <c:v>-2.1952532378040459</c:v>
                </c:pt>
                <c:pt idx="25">
                  <c:v>-1.9827356251870718</c:v>
                </c:pt>
                <c:pt idx="26">
                  <c:v>-1.9334477697995318</c:v>
                </c:pt>
                <c:pt idx="27">
                  <c:v>-1.6081919672496099</c:v>
                </c:pt>
                <c:pt idx="28">
                  <c:v>-1.351229097806236</c:v>
                </c:pt>
                <c:pt idx="29">
                  <c:v>-1.4486202813766162</c:v>
                </c:pt>
                <c:pt idx="30">
                  <c:v>-1.7320030299441171</c:v>
                </c:pt>
                <c:pt idx="31">
                  <c:v>-1.6805908634208215</c:v>
                </c:pt>
                <c:pt idx="32">
                  <c:v>-1.9127558986537423</c:v>
                </c:pt>
                <c:pt idx="33">
                  <c:v>-1.9089015360696031</c:v>
                </c:pt>
                <c:pt idx="34">
                  <c:v>-1.8349783576863068</c:v>
                </c:pt>
                <c:pt idx="35">
                  <c:v>-2.1009503246337395</c:v>
                </c:pt>
                <c:pt idx="36">
                  <c:v>-1.890088470156547</c:v>
                </c:pt>
                <c:pt idx="37">
                  <c:v>-2.087189419294651</c:v>
                </c:pt>
                <c:pt idx="38">
                  <c:v>-2.2287054449811379</c:v>
                </c:pt>
                <c:pt idx="39">
                  <c:v>-2.511944052309472</c:v>
                </c:pt>
                <c:pt idx="40">
                  <c:v>-2.3071864628645518</c:v>
                </c:pt>
                <c:pt idx="41">
                  <c:v>-1.977304401778575</c:v>
                </c:pt>
                <c:pt idx="42">
                  <c:v>-1.9956336710524356</c:v>
                </c:pt>
                <c:pt idx="43">
                  <c:v>-1.8762090579685298</c:v>
                </c:pt>
                <c:pt idx="44">
                  <c:v>-2.2335228445326729</c:v>
                </c:pt>
                <c:pt idx="45">
                  <c:v>-1.8704871326714008</c:v>
                </c:pt>
                <c:pt idx="46">
                  <c:v>-1.8214720818185861</c:v>
                </c:pt>
                <c:pt idx="47">
                  <c:v>-1.7661454481654775</c:v>
                </c:pt>
                <c:pt idx="48">
                  <c:v>-1.1585147405333092</c:v>
                </c:pt>
                <c:pt idx="49">
                  <c:v>-1.8770690253948419</c:v>
                </c:pt>
                <c:pt idx="50">
                  <c:v>-2.3242197119540577</c:v>
                </c:pt>
                <c:pt idx="51">
                  <c:v>-2.1421342507412318</c:v>
                </c:pt>
                <c:pt idx="52">
                  <c:v>-2.5850541969403702</c:v>
                </c:pt>
                <c:pt idx="53">
                  <c:v>-3.0772148266627202</c:v>
                </c:pt>
                <c:pt idx="54">
                  <c:v>-3.2177880620918078</c:v>
                </c:pt>
                <c:pt idx="55">
                  <c:v>-2.1482148535219387</c:v>
                </c:pt>
                <c:pt idx="56">
                  <c:v>-1.0225612599686773</c:v>
                </c:pt>
                <c:pt idx="57">
                  <c:v>-0.53142288820917116</c:v>
                </c:pt>
                <c:pt idx="58">
                  <c:v>-1.6231814773452609</c:v>
                </c:pt>
                <c:pt idx="59">
                  <c:v>-1.241008828472836</c:v>
                </c:pt>
                <c:pt idx="60">
                  <c:v>-1.0173358864563475</c:v>
                </c:pt>
                <c:pt idx="61">
                  <c:v>-0.98899727435505724</c:v>
                </c:pt>
                <c:pt idx="62">
                  <c:v>-1.2443351151750832</c:v>
                </c:pt>
                <c:pt idx="63">
                  <c:v>-0.1244718321677496</c:v>
                </c:pt>
                <c:pt idx="64">
                  <c:v>1.2179093471538174</c:v>
                </c:pt>
                <c:pt idx="65">
                  <c:v>1.3364251961124261</c:v>
                </c:pt>
                <c:pt idx="66">
                  <c:v>1.755724276412483</c:v>
                </c:pt>
                <c:pt idx="67">
                  <c:v>2.4121759443086574</c:v>
                </c:pt>
                <c:pt idx="68">
                  <c:v>2.1409124009985554</c:v>
                </c:pt>
                <c:pt idx="69">
                  <c:v>2.2749998695045015</c:v>
                </c:pt>
                <c:pt idx="70">
                  <c:v>2.009664350144174</c:v>
                </c:pt>
                <c:pt idx="71">
                  <c:v>1.7436415103237088</c:v>
                </c:pt>
                <c:pt idx="72">
                  <c:v>1.4842393229173894</c:v>
                </c:pt>
                <c:pt idx="73">
                  <c:v>1.2344386843444788</c:v>
                </c:pt>
                <c:pt idx="74">
                  <c:v>0.99545217497600191</c:v>
                </c:pt>
                <c:pt idx="75">
                  <c:v>0.76769920953171322</c:v>
                </c:pt>
                <c:pt idx="76">
                  <c:v>0.55120317514236206</c:v>
                </c:pt>
                <c:pt idx="77">
                  <c:v>0.34576731563297258</c:v>
                </c:pt>
                <c:pt idx="78">
                  <c:v>0.15106072883337696</c:v>
                </c:pt>
                <c:pt idx="79">
                  <c:v>-3.3334774639824261E-2</c:v>
                </c:pt>
                <c:pt idx="80">
                  <c:v>-0.20789619028343331</c:v>
                </c:pt>
                <c:pt idx="81">
                  <c:v>-0.37314017608467509</c:v>
                </c:pt>
                <c:pt idx="82">
                  <c:v>-0.52960906033457533</c:v>
                </c:pt>
                <c:pt idx="83">
                  <c:v>-0.67785995225841766</c:v>
                </c:pt>
                <c:pt idx="84">
                  <c:v>-0.81845590403039203</c:v>
                </c:pt>
                <c:pt idx="85">
                  <c:v>-0.95195856095861053</c:v>
                </c:pt>
                <c:pt idx="86">
                  <c:v>-1.0789219842228395</c:v>
                </c:pt>
                <c:pt idx="87">
                  <c:v>-1.1998874587600685</c:v>
                </c:pt>
                <c:pt idx="88">
                  <c:v>-1.3153791656872844</c:v>
                </c:pt>
                <c:pt idx="89">
                  <c:v>-1.4259006331089132</c:v>
                </c:pt>
                <c:pt idx="90">
                  <c:v>-1.5319318964342781</c:v>
                </c:pt>
                <c:pt idx="91">
                  <c:v>-1.633927307565072</c:v>
                </c:pt>
                <c:pt idx="92">
                  <c:v>-1.7323139359511313</c:v>
                </c:pt>
                <c:pt idx="93">
                  <c:v>-1.8274905060112143</c:v>
                </c:pt>
                <c:pt idx="94">
                  <c:v>-1.9198268161476353</c:v>
                </c:pt>
                <c:pt idx="95">
                  <c:v>-2.0096635852565878</c:v>
                </c:pt>
                <c:pt idx="96">
                  <c:v>-2.0973126736429375</c:v>
                </c:pt>
                <c:pt idx="97">
                  <c:v>-2.1830576267292336</c:v>
                </c:pt>
                <c:pt idx="98">
                  <c:v>-2.2671544919541091</c:v>
                </c:pt>
                <c:pt idx="99">
                  <c:v>-2.3498328617407269</c:v>
                </c:pt>
                <c:pt idx="100">
                  <c:v>-2.4312970983180033</c:v>
                </c:pt>
                <c:pt idx="101">
                  <c:v>-2.5117276994041022</c:v>
                </c:pt>
                <c:pt idx="102">
                  <c:v>-2.5912827672162004</c:v>
                </c:pt>
                <c:pt idx="103">
                  <c:v>-2.6700995468708832</c:v>
                </c:pt>
                <c:pt idx="104">
                  <c:v>-2.748296003890335</c:v>
                </c:pt>
                <c:pt idx="105">
                  <c:v>-2.8259724141659319</c:v>
                </c:pt>
                <c:pt idx="106">
                  <c:v>-2.9032129432805363</c:v>
                </c:pt>
                <c:pt idx="107">
                  <c:v>-2.9800871955149502</c:v>
                </c:pt>
                <c:pt idx="108">
                  <c:v>-3.056651716099446</c:v>
                </c:pt>
                <c:pt idx="109">
                  <c:v>-3.1329514333133002</c:v>
                </c:pt>
                <c:pt idx="110">
                  <c:v>-3.2090210298349007</c:v>
                </c:pt>
                <c:pt idx="111">
                  <c:v>-3.2848862353096324</c:v>
                </c:pt>
                <c:pt idx="112">
                  <c:v>-3.3605650344102802</c:v>
                </c:pt>
                <c:pt idx="113">
                  <c:v>-3.4360687867213588</c:v>
                </c:pt>
                <c:pt idx="114">
                  <c:v>-3.5114032565876707</c:v>
                </c:pt>
                <c:pt idx="115">
                  <c:v>-3.5865695526301895</c:v>
                </c:pt>
                <c:pt idx="116">
                  <c:v>-3.661564977973093</c:v>
                </c:pt>
                <c:pt idx="117">
                  <c:v>-3.7363837933381516</c:v>
                </c:pt>
                <c:pt idx="118">
                  <c:v>-3.8110178960854864</c:v>
                </c:pt>
                <c:pt idx="119">
                  <c:v>-3.8854574190056548</c:v>
                </c:pt>
                <c:pt idx="120">
                  <c:v>-3.9596912532338355</c:v>
                </c:pt>
                <c:pt idx="121">
                  <c:v>-4.0337075000650948</c:v>
                </c:pt>
                <c:pt idx="122">
                  <c:v>-4.1074938567274568</c:v>
                </c:pt>
                <c:pt idx="123">
                  <c:v>-4.1810379413253642</c:v>
                </c:pt>
                <c:pt idx="124">
                  <c:v>-4.2543275622254653</c:v>
                </c:pt>
                <c:pt idx="125">
                  <c:v>-4.3273509371193004</c:v>
                </c:pt>
                <c:pt idx="126">
                  <c:v>-4.4000968669001486</c:v>
                </c:pt>
                <c:pt idx="127">
                  <c:v>-4.4725548693213284</c:v>
                </c:pt>
                <c:pt idx="128">
                  <c:v>-4.5447152771944967</c:v>
                </c:pt>
                <c:pt idx="129">
                  <c:v>-4.6165693056338846</c:v>
                </c:pt>
                <c:pt idx="130">
                  <c:v>-24.954628563138947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E39-4DF3-A5C1-C8947ED24ED4}"/>
            </c:ext>
          </c:extLst>
        </c:ser>
        <c:ser>
          <c:idx val="2"/>
          <c:order val="2"/>
          <c:tx>
            <c:strRef>
              <c:f>EA_output_withoutFG!$AJ$1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EA_output_withoutFG!$AJ$2:$AJ$75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DF3-A5C1-C8947ED24ED4}"/>
            </c:ext>
          </c:extLst>
        </c:ser>
        <c:ser>
          <c:idx val="3"/>
          <c:order val="3"/>
          <c:tx>
            <c:strRef>
              <c:f>EA_output_withoutFG!$AI$1</c:f>
              <c:strCache>
                <c:ptCount val="1"/>
                <c:pt idx="0">
                  <c:v>EC Output gap (cubic spline)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EA_output_withoutFG!$AI$2:$AI$117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DF3-A5C1-C8947ED24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catAx>
        <c:axId val="192611120"/>
        <c:scaling>
          <c:orientation val="minMax"/>
          <c:max val="22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Algn val="ctr"/>
        <c:lblOffset val="100"/>
        <c:tickLblSkip val="12"/>
        <c:noMultiLvlLbl val="0"/>
      </c:cat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EA_output_withoutFG!$AG$2:$AG$132</c:f>
              <c:numCache>
                <c:formatCode>General</c:formatCode>
                <c:ptCount val="131"/>
                <c:pt idx="0">
                  <c:v>4.008773472975566</c:v>
                </c:pt>
                <c:pt idx="1">
                  <c:v>4.3032822412866665</c:v>
                </c:pt>
                <c:pt idx="2">
                  <c:v>4.5690073970399681</c:v>
                </c:pt>
                <c:pt idx="3">
                  <c:v>4.755808811959966</c:v>
                </c:pt>
                <c:pt idx="4">
                  <c:v>5.0248569536625673</c:v>
                </c:pt>
                <c:pt idx="5">
                  <c:v>4.7458580135820654</c:v>
                </c:pt>
                <c:pt idx="6">
                  <c:v>4.370179699222966</c:v>
                </c:pt>
                <c:pt idx="7">
                  <c:v>3.9799272994095674</c:v>
                </c:pt>
                <c:pt idx="8">
                  <c:v>2.4785886052674684</c:v>
                </c:pt>
                <c:pt idx="9">
                  <c:v>1.8646131675600657</c:v>
                </c:pt>
                <c:pt idx="10">
                  <c:v>1.7629224013990665</c:v>
                </c:pt>
                <c:pt idx="11">
                  <c:v>1.6195503728210667</c:v>
                </c:pt>
                <c:pt idx="12">
                  <c:v>2.0244170415152674</c:v>
                </c:pt>
                <c:pt idx="13">
                  <c:v>2.2150137392995681</c:v>
                </c:pt>
                <c:pt idx="14">
                  <c:v>2.1843917178756662</c:v>
                </c:pt>
                <c:pt idx="15">
                  <c:v>2.2164908047183651</c:v>
                </c:pt>
                <c:pt idx="16">
                  <c:v>2.8502108820218659</c:v>
                </c:pt>
                <c:pt idx="17">
                  <c:v>2.5444841462980676</c:v>
                </c:pt>
                <c:pt idx="18">
                  <c:v>2.3928193211612658</c:v>
                </c:pt>
                <c:pt idx="19">
                  <c:v>2.0765902680525663</c:v>
                </c:pt>
                <c:pt idx="20">
                  <c:v>1.7707383299937653</c:v>
                </c:pt>
                <c:pt idx="21">
                  <c:v>1.1813774009982652</c:v>
                </c:pt>
                <c:pt idx="22">
                  <c:v>0.80484621446866811</c:v>
                </c:pt>
                <c:pt idx="23">
                  <c:v>0.16873075286546779</c:v>
                </c:pt>
                <c:pt idx="24">
                  <c:v>-0.44120502529523264</c:v>
                </c:pt>
                <c:pt idx="25">
                  <c:v>-0.37216730531363496</c:v>
                </c:pt>
                <c:pt idx="26">
                  <c:v>-0.37567424971993191</c:v>
                </c:pt>
                <c:pt idx="27">
                  <c:v>-0.163049843443833</c:v>
                </c:pt>
                <c:pt idx="28">
                  <c:v>-0.64276713411343422</c:v>
                </c:pt>
                <c:pt idx="29">
                  <c:v>-0.80320236332133277</c:v>
                </c:pt>
                <c:pt idx="30">
                  <c:v>-0.74887504932413407</c:v>
                </c:pt>
                <c:pt idx="31">
                  <c:v>-0.58379390884013205</c:v>
                </c:pt>
                <c:pt idx="32">
                  <c:v>-1.1070222540279318</c:v>
                </c:pt>
                <c:pt idx="33">
                  <c:v>-0.77531465745033401</c:v>
                </c:pt>
                <c:pt idx="34">
                  <c:v>-0.55509662926843362</c:v>
                </c:pt>
                <c:pt idx="35">
                  <c:v>-0.52770801294213499</c:v>
                </c:pt>
                <c:pt idx="36">
                  <c:v>9.2430640109366635E-2</c:v>
                </c:pt>
                <c:pt idx="37">
                  <c:v>0.1781504888657679</c:v>
                </c:pt>
                <c:pt idx="38">
                  <c:v>9.1304897652765504E-2</c:v>
                </c:pt>
                <c:pt idx="39">
                  <c:v>0.17132934518196663</c:v>
                </c:pt>
                <c:pt idx="40">
                  <c:v>0.56908895197706499</c:v>
                </c:pt>
                <c:pt idx="41">
                  <c:v>0.83524291850526566</c:v>
                </c:pt>
                <c:pt idx="42">
                  <c:v>0.95877486897796516</c:v>
                </c:pt>
                <c:pt idx="43">
                  <c:v>1.3710983600026658</c:v>
                </c:pt>
                <c:pt idx="44">
                  <c:v>1.3313649903451683</c:v>
                </c:pt>
                <c:pt idx="45">
                  <c:v>2.0786737644841651</c:v>
                </c:pt>
                <c:pt idx="46">
                  <c:v>2.135856388061967</c:v>
                </c:pt>
                <c:pt idx="47">
                  <c:v>2.3006292296263666</c:v>
                </c:pt>
                <c:pt idx="48">
                  <c:v>2.8407687586772674</c:v>
                </c:pt>
                <c:pt idx="49">
                  <c:v>2.4120767189591668</c:v>
                </c:pt>
                <c:pt idx="50">
                  <c:v>2.5796093489029666</c:v>
                </c:pt>
                <c:pt idx="51">
                  <c:v>2.2288397031594656</c:v>
                </c:pt>
                <c:pt idx="52">
                  <c:v>0.29303269152056544</c:v>
                </c:pt>
                <c:pt idx="53">
                  <c:v>-2.0340588088614346</c:v>
                </c:pt>
                <c:pt idx="54">
                  <c:v>-2.7651342240705326</c:v>
                </c:pt>
                <c:pt idx="55">
                  <c:v>-4.0204840652918321</c:v>
                </c:pt>
                <c:pt idx="56">
                  <c:v>-3.8931314635925318</c:v>
                </c:pt>
                <c:pt idx="57">
                  <c:v>-0.93655183418543331</c:v>
                </c:pt>
                <c:pt idx="58">
                  <c:v>0.32898499390926617</c:v>
                </c:pt>
                <c:pt idx="59">
                  <c:v>0.88295343842596807</c:v>
                </c:pt>
                <c:pt idx="60">
                  <c:v>1.6588976671657676</c:v>
                </c:pt>
                <c:pt idx="61">
                  <c:v>1.8421615291053683</c:v>
                </c:pt>
                <c:pt idx="62">
                  <c:v>1.9680302947377655</c:v>
                </c:pt>
                <c:pt idx="63">
                  <c:v>2.2386310078819669</c:v>
                </c:pt>
                <c:pt idx="64">
                  <c:v>2.8886353454963682</c:v>
                </c:pt>
                <c:pt idx="65">
                  <c:v>2.8543363828066681</c:v>
                </c:pt>
                <c:pt idx="66">
                  <c:v>3.1032980892658664</c:v>
                </c:pt>
                <c:pt idx="67">
                  <c:v>3.0907431877117659</c:v>
                </c:pt>
                <c:pt idx="68">
                  <c:v>3.2338788177893676</c:v>
                </c:pt>
                <c:pt idx="69">
                  <c:v>3.110385898259068</c:v>
                </c:pt>
                <c:pt idx="70">
                  <c:v>2.8836572884210661</c:v>
                </c:pt>
                <c:pt idx="71">
                  <c:v>2.6770590659820677</c:v>
                </c:pt>
                <c:pt idx="72">
                  <c:v>2.4491469563590655</c:v>
                </c:pt>
                <c:pt idx="73">
                  <c:v>2.2032694989677672</c:v>
                </c:pt>
                <c:pt idx="74">
                  <c:v>1.9503189925394651</c:v>
                </c:pt>
                <c:pt idx="75">
                  <c:v>1.6990531985207653</c:v>
                </c:pt>
                <c:pt idx="76">
                  <c:v>1.4553567590505665</c:v>
                </c:pt>
                <c:pt idx="77">
                  <c:v>1.2223748918881654</c:v>
                </c:pt>
                <c:pt idx="78">
                  <c:v>1.0008947154265684</c:v>
                </c:pt>
                <c:pt idx="79">
                  <c:v>0.79077418132616728</c:v>
                </c:pt>
                <c:pt idx="80">
                  <c:v>0.59154776289806676</c:v>
                </c:pt>
                <c:pt idx="81">
                  <c:v>0.40263700268726765</c:v>
                </c:pt>
                <c:pt idx="82">
                  <c:v>0.22342298966016827</c:v>
                </c:pt>
                <c:pt idx="83">
                  <c:v>5.3274197732765316E-2</c:v>
                </c:pt>
                <c:pt idx="84">
                  <c:v>-0.10844021646093438</c:v>
                </c:pt>
                <c:pt idx="85">
                  <c:v>-0.26234228881643418</c:v>
                </c:pt>
                <c:pt idx="86">
                  <c:v>-0.40903936134373353</c:v>
                </c:pt>
                <c:pt idx="87">
                  <c:v>-0.54911947160963237</c:v>
                </c:pt>
                <c:pt idx="88">
                  <c:v>-0.68314766675783289</c:v>
                </c:pt>
                <c:pt idx="89">
                  <c:v>-0.81166308586913161</c:v>
                </c:pt>
                <c:pt idx="90">
                  <c:v>-0.93517671953293302</c:v>
                </c:pt>
                <c:pt idx="91">
                  <c:v>-1.0541697784557336</c:v>
                </c:pt>
                <c:pt idx="92">
                  <c:v>-1.1690926115141345</c:v>
                </c:pt>
                <c:pt idx="93">
                  <c:v>-1.2803641171361342</c:v>
                </c:pt>
                <c:pt idx="94">
                  <c:v>-1.3883715936490333</c:v>
                </c:pt>
                <c:pt idx="95">
                  <c:v>-1.4934709755615323</c:v>
                </c:pt>
                <c:pt idx="96">
                  <c:v>-1.595987404227234</c:v>
                </c:pt>
                <c:pt idx="97">
                  <c:v>-1.6962160831676343</c:v>
                </c:pt>
                <c:pt idx="98">
                  <c:v>-1.7944233705931332</c:v>
                </c:pt>
                <c:pt idx="99">
                  <c:v>-1.8908480643210339</c:v>
                </c:pt>
                <c:pt idx="100">
                  <c:v>-1.9857028372983336</c:v>
                </c:pt>
                <c:pt idx="101">
                  <c:v>-2.079175785214634</c:v>
                </c:pt>
                <c:pt idx="102">
                  <c:v>-2.1714320511464322</c:v>
                </c:pt>
                <c:pt idx="103">
                  <c:v>-2.2626154957382347</c:v>
                </c:pt>
                <c:pt idx="104">
                  <c:v>-2.3528503850071338</c:v>
                </c:pt>
                <c:pt idx="105">
                  <c:v>-2.4422430714013323</c:v>
                </c:pt>
                <c:pt idx="106">
                  <c:v>-2.530883647179234</c:v>
                </c:pt>
                <c:pt idx="107">
                  <c:v>-2.6188475524741328</c:v>
                </c:pt>
                <c:pt idx="108">
                  <c:v>-2.7061971235091349</c:v>
                </c:pt>
                <c:pt idx="109">
                  <c:v>-2.7929830693277324</c:v>
                </c:pt>
                <c:pt idx="110">
                  <c:v>-2.8792458680618331</c:v>
                </c:pt>
                <c:pt idx="111">
                  <c:v>-2.9650170761805335</c:v>
                </c:pt>
                <c:pt idx="112">
                  <c:v>-3.0503205463302336</c:v>
                </c:pt>
                <c:pt idx="113">
                  <c:v>-3.1351735512972319</c:v>
                </c:pt>
                <c:pt idx="114">
                  <c:v>-3.2195878133026348</c:v>
                </c:pt>
                <c:pt idx="115">
                  <c:v>-3.3035704392784346</c:v>
                </c:pt>
                <c:pt idx="116">
                  <c:v>-3.3871247639987345</c:v>
                </c:pt>
                <c:pt idx="117">
                  <c:v>-3.4702511039437347</c:v>
                </c:pt>
                <c:pt idx="118">
                  <c:v>-3.5529474255977327</c:v>
                </c:pt>
                <c:pt idx="119">
                  <c:v>-3.6352099325163323</c:v>
                </c:pt>
                <c:pt idx="120">
                  <c:v>-3.7170335759806328</c:v>
                </c:pt>
                <c:pt idx="121">
                  <c:v>-3.798412494389634</c:v>
                </c:pt>
                <c:pt idx="122">
                  <c:v>-3.879340386751835</c:v>
                </c:pt>
                <c:pt idx="123">
                  <c:v>-3.959810825733534</c:v>
                </c:pt>
                <c:pt idx="124">
                  <c:v>-4.0398175157274316</c:v>
                </c:pt>
                <c:pt idx="125">
                  <c:v>-4.1193545013217339</c:v>
                </c:pt>
                <c:pt idx="126">
                  <c:v>-4.1984163314127336</c:v>
                </c:pt>
                <c:pt idx="127">
                  <c:v>-4.2769981839989342</c:v>
                </c:pt>
                <c:pt idx="128">
                  <c:v>-4.3550959564573333</c:v>
                </c:pt>
                <c:pt idx="129">
                  <c:v>-4.4327063258251336</c:v>
                </c:pt>
                <c:pt idx="130">
                  <c:v>-24.958760065967347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05-4A01-A2A9-7CF1C6B7CF62}"/>
            </c:ext>
          </c:extLst>
        </c:ser>
        <c:ser>
          <c:idx val="1"/>
          <c:order val="1"/>
          <c:tx>
            <c:strRef>
              <c:f>EA_output_withoutFG!$AH$1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EA_output_withoutFG!$AH$2:$AH$132</c:f>
              <c:numCache>
                <c:formatCode>General</c:formatCode>
                <c:ptCount val="131"/>
                <c:pt idx="0">
                  <c:v>1.4338843357186759</c:v>
                </c:pt>
                <c:pt idx="1">
                  <c:v>1.6279690422653363</c:v>
                </c:pt>
                <c:pt idx="2">
                  <c:v>2.062013408941378</c:v>
                </c:pt>
                <c:pt idx="3">
                  <c:v>2.1165974117300261</c:v>
                </c:pt>
                <c:pt idx="4">
                  <c:v>2.0559851563154372</c:v>
                </c:pt>
                <c:pt idx="5">
                  <c:v>2.0466556849048252</c:v>
                </c:pt>
                <c:pt idx="6">
                  <c:v>1.849104812013656</c:v>
                </c:pt>
                <c:pt idx="7">
                  <c:v>1.7397216588084581</c:v>
                </c:pt>
                <c:pt idx="8">
                  <c:v>1.5764386252619413</c:v>
                </c:pt>
                <c:pt idx="9">
                  <c:v>1.0317420761690501</c:v>
                </c:pt>
                <c:pt idx="10">
                  <c:v>0.75366862936761869</c:v>
                </c:pt>
                <c:pt idx="11">
                  <c:v>0.71172540829958209</c:v>
                </c:pt>
                <c:pt idx="12">
                  <c:v>0.41493387576081098</c:v>
                </c:pt>
                <c:pt idx="13">
                  <c:v>-4.7180804396633746E-2</c:v>
                </c:pt>
                <c:pt idx="14">
                  <c:v>2.7691277191891572E-2</c:v>
                </c:pt>
                <c:pt idx="15">
                  <c:v>0.4977403725388001</c:v>
                </c:pt>
                <c:pt idx="16">
                  <c:v>2.350393473572673</c:v>
                </c:pt>
                <c:pt idx="17">
                  <c:v>3.4660443934998071</c:v>
                </c:pt>
                <c:pt idx="18">
                  <c:v>2.2345277337010927</c:v>
                </c:pt>
                <c:pt idx="19">
                  <c:v>0.42918552581068781</c:v>
                </c:pt>
                <c:pt idx="20">
                  <c:v>-0.69865302432144105</c:v>
                </c:pt>
                <c:pt idx="21">
                  <c:v>-1.2977491938830248</c:v>
                </c:pt>
                <c:pt idx="22">
                  <c:v>-1.9499581607759886</c:v>
                </c:pt>
                <c:pt idx="23">
                  <c:v>-2.471312506410019</c:v>
                </c:pt>
                <c:pt idx="24">
                  <c:v>-2.1952532378040459</c:v>
                </c:pt>
                <c:pt idx="25">
                  <c:v>-1.9827356251870718</c:v>
                </c:pt>
                <c:pt idx="26">
                  <c:v>-1.9334477697995318</c:v>
                </c:pt>
                <c:pt idx="27">
                  <c:v>-1.6081919672496099</c:v>
                </c:pt>
                <c:pt idx="28">
                  <c:v>-1.351229097806236</c:v>
                </c:pt>
                <c:pt idx="29">
                  <c:v>-1.4486202813766162</c:v>
                </c:pt>
                <c:pt idx="30">
                  <c:v>-1.7320030299441171</c:v>
                </c:pt>
                <c:pt idx="31">
                  <c:v>-1.6805908634208215</c:v>
                </c:pt>
                <c:pt idx="32">
                  <c:v>-1.9127558986537423</c:v>
                </c:pt>
                <c:pt idx="33">
                  <c:v>-1.9089015360696031</c:v>
                </c:pt>
                <c:pt idx="34">
                  <c:v>-1.8349783576863068</c:v>
                </c:pt>
                <c:pt idx="35">
                  <c:v>-2.1009503246337395</c:v>
                </c:pt>
                <c:pt idx="36">
                  <c:v>-1.890088470156547</c:v>
                </c:pt>
                <c:pt idx="37">
                  <c:v>-2.087189419294651</c:v>
                </c:pt>
                <c:pt idx="38">
                  <c:v>-2.2287054449811379</c:v>
                </c:pt>
                <c:pt idx="39">
                  <c:v>-2.511944052309472</c:v>
                </c:pt>
                <c:pt idx="40">
                  <c:v>-2.3071864628645518</c:v>
                </c:pt>
                <c:pt idx="41">
                  <c:v>-1.977304401778575</c:v>
                </c:pt>
                <c:pt idx="42">
                  <c:v>-1.9956336710524356</c:v>
                </c:pt>
                <c:pt idx="43">
                  <c:v>-1.8762090579685298</c:v>
                </c:pt>
                <c:pt idx="44">
                  <c:v>-2.2335228445326729</c:v>
                </c:pt>
                <c:pt idx="45">
                  <c:v>-1.8704871326714008</c:v>
                </c:pt>
                <c:pt idx="46">
                  <c:v>-1.8214720818185861</c:v>
                </c:pt>
                <c:pt idx="47">
                  <c:v>-1.7661454481654775</c:v>
                </c:pt>
                <c:pt idx="48">
                  <c:v>-1.1585147405333092</c:v>
                </c:pt>
                <c:pt idx="49">
                  <c:v>-1.8770690253948419</c:v>
                </c:pt>
                <c:pt idx="50">
                  <c:v>-2.3242197119540577</c:v>
                </c:pt>
                <c:pt idx="51">
                  <c:v>-2.1421342507412318</c:v>
                </c:pt>
                <c:pt idx="52">
                  <c:v>-2.5850541969403702</c:v>
                </c:pt>
                <c:pt idx="53">
                  <c:v>-3.0772148266627202</c:v>
                </c:pt>
                <c:pt idx="54">
                  <c:v>-3.2177880620918078</c:v>
                </c:pt>
                <c:pt idx="55">
                  <c:v>-2.1482148535219387</c:v>
                </c:pt>
                <c:pt idx="56">
                  <c:v>-1.0225612599686773</c:v>
                </c:pt>
                <c:pt idx="57">
                  <c:v>-0.53142288820917116</c:v>
                </c:pt>
                <c:pt idx="58">
                  <c:v>-1.6231814773452609</c:v>
                </c:pt>
                <c:pt idx="59">
                  <c:v>-1.241008828472836</c:v>
                </c:pt>
                <c:pt idx="60">
                  <c:v>-1.0173358864563475</c:v>
                </c:pt>
                <c:pt idx="61">
                  <c:v>-0.98899727435505724</c:v>
                </c:pt>
                <c:pt idx="62">
                  <c:v>-1.2443351151750832</c:v>
                </c:pt>
                <c:pt idx="63">
                  <c:v>-0.1244718321677496</c:v>
                </c:pt>
                <c:pt idx="64">
                  <c:v>1.2179093471538174</c:v>
                </c:pt>
                <c:pt idx="65">
                  <c:v>1.3364251961124261</c:v>
                </c:pt>
                <c:pt idx="66">
                  <c:v>1.755724276412483</c:v>
                </c:pt>
                <c:pt idx="67">
                  <c:v>2.4121759443086574</c:v>
                </c:pt>
                <c:pt idx="68">
                  <c:v>2.1409124009985554</c:v>
                </c:pt>
                <c:pt idx="69">
                  <c:v>2.2749998695045015</c:v>
                </c:pt>
                <c:pt idx="70">
                  <c:v>2.009664350144174</c:v>
                </c:pt>
                <c:pt idx="71">
                  <c:v>1.7436415103237088</c:v>
                </c:pt>
                <c:pt idx="72">
                  <c:v>1.4842393229173894</c:v>
                </c:pt>
                <c:pt idx="73">
                  <c:v>1.2344386843444788</c:v>
                </c:pt>
                <c:pt idx="74">
                  <c:v>0.99545217497600191</c:v>
                </c:pt>
                <c:pt idx="75">
                  <c:v>0.76769920953171322</c:v>
                </c:pt>
                <c:pt idx="76">
                  <c:v>0.55120317514236206</c:v>
                </c:pt>
                <c:pt idx="77">
                  <c:v>0.34576731563297258</c:v>
                </c:pt>
                <c:pt idx="78">
                  <c:v>0.15106072883337696</c:v>
                </c:pt>
                <c:pt idx="79">
                  <c:v>-3.3334774639824261E-2</c:v>
                </c:pt>
                <c:pt idx="80">
                  <c:v>-0.20789619028343331</c:v>
                </c:pt>
                <c:pt idx="81">
                  <c:v>-0.37314017608467509</c:v>
                </c:pt>
                <c:pt idx="82">
                  <c:v>-0.52960906033457533</c:v>
                </c:pt>
                <c:pt idx="83">
                  <c:v>-0.67785995225841766</c:v>
                </c:pt>
                <c:pt idx="84">
                  <c:v>-0.81845590403039203</c:v>
                </c:pt>
                <c:pt idx="85">
                  <c:v>-0.95195856095861053</c:v>
                </c:pt>
                <c:pt idx="86">
                  <c:v>-1.0789219842228395</c:v>
                </c:pt>
                <c:pt idx="87">
                  <c:v>-1.1998874587600685</c:v>
                </c:pt>
                <c:pt idx="88">
                  <c:v>-1.3153791656872844</c:v>
                </c:pt>
                <c:pt idx="89">
                  <c:v>-1.4259006331089132</c:v>
                </c:pt>
                <c:pt idx="90">
                  <c:v>-1.5319318964342781</c:v>
                </c:pt>
                <c:pt idx="91">
                  <c:v>-1.633927307565072</c:v>
                </c:pt>
                <c:pt idx="92">
                  <c:v>-1.7323139359511313</c:v>
                </c:pt>
                <c:pt idx="93">
                  <c:v>-1.8274905060112143</c:v>
                </c:pt>
                <c:pt idx="94">
                  <c:v>-1.9198268161476353</c:v>
                </c:pt>
                <c:pt idx="95">
                  <c:v>-2.0096635852565878</c:v>
                </c:pt>
                <c:pt idx="96">
                  <c:v>-2.0973126736429375</c:v>
                </c:pt>
                <c:pt idx="97">
                  <c:v>-2.1830576267292336</c:v>
                </c:pt>
                <c:pt idx="98">
                  <c:v>-2.2671544919541091</c:v>
                </c:pt>
                <c:pt idx="99">
                  <c:v>-2.3498328617407269</c:v>
                </c:pt>
                <c:pt idx="100">
                  <c:v>-2.4312970983180033</c:v>
                </c:pt>
                <c:pt idx="101">
                  <c:v>-2.5117276994041022</c:v>
                </c:pt>
                <c:pt idx="102">
                  <c:v>-2.5912827672162004</c:v>
                </c:pt>
                <c:pt idx="103">
                  <c:v>-2.6700995468708832</c:v>
                </c:pt>
                <c:pt idx="104">
                  <c:v>-2.748296003890335</c:v>
                </c:pt>
                <c:pt idx="105">
                  <c:v>-2.8259724141659319</c:v>
                </c:pt>
                <c:pt idx="106">
                  <c:v>-2.9032129432805363</c:v>
                </c:pt>
                <c:pt idx="107">
                  <c:v>-2.9800871955149502</c:v>
                </c:pt>
                <c:pt idx="108">
                  <c:v>-3.056651716099446</c:v>
                </c:pt>
                <c:pt idx="109">
                  <c:v>-3.1329514333133002</c:v>
                </c:pt>
                <c:pt idx="110">
                  <c:v>-3.2090210298349007</c:v>
                </c:pt>
                <c:pt idx="111">
                  <c:v>-3.2848862353096324</c:v>
                </c:pt>
                <c:pt idx="112">
                  <c:v>-3.3605650344102802</c:v>
                </c:pt>
                <c:pt idx="113">
                  <c:v>-3.4360687867213588</c:v>
                </c:pt>
                <c:pt idx="114">
                  <c:v>-3.5114032565876707</c:v>
                </c:pt>
                <c:pt idx="115">
                  <c:v>-3.5865695526301895</c:v>
                </c:pt>
                <c:pt idx="116">
                  <c:v>-3.661564977973093</c:v>
                </c:pt>
                <c:pt idx="117">
                  <c:v>-3.7363837933381516</c:v>
                </c:pt>
                <c:pt idx="118">
                  <c:v>-3.8110178960854864</c:v>
                </c:pt>
                <c:pt idx="119">
                  <c:v>-3.8854574190056548</c:v>
                </c:pt>
                <c:pt idx="120">
                  <c:v>-3.9596912532338355</c:v>
                </c:pt>
                <c:pt idx="121">
                  <c:v>-4.0337075000650948</c:v>
                </c:pt>
                <c:pt idx="122">
                  <c:v>-4.1074938567274568</c:v>
                </c:pt>
                <c:pt idx="123">
                  <c:v>-4.1810379413253642</c:v>
                </c:pt>
                <c:pt idx="124">
                  <c:v>-4.2543275622254653</c:v>
                </c:pt>
                <c:pt idx="125">
                  <c:v>-4.3273509371193004</c:v>
                </c:pt>
                <c:pt idx="126">
                  <c:v>-4.4000968669001486</c:v>
                </c:pt>
                <c:pt idx="127">
                  <c:v>-4.4725548693213284</c:v>
                </c:pt>
                <c:pt idx="128">
                  <c:v>-4.5447152771944967</c:v>
                </c:pt>
                <c:pt idx="129">
                  <c:v>-4.6165693056338846</c:v>
                </c:pt>
                <c:pt idx="130">
                  <c:v>-24.954628563138947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05-4A01-A2A9-7CF1C6B7CF62}"/>
            </c:ext>
          </c:extLst>
        </c:ser>
        <c:ser>
          <c:idx val="2"/>
          <c:order val="2"/>
          <c:tx>
            <c:strRef>
              <c:f>EA_output_withoutFG!$AJ$1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EA_output_withoutFG!$AJ$2:$AJ$75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05-4A01-A2A9-7CF1C6B7CF62}"/>
            </c:ext>
          </c:extLst>
        </c:ser>
        <c:ser>
          <c:idx val="3"/>
          <c:order val="3"/>
          <c:tx>
            <c:strRef>
              <c:f>EA_output_withoutFG!$AI$1</c:f>
              <c:strCache>
                <c:ptCount val="1"/>
                <c:pt idx="0">
                  <c:v>EC Output gap (cubic spline)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EA_output_withoutFG!$AI$2:$AI$117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05-4A01-A2A9-7CF1C6B7CF62}"/>
            </c:ext>
          </c:extLst>
        </c:ser>
        <c:ser>
          <c:idx val="4"/>
          <c:order val="4"/>
          <c:tx>
            <c:strRef>
              <c:f>EA_output_withoutFG!$AK$1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EA_output_withoutFG!$AK$2:$AK$77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05-4A01-A2A9-7CF1C6B7C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EA_output_withoutFG!$AG$2:$AG$132</c:f>
              <c:numCache>
                <c:formatCode>General</c:formatCode>
                <c:ptCount val="131"/>
                <c:pt idx="0">
                  <c:v>4.008773472975566</c:v>
                </c:pt>
                <c:pt idx="1">
                  <c:v>4.3032822412866665</c:v>
                </c:pt>
                <c:pt idx="2">
                  <c:v>4.5690073970399681</c:v>
                </c:pt>
                <c:pt idx="3">
                  <c:v>4.755808811959966</c:v>
                </c:pt>
                <c:pt idx="4">
                  <c:v>5.0248569536625673</c:v>
                </c:pt>
                <c:pt idx="5">
                  <c:v>4.7458580135820654</c:v>
                </c:pt>
                <c:pt idx="6">
                  <c:v>4.370179699222966</c:v>
                </c:pt>
                <c:pt idx="7">
                  <c:v>3.9799272994095674</c:v>
                </c:pt>
                <c:pt idx="8">
                  <c:v>2.4785886052674684</c:v>
                </c:pt>
                <c:pt idx="9">
                  <c:v>1.8646131675600657</c:v>
                </c:pt>
                <c:pt idx="10">
                  <c:v>1.7629224013990665</c:v>
                </c:pt>
                <c:pt idx="11">
                  <c:v>1.6195503728210667</c:v>
                </c:pt>
                <c:pt idx="12">
                  <c:v>2.0244170415152674</c:v>
                </c:pt>
                <c:pt idx="13">
                  <c:v>2.2150137392995681</c:v>
                </c:pt>
                <c:pt idx="14">
                  <c:v>2.1843917178756662</c:v>
                </c:pt>
                <c:pt idx="15">
                  <c:v>2.2164908047183651</c:v>
                </c:pt>
                <c:pt idx="16">
                  <c:v>2.8502108820218659</c:v>
                </c:pt>
                <c:pt idx="17">
                  <c:v>2.5444841462980676</c:v>
                </c:pt>
                <c:pt idx="18">
                  <c:v>2.3928193211612658</c:v>
                </c:pt>
                <c:pt idx="19">
                  <c:v>2.0765902680525663</c:v>
                </c:pt>
                <c:pt idx="20">
                  <c:v>1.7707383299937653</c:v>
                </c:pt>
                <c:pt idx="21">
                  <c:v>1.1813774009982652</c:v>
                </c:pt>
                <c:pt idx="22">
                  <c:v>0.80484621446866811</c:v>
                </c:pt>
                <c:pt idx="23">
                  <c:v>0.16873075286546779</c:v>
                </c:pt>
                <c:pt idx="24">
                  <c:v>-0.44120502529523264</c:v>
                </c:pt>
                <c:pt idx="25">
                  <c:v>-0.37216730531363496</c:v>
                </c:pt>
                <c:pt idx="26">
                  <c:v>-0.37567424971993191</c:v>
                </c:pt>
                <c:pt idx="27">
                  <c:v>-0.163049843443833</c:v>
                </c:pt>
                <c:pt idx="28">
                  <c:v>-0.64276713411343422</c:v>
                </c:pt>
                <c:pt idx="29">
                  <c:v>-0.80320236332133277</c:v>
                </c:pt>
                <c:pt idx="30">
                  <c:v>-0.74887504932413407</c:v>
                </c:pt>
                <c:pt idx="31">
                  <c:v>-0.58379390884013205</c:v>
                </c:pt>
                <c:pt idx="32">
                  <c:v>-1.1070222540279318</c:v>
                </c:pt>
                <c:pt idx="33">
                  <c:v>-0.77531465745033401</c:v>
                </c:pt>
                <c:pt idx="34">
                  <c:v>-0.55509662926843362</c:v>
                </c:pt>
                <c:pt idx="35">
                  <c:v>-0.52770801294213499</c:v>
                </c:pt>
                <c:pt idx="36">
                  <c:v>9.2430640109366635E-2</c:v>
                </c:pt>
                <c:pt idx="37">
                  <c:v>0.1781504888657679</c:v>
                </c:pt>
                <c:pt idx="38">
                  <c:v>9.1304897652765504E-2</c:v>
                </c:pt>
                <c:pt idx="39">
                  <c:v>0.17132934518196663</c:v>
                </c:pt>
                <c:pt idx="40">
                  <c:v>0.56908895197706499</c:v>
                </c:pt>
                <c:pt idx="41">
                  <c:v>0.83524291850526566</c:v>
                </c:pt>
                <c:pt idx="42">
                  <c:v>0.95877486897796516</c:v>
                </c:pt>
                <c:pt idx="43">
                  <c:v>1.3710983600026658</c:v>
                </c:pt>
                <c:pt idx="44">
                  <c:v>1.3313649903451683</c:v>
                </c:pt>
                <c:pt idx="45">
                  <c:v>2.0786737644841651</c:v>
                </c:pt>
                <c:pt idx="46">
                  <c:v>2.135856388061967</c:v>
                </c:pt>
                <c:pt idx="47">
                  <c:v>2.3006292296263666</c:v>
                </c:pt>
                <c:pt idx="48">
                  <c:v>2.8407687586772674</c:v>
                </c:pt>
                <c:pt idx="49">
                  <c:v>2.4120767189591668</c:v>
                </c:pt>
                <c:pt idx="50">
                  <c:v>2.5796093489029666</c:v>
                </c:pt>
                <c:pt idx="51">
                  <c:v>2.2288397031594656</c:v>
                </c:pt>
                <c:pt idx="52">
                  <c:v>0.29303269152056544</c:v>
                </c:pt>
                <c:pt idx="53">
                  <c:v>-2.0340588088614346</c:v>
                </c:pt>
                <c:pt idx="54">
                  <c:v>-2.7651342240705326</c:v>
                </c:pt>
                <c:pt idx="55">
                  <c:v>-4.0204840652918321</c:v>
                </c:pt>
                <c:pt idx="56">
                  <c:v>-3.8931314635925318</c:v>
                </c:pt>
                <c:pt idx="57">
                  <c:v>-0.93655183418543331</c:v>
                </c:pt>
                <c:pt idx="58">
                  <c:v>0.32898499390926617</c:v>
                </c:pt>
                <c:pt idx="59">
                  <c:v>0.88295343842596807</c:v>
                </c:pt>
                <c:pt idx="60">
                  <c:v>1.6588976671657676</c:v>
                </c:pt>
                <c:pt idx="61">
                  <c:v>1.8421615291053683</c:v>
                </c:pt>
                <c:pt idx="62">
                  <c:v>1.9680302947377655</c:v>
                </c:pt>
                <c:pt idx="63">
                  <c:v>2.2386310078819669</c:v>
                </c:pt>
                <c:pt idx="64">
                  <c:v>2.8886353454963682</c:v>
                </c:pt>
                <c:pt idx="65">
                  <c:v>2.8543363828066681</c:v>
                </c:pt>
                <c:pt idx="66">
                  <c:v>3.1032980892658664</c:v>
                </c:pt>
                <c:pt idx="67">
                  <c:v>3.0907431877117659</c:v>
                </c:pt>
                <c:pt idx="68">
                  <c:v>3.2338788177893676</c:v>
                </c:pt>
                <c:pt idx="69">
                  <c:v>3.110385898259068</c:v>
                </c:pt>
                <c:pt idx="70">
                  <c:v>2.8836572884210661</c:v>
                </c:pt>
                <c:pt idx="71">
                  <c:v>2.6770590659820677</c:v>
                </c:pt>
                <c:pt idx="72">
                  <c:v>2.4491469563590655</c:v>
                </c:pt>
                <c:pt idx="73">
                  <c:v>2.2032694989677672</c:v>
                </c:pt>
                <c:pt idx="74">
                  <c:v>1.9503189925394651</c:v>
                </c:pt>
                <c:pt idx="75">
                  <c:v>1.6990531985207653</c:v>
                </c:pt>
                <c:pt idx="76">
                  <c:v>1.4553567590505665</c:v>
                </c:pt>
                <c:pt idx="77">
                  <c:v>1.2223748918881654</c:v>
                </c:pt>
                <c:pt idx="78">
                  <c:v>1.0008947154265684</c:v>
                </c:pt>
                <c:pt idx="79">
                  <c:v>0.79077418132616728</c:v>
                </c:pt>
                <c:pt idx="80">
                  <c:v>0.59154776289806676</c:v>
                </c:pt>
                <c:pt idx="81">
                  <c:v>0.40263700268726765</c:v>
                </c:pt>
                <c:pt idx="82">
                  <c:v>0.22342298966016827</c:v>
                </c:pt>
                <c:pt idx="83">
                  <c:v>5.3274197732765316E-2</c:v>
                </c:pt>
                <c:pt idx="84">
                  <c:v>-0.10844021646093438</c:v>
                </c:pt>
                <c:pt idx="85">
                  <c:v>-0.26234228881643418</c:v>
                </c:pt>
                <c:pt idx="86">
                  <c:v>-0.40903936134373353</c:v>
                </c:pt>
                <c:pt idx="87">
                  <c:v>-0.54911947160963237</c:v>
                </c:pt>
                <c:pt idx="88">
                  <c:v>-0.68314766675783289</c:v>
                </c:pt>
                <c:pt idx="89">
                  <c:v>-0.81166308586913161</c:v>
                </c:pt>
                <c:pt idx="90">
                  <c:v>-0.93517671953293302</c:v>
                </c:pt>
                <c:pt idx="91">
                  <c:v>-1.0541697784557336</c:v>
                </c:pt>
                <c:pt idx="92">
                  <c:v>-1.1690926115141345</c:v>
                </c:pt>
                <c:pt idx="93">
                  <c:v>-1.2803641171361342</c:v>
                </c:pt>
                <c:pt idx="94">
                  <c:v>-1.3883715936490333</c:v>
                </c:pt>
                <c:pt idx="95">
                  <c:v>-1.4934709755615323</c:v>
                </c:pt>
                <c:pt idx="96">
                  <c:v>-1.595987404227234</c:v>
                </c:pt>
                <c:pt idx="97">
                  <c:v>-1.6962160831676343</c:v>
                </c:pt>
                <c:pt idx="98">
                  <c:v>-1.7944233705931332</c:v>
                </c:pt>
                <c:pt idx="99">
                  <c:v>-1.8908480643210339</c:v>
                </c:pt>
                <c:pt idx="100">
                  <c:v>-1.9857028372983336</c:v>
                </c:pt>
                <c:pt idx="101">
                  <c:v>-2.079175785214634</c:v>
                </c:pt>
                <c:pt idx="102">
                  <c:v>-2.1714320511464322</c:v>
                </c:pt>
                <c:pt idx="103">
                  <c:v>-2.2626154957382347</c:v>
                </c:pt>
                <c:pt idx="104">
                  <c:v>-2.3528503850071338</c:v>
                </c:pt>
                <c:pt idx="105">
                  <c:v>-2.4422430714013323</c:v>
                </c:pt>
                <c:pt idx="106">
                  <c:v>-2.530883647179234</c:v>
                </c:pt>
                <c:pt idx="107">
                  <c:v>-2.6188475524741328</c:v>
                </c:pt>
                <c:pt idx="108">
                  <c:v>-2.7061971235091349</c:v>
                </c:pt>
                <c:pt idx="109">
                  <c:v>-2.7929830693277324</c:v>
                </c:pt>
                <c:pt idx="110">
                  <c:v>-2.8792458680618331</c:v>
                </c:pt>
                <c:pt idx="111">
                  <c:v>-2.9650170761805335</c:v>
                </c:pt>
                <c:pt idx="112">
                  <c:v>-3.0503205463302336</c:v>
                </c:pt>
                <c:pt idx="113">
                  <c:v>-3.1351735512972319</c:v>
                </c:pt>
                <c:pt idx="114">
                  <c:v>-3.2195878133026348</c:v>
                </c:pt>
                <c:pt idx="115">
                  <c:v>-3.3035704392784346</c:v>
                </c:pt>
                <c:pt idx="116">
                  <c:v>-3.3871247639987345</c:v>
                </c:pt>
                <c:pt idx="117">
                  <c:v>-3.4702511039437347</c:v>
                </c:pt>
                <c:pt idx="118">
                  <c:v>-3.5529474255977327</c:v>
                </c:pt>
                <c:pt idx="119">
                  <c:v>-3.6352099325163323</c:v>
                </c:pt>
                <c:pt idx="120">
                  <c:v>-3.7170335759806328</c:v>
                </c:pt>
                <c:pt idx="121">
                  <c:v>-3.798412494389634</c:v>
                </c:pt>
                <c:pt idx="122">
                  <c:v>-3.879340386751835</c:v>
                </c:pt>
                <c:pt idx="123">
                  <c:v>-3.959810825733534</c:v>
                </c:pt>
                <c:pt idx="124">
                  <c:v>-4.0398175157274316</c:v>
                </c:pt>
                <c:pt idx="125">
                  <c:v>-4.1193545013217339</c:v>
                </c:pt>
                <c:pt idx="126">
                  <c:v>-4.1984163314127336</c:v>
                </c:pt>
                <c:pt idx="127">
                  <c:v>-4.2769981839989342</c:v>
                </c:pt>
                <c:pt idx="128">
                  <c:v>-4.3550959564573333</c:v>
                </c:pt>
                <c:pt idx="129">
                  <c:v>-4.4327063258251336</c:v>
                </c:pt>
                <c:pt idx="130">
                  <c:v>-24.958760065967347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D-464B-979C-4DA3922992C2}"/>
            </c:ext>
          </c:extLst>
        </c:ser>
        <c:ser>
          <c:idx val="1"/>
          <c:order val="1"/>
          <c:tx>
            <c:strRef>
              <c:f>EA_output_withoutFG!$AH$1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EA_output_withoutFG!$AH$2:$AH$132</c:f>
              <c:numCache>
                <c:formatCode>General</c:formatCode>
                <c:ptCount val="131"/>
                <c:pt idx="0">
                  <c:v>1.4338843357186759</c:v>
                </c:pt>
                <c:pt idx="1">
                  <c:v>1.6279690422653363</c:v>
                </c:pt>
                <c:pt idx="2">
                  <c:v>2.062013408941378</c:v>
                </c:pt>
                <c:pt idx="3">
                  <c:v>2.1165974117300261</c:v>
                </c:pt>
                <c:pt idx="4">
                  <c:v>2.0559851563154372</c:v>
                </c:pt>
                <c:pt idx="5">
                  <c:v>2.0466556849048252</c:v>
                </c:pt>
                <c:pt idx="6">
                  <c:v>1.849104812013656</c:v>
                </c:pt>
                <c:pt idx="7">
                  <c:v>1.7397216588084581</c:v>
                </c:pt>
                <c:pt idx="8">
                  <c:v>1.5764386252619413</c:v>
                </c:pt>
                <c:pt idx="9">
                  <c:v>1.0317420761690501</c:v>
                </c:pt>
                <c:pt idx="10">
                  <c:v>0.75366862936761869</c:v>
                </c:pt>
                <c:pt idx="11">
                  <c:v>0.71172540829958209</c:v>
                </c:pt>
                <c:pt idx="12">
                  <c:v>0.41493387576081098</c:v>
                </c:pt>
                <c:pt idx="13">
                  <c:v>-4.7180804396633746E-2</c:v>
                </c:pt>
                <c:pt idx="14">
                  <c:v>2.7691277191891572E-2</c:v>
                </c:pt>
                <c:pt idx="15">
                  <c:v>0.4977403725388001</c:v>
                </c:pt>
                <c:pt idx="16">
                  <c:v>2.350393473572673</c:v>
                </c:pt>
                <c:pt idx="17">
                  <c:v>3.4660443934998071</c:v>
                </c:pt>
                <c:pt idx="18">
                  <c:v>2.2345277337010927</c:v>
                </c:pt>
                <c:pt idx="19">
                  <c:v>0.42918552581068781</c:v>
                </c:pt>
                <c:pt idx="20">
                  <c:v>-0.69865302432144105</c:v>
                </c:pt>
                <c:pt idx="21">
                  <c:v>-1.2977491938830248</c:v>
                </c:pt>
                <c:pt idx="22">
                  <c:v>-1.9499581607759886</c:v>
                </c:pt>
                <c:pt idx="23">
                  <c:v>-2.471312506410019</c:v>
                </c:pt>
                <c:pt idx="24">
                  <c:v>-2.1952532378040459</c:v>
                </c:pt>
                <c:pt idx="25">
                  <c:v>-1.9827356251870718</c:v>
                </c:pt>
                <c:pt idx="26">
                  <c:v>-1.9334477697995318</c:v>
                </c:pt>
                <c:pt idx="27">
                  <c:v>-1.6081919672496099</c:v>
                </c:pt>
                <c:pt idx="28">
                  <c:v>-1.351229097806236</c:v>
                </c:pt>
                <c:pt idx="29">
                  <c:v>-1.4486202813766162</c:v>
                </c:pt>
                <c:pt idx="30">
                  <c:v>-1.7320030299441171</c:v>
                </c:pt>
                <c:pt idx="31">
                  <c:v>-1.6805908634208215</c:v>
                </c:pt>
                <c:pt idx="32">
                  <c:v>-1.9127558986537423</c:v>
                </c:pt>
                <c:pt idx="33">
                  <c:v>-1.9089015360696031</c:v>
                </c:pt>
                <c:pt idx="34">
                  <c:v>-1.8349783576863068</c:v>
                </c:pt>
                <c:pt idx="35">
                  <c:v>-2.1009503246337395</c:v>
                </c:pt>
                <c:pt idx="36">
                  <c:v>-1.890088470156547</c:v>
                </c:pt>
                <c:pt idx="37">
                  <c:v>-2.087189419294651</c:v>
                </c:pt>
                <c:pt idx="38">
                  <c:v>-2.2287054449811379</c:v>
                </c:pt>
                <c:pt idx="39">
                  <c:v>-2.511944052309472</c:v>
                </c:pt>
                <c:pt idx="40">
                  <c:v>-2.3071864628645518</c:v>
                </c:pt>
                <c:pt idx="41">
                  <c:v>-1.977304401778575</c:v>
                </c:pt>
                <c:pt idx="42">
                  <c:v>-1.9956336710524356</c:v>
                </c:pt>
                <c:pt idx="43">
                  <c:v>-1.8762090579685298</c:v>
                </c:pt>
                <c:pt idx="44">
                  <c:v>-2.2335228445326729</c:v>
                </c:pt>
                <c:pt idx="45">
                  <c:v>-1.8704871326714008</c:v>
                </c:pt>
                <c:pt idx="46">
                  <c:v>-1.8214720818185861</c:v>
                </c:pt>
                <c:pt idx="47">
                  <c:v>-1.7661454481654775</c:v>
                </c:pt>
                <c:pt idx="48">
                  <c:v>-1.1585147405333092</c:v>
                </c:pt>
                <c:pt idx="49">
                  <c:v>-1.8770690253948419</c:v>
                </c:pt>
                <c:pt idx="50">
                  <c:v>-2.3242197119540577</c:v>
                </c:pt>
                <c:pt idx="51">
                  <c:v>-2.1421342507412318</c:v>
                </c:pt>
                <c:pt idx="52">
                  <c:v>-2.5850541969403702</c:v>
                </c:pt>
                <c:pt idx="53">
                  <c:v>-3.0772148266627202</c:v>
                </c:pt>
                <c:pt idx="54">
                  <c:v>-3.2177880620918078</c:v>
                </c:pt>
                <c:pt idx="55">
                  <c:v>-2.1482148535219387</c:v>
                </c:pt>
                <c:pt idx="56">
                  <c:v>-1.0225612599686773</c:v>
                </c:pt>
                <c:pt idx="57">
                  <c:v>-0.53142288820917116</c:v>
                </c:pt>
                <c:pt idx="58">
                  <c:v>-1.6231814773452609</c:v>
                </c:pt>
                <c:pt idx="59">
                  <c:v>-1.241008828472836</c:v>
                </c:pt>
                <c:pt idx="60">
                  <c:v>-1.0173358864563475</c:v>
                </c:pt>
                <c:pt idx="61">
                  <c:v>-0.98899727435505724</c:v>
                </c:pt>
                <c:pt idx="62">
                  <c:v>-1.2443351151750832</c:v>
                </c:pt>
                <c:pt idx="63">
                  <c:v>-0.1244718321677496</c:v>
                </c:pt>
                <c:pt idx="64">
                  <c:v>1.2179093471538174</c:v>
                </c:pt>
                <c:pt idx="65">
                  <c:v>1.3364251961124261</c:v>
                </c:pt>
                <c:pt idx="66">
                  <c:v>1.755724276412483</c:v>
                </c:pt>
                <c:pt idx="67">
                  <c:v>2.4121759443086574</c:v>
                </c:pt>
                <c:pt idx="68">
                  <c:v>2.1409124009985554</c:v>
                </c:pt>
                <c:pt idx="69">
                  <c:v>2.2749998695045015</c:v>
                </c:pt>
                <c:pt idx="70">
                  <c:v>2.009664350144174</c:v>
                </c:pt>
                <c:pt idx="71">
                  <c:v>1.7436415103237088</c:v>
                </c:pt>
                <c:pt idx="72">
                  <c:v>1.4842393229173894</c:v>
                </c:pt>
                <c:pt idx="73">
                  <c:v>1.2344386843444788</c:v>
                </c:pt>
                <c:pt idx="74">
                  <c:v>0.99545217497600191</c:v>
                </c:pt>
                <c:pt idx="75">
                  <c:v>0.76769920953171322</c:v>
                </c:pt>
                <c:pt idx="76">
                  <c:v>0.55120317514236206</c:v>
                </c:pt>
                <c:pt idx="77">
                  <c:v>0.34576731563297258</c:v>
                </c:pt>
                <c:pt idx="78">
                  <c:v>0.15106072883337696</c:v>
                </c:pt>
                <c:pt idx="79">
                  <c:v>-3.3334774639824261E-2</c:v>
                </c:pt>
                <c:pt idx="80">
                  <c:v>-0.20789619028343331</c:v>
                </c:pt>
                <c:pt idx="81">
                  <c:v>-0.37314017608467509</c:v>
                </c:pt>
                <c:pt idx="82">
                  <c:v>-0.52960906033457533</c:v>
                </c:pt>
                <c:pt idx="83">
                  <c:v>-0.67785995225841766</c:v>
                </c:pt>
                <c:pt idx="84">
                  <c:v>-0.81845590403039203</c:v>
                </c:pt>
                <c:pt idx="85">
                  <c:v>-0.95195856095861053</c:v>
                </c:pt>
                <c:pt idx="86">
                  <c:v>-1.0789219842228395</c:v>
                </c:pt>
                <c:pt idx="87">
                  <c:v>-1.1998874587600685</c:v>
                </c:pt>
                <c:pt idx="88">
                  <c:v>-1.3153791656872844</c:v>
                </c:pt>
                <c:pt idx="89">
                  <c:v>-1.4259006331089132</c:v>
                </c:pt>
                <c:pt idx="90">
                  <c:v>-1.5319318964342781</c:v>
                </c:pt>
                <c:pt idx="91">
                  <c:v>-1.633927307565072</c:v>
                </c:pt>
                <c:pt idx="92">
                  <c:v>-1.7323139359511313</c:v>
                </c:pt>
                <c:pt idx="93">
                  <c:v>-1.8274905060112143</c:v>
                </c:pt>
                <c:pt idx="94">
                  <c:v>-1.9198268161476353</c:v>
                </c:pt>
                <c:pt idx="95">
                  <c:v>-2.0096635852565878</c:v>
                </c:pt>
                <c:pt idx="96">
                  <c:v>-2.0973126736429375</c:v>
                </c:pt>
                <c:pt idx="97">
                  <c:v>-2.1830576267292336</c:v>
                </c:pt>
                <c:pt idx="98">
                  <c:v>-2.2671544919541091</c:v>
                </c:pt>
                <c:pt idx="99">
                  <c:v>-2.3498328617407269</c:v>
                </c:pt>
                <c:pt idx="100">
                  <c:v>-2.4312970983180033</c:v>
                </c:pt>
                <c:pt idx="101">
                  <c:v>-2.5117276994041022</c:v>
                </c:pt>
                <c:pt idx="102">
                  <c:v>-2.5912827672162004</c:v>
                </c:pt>
                <c:pt idx="103">
                  <c:v>-2.6700995468708832</c:v>
                </c:pt>
                <c:pt idx="104">
                  <c:v>-2.748296003890335</c:v>
                </c:pt>
                <c:pt idx="105">
                  <c:v>-2.8259724141659319</c:v>
                </c:pt>
                <c:pt idx="106">
                  <c:v>-2.9032129432805363</c:v>
                </c:pt>
                <c:pt idx="107">
                  <c:v>-2.9800871955149502</c:v>
                </c:pt>
                <c:pt idx="108">
                  <c:v>-3.056651716099446</c:v>
                </c:pt>
                <c:pt idx="109">
                  <c:v>-3.1329514333133002</c:v>
                </c:pt>
                <c:pt idx="110">
                  <c:v>-3.2090210298349007</c:v>
                </c:pt>
                <c:pt idx="111">
                  <c:v>-3.2848862353096324</c:v>
                </c:pt>
                <c:pt idx="112">
                  <c:v>-3.3605650344102802</c:v>
                </c:pt>
                <c:pt idx="113">
                  <c:v>-3.4360687867213588</c:v>
                </c:pt>
                <c:pt idx="114">
                  <c:v>-3.5114032565876707</c:v>
                </c:pt>
                <c:pt idx="115">
                  <c:v>-3.5865695526301895</c:v>
                </c:pt>
                <c:pt idx="116">
                  <c:v>-3.661564977973093</c:v>
                </c:pt>
                <c:pt idx="117">
                  <c:v>-3.7363837933381516</c:v>
                </c:pt>
                <c:pt idx="118">
                  <c:v>-3.8110178960854864</c:v>
                </c:pt>
                <c:pt idx="119">
                  <c:v>-3.8854574190056548</c:v>
                </c:pt>
                <c:pt idx="120">
                  <c:v>-3.9596912532338355</c:v>
                </c:pt>
                <c:pt idx="121">
                  <c:v>-4.0337075000650948</c:v>
                </c:pt>
                <c:pt idx="122">
                  <c:v>-4.1074938567274568</c:v>
                </c:pt>
                <c:pt idx="123">
                  <c:v>-4.1810379413253642</c:v>
                </c:pt>
                <c:pt idx="124">
                  <c:v>-4.2543275622254653</c:v>
                </c:pt>
                <c:pt idx="125">
                  <c:v>-4.3273509371193004</c:v>
                </c:pt>
                <c:pt idx="126">
                  <c:v>-4.4000968669001486</c:v>
                </c:pt>
                <c:pt idx="127">
                  <c:v>-4.4725548693213284</c:v>
                </c:pt>
                <c:pt idx="128">
                  <c:v>-4.5447152771944967</c:v>
                </c:pt>
                <c:pt idx="129">
                  <c:v>-4.6165693056338846</c:v>
                </c:pt>
                <c:pt idx="130">
                  <c:v>-24.954628563138947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D-464B-979C-4DA3922992C2}"/>
            </c:ext>
          </c:extLst>
        </c:ser>
        <c:ser>
          <c:idx val="4"/>
          <c:order val="2"/>
          <c:tx>
            <c:strRef>
              <c:f>EA_output_withoutFG!$AK$1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EA_output_withoutFG!$AK$2:$AK$77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D-464B-979C-4DA392299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AB-4B7F-972F-E583F143FA59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AB-4B7F-972F-E583F143F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1-4D47-AC3E-994E3D18793E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1-4D47-AC3E-994E3D18793E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1-4D47-AC3E-994E3D187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30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4" Type="http://schemas.openxmlformats.org/officeDocument/2006/relationships/chart" Target="../charts/chart3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image" Target="../media/image10.png"/><Relationship Id="rId1" Type="http://schemas.openxmlformats.org/officeDocument/2006/relationships/customXml" Target="../ink/ink2.xml"/><Relationship Id="rId4" Type="http://schemas.openxmlformats.org/officeDocument/2006/relationships/chart" Target="../charts/chart36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5" Type="http://schemas.openxmlformats.org/officeDocument/2006/relationships/chart" Target="../charts/chart41.xml"/><Relationship Id="rId4" Type="http://schemas.openxmlformats.org/officeDocument/2006/relationships/chart" Target="../charts/chart4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image" Target="../media/image1.png"/><Relationship Id="rId1" Type="http://schemas.openxmlformats.org/officeDocument/2006/relationships/customXml" Target="../ink/ink3.xml"/><Relationship Id="rId4" Type="http://schemas.openxmlformats.org/officeDocument/2006/relationships/chart" Target="../charts/chart44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0.xml"/><Relationship Id="rId2" Type="http://schemas.openxmlformats.org/officeDocument/2006/relationships/image" Target="../media/image1.png"/><Relationship Id="rId1" Type="http://schemas.openxmlformats.org/officeDocument/2006/relationships/customXml" Target="../ink/ink4.xml"/><Relationship Id="rId4" Type="http://schemas.openxmlformats.org/officeDocument/2006/relationships/chart" Target="../charts/chart51.xm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4.xml"/><Relationship Id="rId2" Type="http://schemas.openxmlformats.org/officeDocument/2006/relationships/chart" Target="../charts/chart53.xml"/><Relationship Id="rId1" Type="http://schemas.openxmlformats.org/officeDocument/2006/relationships/chart" Target="../charts/char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63825</xdr:colOff>
      <xdr:row>25</xdr:row>
      <xdr:rowOff>136751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5813F0-862A-4BC5-8D10-B62BF15D3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5229</xdr:colOff>
      <xdr:row>5</xdr:row>
      <xdr:rowOff>55121</xdr:rowOff>
    </xdr:from>
    <xdr:to>
      <xdr:col>23</xdr:col>
      <xdr:colOff>463179</xdr:colOff>
      <xdr:row>24</xdr:row>
      <xdr:rowOff>107752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3AF228-1CB7-4B2D-B52B-55D3025A1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361950</xdr:colOff>
      <xdr:row>25</xdr:row>
      <xdr:rowOff>180975</xdr:rowOff>
    </xdr:from>
    <xdr:to>
      <xdr:col>23</xdr:col>
      <xdr:colOff>522241</xdr:colOff>
      <xdr:row>47</xdr:row>
      <xdr:rowOff>96453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034647-5E10-4F68-BB6D-0AD5B4947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5</xdr:row>
      <xdr:rowOff>0</xdr:rowOff>
    </xdr:from>
    <xdr:to>
      <xdr:col>34</xdr:col>
      <xdr:colOff>557432</xdr:colOff>
      <xdr:row>29</xdr:row>
      <xdr:rowOff>56271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0E2049F6-07AA-32DF-8268-154E177BDDEF}"/>
            </a:ext>
          </a:extLst>
        </xdr:cNvPr>
        <xdr:cNvGrpSpPr/>
      </xdr:nvGrpSpPr>
      <xdr:grpSpPr>
        <a:xfrm>
          <a:off x="17161565" y="952500"/>
          <a:ext cx="4234910" cy="4628271"/>
          <a:chOff x="17027769" y="952500"/>
          <a:chExt cx="4206240" cy="4628271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B31B361D-7EA7-40BA-BA0F-9AC7999C35E2}"/>
              </a:ext>
            </a:extLst>
          </xdr:cNvPr>
          <xdr:cNvGraphicFramePr>
            <a:graphicFrameLocks/>
          </xdr:cNvGraphicFramePr>
        </xdr:nvGraphicFramePr>
        <xdr:xfrm>
          <a:off x="17027769" y="952500"/>
          <a:ext cx="419744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FA50E164-1C4F-46D2-A863-1AF0516261E9}"/>
              </a:ext>
            </a:extLst>
          </xdr:cNvPr>
          <xdr:cNvGraphicFramePr>
            <a:graphicFrameLocks/>
          </xdr:cNvGraphicFramePr>
        </xdr:nvGraphicFramePr>
        <xdr:xfrm>
          <a:off x="17027769" y="3660531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17CF1-4A02-4269-9F54-5A53586FE3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B27608-2EDC-4149-945E-370B6E321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0.16085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156489" y="705990"/>
          <a:ext cx="3105522" cy="2980871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F8CD0-16CB-4C81-A12E-0F40132D5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6811FC-78CA-4790-802F-BAA753096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0.23122</cdr:x>
      <cdr:y>0.09675</cdr:y>
    </cdr:from>
    <cdr:to>
      <cdr:x>0.23304</cdr:x>
      <cdr:y>0.84006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3416510C-AC90-47C9-B02C-34AB0941E304}"/>
            </a:ext>
          </a:extLst>
        </cdr:cNvPr>
        <cdr:cNvCxnSpPr/>
      </cdr:nvCxnSpPr>
      <cdr:spPr>
        <a:xfrm xmlns:a="http://schemas.openxmlformats.org/drawingml/2006/main">
          <a:off x="892503" y="405611"/>
          <a:ext cx="7025" cy="3116081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0.39006</cdr:x>
      <cdr:y>0.08881</cdr:y>
    </cdr:from>
    <cdr:to>
      <cdr:x>0.51936</cdr:x>
      <cdr:y>0.35811</cdr:y>
    </cdr:to>
    <cdr:sp macro="" textlink="">
      <cdr:nvSpPr>
        <cdr:cNvPr id="3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1501425" y="377904"/>
          <a:ext cx="497700" cy="11459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"Whatever it</a:t>
          </a:r>
          <a:r>
            <a:rPr lang="en-US" sz="1000" baseline="0"/>
            <a:t> takes"</a:t>
          </a:r>
        </a:p>
        <a:p xmlns:a="http://schemas.openxmlformats.org/drawingml/2006/main">
          <a:r>
            <a:rPr lang="en-US" sz="1000" baseline="0"/>
            <a:t>Loose FG dominates</a:t>
          </a:r>
        </a:p>
      </cdr:txBody>
    </cdr:sp>
  </cdr:relSizeAnchor>
  <cdr:relSizeAnchor xmlns:cdr="http://schemas.openxmlformats.org/drawingml/2006/chartDrawing">
    <cdr:from>
      <cdr:x>0.80747</cdr:x>
      <cdr:y>0.09929</cdr:y>
    </cdr:from>
    <cdr:to>
      <cdr:x>0.80929</cdr:x>
      <cdr:y>0.84261</cdr:y>
    </cdr:to>
    <cdr:cxnSp macro="">
      <cdr:nvCxnSpPr>
        <cdr:cNvPr id="10" name="Straight Connector 9">
          <a:extLst xmlns:a="http://schemas.openxmlformats.org/drawingml/2006/main">
            <a:ext uri="{FF2B5EF4-FFF2-40B4-BE49-F238E27FC236}">
              <a16:creationId xmlns:a16="http://schemas.microsoft.com/office/drawing/2014/main" id="{01989A5B-F638-C9E5-4E61-AA0237E3084B}"/>
            </a:ext>
          </a:extLst>
        </cdr:cNvPr>
        <cdr:cNvCxnSpPr/>
      </cdr:nvCxnSpPr>
      <cdr:spPr>
        <a:xfrm xmlns:a="http://schemas.openxmlformats.org/drawingml/2006/main">
          <a:off x="3108093" y="422507"/>
          <a:ext cx="7032" cy="316305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0.28359</cdr:x>
      <cdr:y>0.08383</cdr:y>
    </cdr:from>
    <cdr:to>
      <cdr:x>0.37222</cdr:x>
      <cdr:y>0.44286</cdr:y>
    </cdr:to>
    <cdr:sp macro="" textlink="">
      <cdr:nvSpPr>
        <cdr:cNvPr id="6" name="TextBox 11">
          <a:extLst xmlns:a="http://schemas.openxmlformats.org/drawingml/2006/main">
            <a:ext uri="{FF2B5EF4-FFF2-40B4-BE49-F238E27FC236}">
              <a16:creationId xmlns:a16="http://schemas.microsoft.com/office/drawing/2014/main" id="{3F9A41BB-F49A-26DC-F765-D50C8F52F732}"/>
            </a:ext>
          </a:extLst>
        </cdr:cNvPr>
        <cdr:cNvSpPr txBox="1"/>
      </cdr:nvSpPr>
      <cdr:spPr>
        <a:xfrm xmlns:a="http://schemas.openxmlformats.org/drawingml/2006/main">
          <a:off x="1091581" y="356737"/>
          <a:ext cx="341184" cy="152779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/>
            <a:t>Tightened suprise, loose FG</a:t>
          </a:r>
        </a:p>
      </cdr:txBody>
    </cdr:sp>
  </cdr:relSizeAnchor>
  <cdr:relSizeAnchor xmlns:cdr="http://schemas.openxmlformats.org/drawingml/2006/chartDrawing">
    <cdr:from>
      <cdr:x>0.39826</cdr:x>
      <cdr:y>0.10256</cdr:y>
    </cdr:from>
    <cdr:to>
      <cdr:x>0.40008</cdr:x>
      <cdr:y>0.84587</cdr:y>
    </cdr:to>
    <cdr:cxnSp macro="">
      <cdr:nvCxnSpPr>
        <cdr:cNvPr id="12" name="Straight Connector 11">
          <a:extLst xmlns:a="http://schemas.openxmlformats.org/drawingml/2006/main">
            <a:ext uri="{FF2B5EF4-FFF2-40B4-BE49-F238E27FC236}">
              <a16:creationId xmlns:a16="http://schemas.microsoft.com/office/drawing/2014/main" id="{3116AEFA-F635-03D5-FE66-BFEB4A313BBA}"/>
            </a:ext>
          </a:extLst>
        </cdr:cNvPr>
        <cdr:cNvCxnSpPr/>
      </cdr:nvCxnSpPr>
      <cdr:spPr>
        <a:xfrm xmlns:a="http://schemas.openxmlformats.org/drawingml/2006/main">
          <a:off x="1532984" y="436446"/>
          <a:ext cx="7005" cy="316302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0.73625</cdr:x>
      <cdr:y>0.10147</cdr:y>
    </cdr:from>
    <cdr:to>
      <cdr:x>0.73807</cdr:x>
      <cdr:y>0.84479</cdr:y>
    </cdr:to>
    <cdr:cxnSp macro="">
      <cdr:nvCxnSpPr>
        <cdr:cNvPr id="14" name="Straight Connector 13">
          <a:extLst xmlns:a="http://schemas.openxmlformats.org/drawingml/2006/main">
            <a:ext uri="{FF2B5EF4-FFF2-40B4-BE49-F238E27FC236}">
              <a16:creationId xmlns:a16="http://schemas.microsoft.com/office/drawing/2014/main" id="{D81999AA-34A2-3F20-34BA-1235BF4898EA}"/>
            </a:ext>
          </a:extLst>
        </cdr:cNvPr>
        <cdr:cNvCxnSpPr/>
      </cdr:nvCxnSpPr>
      <cdr:spPr>
        <a:xfrm xmlns:a="http://schemas.openxmlformats.org/drawingml/2006/main">
          <a:off x="2833959" y="431800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0.73021</cdr:x>
      <cdr:y>0.08849</cdr:y>
    </cdr:from>
    <cdr:to>
      <cdr:x>0.81885</cdr:x>
      <cdr:y>0.3775</cdr:y>
    </cdr:to>
    <cdr:sp macro="" textlink="">
      <cdr:nvSpPr>
        <cdr:cNvPr id="15" name="TextBox 11">
          <a:extLst xmlns:a="http://schemas.openxmlformats.org/drawingml/2006/main">
            <a:ext uri="{FF2B5EF4-FFF2-40B4-BE49-F238E27FC236}">
              <a16:creationId xmlns:a16="http://schemas.microsoft.com/office/drawing/2014/main" id="{CB66BE15-0E0A-2A6D-2414-430C35F63F94}"/>
            </a:ext>
          </a:extLst>
        </cdr:cNvPr>
        <cdr:cNvSpPr txBox="1"/>
      </cdr:nvSpPr>
      <cdr:spPr>
        <a:xfrm xmlns:a="http://schemas.openxmlformats.org/drawingml/2006/main">
          <a:off x="2810727" y="376573"/>
          <a:ext cx="341184" cy="122982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  <cdr:relSizeAnchor xmlns:cdr="http://schemas.openxmlformats.org/drawingml/2006/chartDrawing">
    <cdr:from>
      <cdr:x>0.80641</cdr:x>
      <cdr:y>0.11301</cdr:y>
    </cdr:from>
    <cdr:to>
      <cdr:x>0.96568</cdr:x>
      <cdr:y>0.31503</cdr:y>
    </cdr:to>
    <cdr:sp macro="" textlink="">
      <cdr:nvSpPr>
        <cdr:cNvPr id="16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3104036" y="480896"/>
          <a:ext cx="613038" cy="85966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Rising r*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Loose policies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Behind the curve ?</a:t>
          </a:r>
        </a:p>
      </cdr:txBody>
    </cdr:sp>
  </cdr:relSizeAnchor>
  <cdr:relSizeAnchor xmlns:cdr="http://schemas.openxmlformats.org/drawingml/2006/chartDrawing">
    <cdr:from>
      <cdr:x>0.57691</cdr:x>
      <cdr:y>0.10038</cdr:y>
    </cdr:from>
    <cdr:to>
      <cdr:x>0.57873</cdr:x>
      <cdr:y>0.8437</cdr:y>
    </cdr:to>
    <cdr:cxnSp macro="">
      <cdr:nvCxnSpPr>
        <cdr:cNvPr id="19" name="Straight Connector 18">
          <a:extLst xmlns:a="http://schemas.openxmlformats.org/drawingml/2006/main">
            <a:ext uri="{FF2B5EF4-FFF2-40B4-BE49-F238E27FC236}">
              <a16:creationId xmlns:a16="http://schemas.microsoft.com/office/drawing/2014/main" id="{38EDAB2D-B835-3576-E1E7-D06BD885EE9E}"/>
            </a:ext>
          </a:extLst>
        </cdr:cNvPr>
        <cdr:cNvCxnSpPr/>
      </cdr:nvCxnSpPr>
      <cdr:spPr>
        <a:xfrm xmlns:a="http://schemas.openxmlformats.org/drawingml/2006/main">
          <a:off x="2220641" y="427153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0.57933</cdr:x>
      <cdr:y>0.08638</cdr:y>
    </cdr:from>
    <cdr:to>
      <cdr:x>0.74929</cdr:x>
      <cdr:y>0.27032</cdr:y>
    </cdr:to>
    <cdr:sp macro="" textlink="">
      <cdr:nvSpPr>
        <cdr:cNvPr id="20" name="TextBox 11">
          <a:extLst xmlns:a="http://schemas.openxmlformats.org/drawingml/2006/main">
            <a:ext uri="{FF2B5EF4-FFF2-40B4-BE49-F238E27FC236}">
              <a16:creationId xmlns:a16="http://schemas.microsoft.com/office/drawing/2014/main" id="{C4301380-8D02-A045-D27A-D13BC151C344}"/>
            </a:ext>
          </a:extLst>
        </cdr:cNvPr>
        <cdr:cNvSpPr txBox="1"/>
      </cdr:nvSpPr>
      <cdr:spPr>
        <a:xfrm xmlns:a="http://schemas.openxmlformats.org/drawingml/2006/main">
          <a:off x="2229936" y="367577"/>
          <a:ext cx="654218" cy="78271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Downward </a:t>
          </a:r>
        </a:p>
        <a:p xmlns:a="http://schemas.openxmlformats.org/drawingml/2006/main">
          <a:r>
            <a:rPr lang="en-US" sz="1000"/>
            <a:t>de-anchoring</a:t>
          </a:r>
          <a:br>
            <a:rPr lang="en-US" sz="1000"/>
          </a:br>
          <a:r>
            <a:rPr lang="en-US" sz="1000" baseline="0"/>
            <a:t>Loose FG 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B195A4-20A4-42CA-A121-36AD09284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FD5F24-4D7D-4A48-A496-12366DC09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17D0D2-5DD8-44C2-8DB2-159CB4BFE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240DF4-C558-4413-9280-BFAAA9C58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0.16085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156489" y="705990"/>
          <a:ext cx="3105522" cy="2980871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299213" cy="131304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CBAC62-F924-41F9-8412-87E6D974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56</xdr:col>
      <xdr:colOff>232317</xdr:colOff>
      <xdr:row>1</xdr:row>
      <xdr:rowOff>34847</xdr:rowOff>
    </xdr:from>
    <xdr:to>
      <xdr:col>63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9E6981-7575-4870-9E41-6EF2C74567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1841A3-8B3C-451A-B65F-186779308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0.2876</cdr:x>
      <cdr:y>0.16085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262311" y="705990"/>
          <a:ext cx="2999700" cy="2980871"/>
          <a:chOff x="1101871" y="420710"/>
          <a:chExt cx="2630676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101871" y="447585"/>
            <a:ext cx="436474" cy="1121542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</a:t>
            </a:r>
          </a:p>
          <a:p xmlns:a="http://schemas.openxmlformats.org/drawingml/2006/main">
            <a:r>
              <a:rPr lang="en-US" sz="1000" baseline="0"/>
              <a:t>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0"/>
            <a:ext cx="299213" cy="13224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80846A-D316-4106-A1F3-7A638A84A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660972-8415-4E1E-A154-52DF0F008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0.0927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012437" y="387204"/>
          <a:ext cx="2718699" cy="312144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72517"/>
            <a:ext cx="435547" cy="1103793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50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AB3D1-9524-4458-9C5E-2CB51D88D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232317</xdr:colOff>
      <xdr:row>1</xdr:row>
      <xdr:rowOff>34847</xdr:rowOff>
    </xdr:from>
    <xdr:to>
      <xdr:col>63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9D7DB1-CBED-48BF-949E-8F7074E56C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0.24875</cdr:x>
      <cdr:y>0.0927</cdr:y>
    </cdr:from>
    <cdr:to>
      <cdr:x>0.9563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952184" y="380634"/>
          <a:ext cx="2708412" cy="306848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72517"/>
            <a:ext cx="435547" cy="1103793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381553</xdr:colOff>
      <xdr:row>178</xdr:row>
      <xdr:rowOff>32923</xdr:rowOff>
    </xdr:from>
    <xdr:to>
      <xdr:col>29</xdr:col>
      <xdr:colOff>76752</xdr:colOff>
      <xdr:row>195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CA51A1-A7C2-4E61-AA4A-A10EAA7521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562169</xdr:colOff>
      <xdr:row>141</xdr:row>
      <xdr:rowOff>94344</xdr:rowOff>
    </xdr:from>
    <xdr:to>
      <xdr:col>27</xdr:col>
      <xdr:colOff>137106</xdr:colOff>
      <xdr:row>167</xdr:row>
      <xdr:rowOff>148368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28B147-1B31-4AF8-AC01-B782ACAD7E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0</xdr:colOff>
      <xdr:row>137</xdr:row>
      <xdr:rowOff>0</xdr:rowOff>
    </xdr:from>
    <xdr:to>
      <xdr:col>44</xdr:col>
      <xdr:colOff>181072</xdr:colOff>
      <xdr:row>163</xdr:row>
      <xdr:rowOff>54023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C8D83C4-E9D9-4DDA-8150-A93D641B8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45F64D-08AE-4747-AA73-D03544D06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9474E8-3961-461D-87E3-600BDACC9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BA565D-7448-3649-AA1B-28A6AFD8D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DF4AE-CE15-B445-95C3-0A53FD978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4802D9-B176-7D41-BCE5-983079B1AC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524540</xdr:colOff>
      <xdr:row>86</xdr:row>
      <xdr:rowOff>127591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5BBA8E-2A1E-4E82-AB09-EA19AC2F4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68</xdr:col>
      <xdr:colOff>0</xdr:colOff>
      <xdr:row>37</xdr:row>
      <xdr:rowOff>0</xdr:rowOff>
    </xdr:from>
    <xdr:to>
      <xdr:col>74</xdr:col>
      <xdr:colOff>484844</xdr:colOff>
      <xdr:row>56</xdr:row>
      <xdr:rowOff>52631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2F0810-06C6-4E08-BED2-EE3C33B8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143</xdr:row>
      <xdr:rowOff>9225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F7E68C-C248-3E46-AF1B-E4F6AE39CFB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81</xdr:col>
      <xdr:colOff>132782</xdr:colOff>
      <xdr:row>24</xdr:row>
      <xdr:rowOff>104401</xdr:rowOff>
    </xdr:from>
    <xdr:to>
      <xdr:col>91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304A6B-D0E5-864C-A5FA-7176D631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182217</xdr:colOff>
      <xdr:row>6</xdr:row>
      <xdr:rowOff>0</xdr:rowOff>
    </xdr:from>
    <xdr:to>
      <xdr:col>66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8A523B-3B52-5F4E-BCA4-B453293F0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361950</xdr:colOff>
      <xdr:row>10</xdr:row>
      <xdr:rowOff>133350</xdr:rowOff>
    </xdr:from>
    <xdr:to>
      <xdr:col>47</xdr:col>
      <xdr:colOff>57150</xdr:colOff>
      <xdr:row>31</xdr:row>
      <xdr:rowOff>73914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AAE10B-AEED-4A63-9608-D91BCFC31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6163</xdr:colOff>
      <xdr:row>31</xdr:row>
      <xdr:rowOff>9525</xdr:rowOff>
    </xdr:from>
    <xdr:to>
      <xdr:col>45</xdr:col>
      <xdr:colOff>581697</xdr:colOff>
      <xdr:row>51</xdr:row>
      <xdr:rowOff>40005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70B6EE-DD37-4AD2-8418-E140158522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0</xdr:colOff>
      <xdr:row>55</xdr:row>
      <xdr:rowOff>0</xdr:rowOff>
    </xdr:from>
    <xdr:to>
      <xdr:col>46</xdr:col>
      <xdr:colOff>575534</xdr:colOff>
      <xdr:row>75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9BE6E2-BB81-40FC-A419-F66CF3D30E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0</xdr:colOff>
      <xdr:row>41</xdr:row>
      <xdr:rowOff>0</xdr:rowOff>
    </xdr:from>
    <xdr:to>
      <xdr:col>50</xdr:col>
      <xdr:colOff>548640</xdr:colOff>
      <xdr:row>61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96982-2C2C-4F86-AD28-2E3A20B1D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D5CB2-F50B-482A-A182-6946848922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farkas\Downloads\Chart%20US.xlsx" TargetMode="External"/><Relationship Id="rId1" Type="http://schemas.openxmlformats.org/officeDocument/2006/relationships/externalLinkPath" Target="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charts"/>
      <sheetName val="US_output_with_text"/>
      <sheetName val="US_output_policy"/>
      <sheetName val="US_output_with_textbckup"/>
      <sheetName val="US_nominal_obs_with_text"/>
      <sheetName val="US_output_with_text_backup"/>
      <sheetName val="US_output_with_text_backup_1"/>
      <sheetName val="US_core_obs_with_text"/>
      <sheetName val="US_core_obs_with_textbckup"/>
      <sheetName val="US_core_obs_with_text_backup"/>
      <sheetName val="US_core_obs"/>
      <sheetName val="US_raw_policy_shocks_with_text"/>
      <sheetName val="Output gap"/>
      <sheetName val="Raw_Policy_Shocks"/>
      <sheetName val="YC Chart - Policy rate"/>
      <sheetName val="Chart 2 - Real rate gaps"/>
      <sheetName val="Chart 3 - rstar"/>
      <sheetName val="Decomposition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  <cell r="H4"/>
        </row>
        <row r="5">
          <cell r="A5">
            <v>17441</v>
          </cell>
          <cell r="H5"/>
        </row>
        <row r="6">
          <cell r="A6">
            <v>17533</v>
          </cell>
          <cell r="H6"/>
        </row>
        <row r="7">
          <cell r="A7">
            <v>17624</v>
          </cell>
          <cell r="H7"/>
        </row>
        <row r="8">
          <cell r="A8">
            <v>17715</v>
          </cell>
          <cell r="H8"/>
        </row>
        <row r="9">
          <cell r="A9">
            <v>17807</v>
          </cell>
          <cell r="H9"/>
        </row>
        <row r="10">
          <cell r="A10">
            <v>17899</v>
          </cell>
          <cell r="H10"/>
        </row>
        <row r="11">
          <cell r="A11">
            <v>17989</v>
          </cell>
          <cell r="H11"/>
        </row>
        <row r="12">
          <cell r="A12">
            <v>18080</v>
          </cell>
          <cell r="H12"/>
        </row>
        <row r="13">
          <cell r="A13">
            <v>18172</v>
          </cell>
          <cell r="H13"/>
        </row>
        <row r="14">
          <cell r="A14">
            <v>18264</v>
          </cell>
          <cell r="H14"/>
        </row>
        <row r="15">
          <cell r="A15">
            <v>18354</v>
          </cell>
          <cell r="H15"/>
        </row>
        <row r="16">
          <cell r="A16">
            <v>18445</v>
          </cell>
          <cell r="H16"/>
        </row>
        <row r="17">
          <cell r="A17">
            <v>18537</v>
          </cell>
          <cell r="H17"/>
        </row>
        <row r="18">
          <cell r="A18">
            <v>18629</v>
          </cell>
          <cell r="H18"/>
        </row>
        <row r="19">
          <cell r="A19">
            <v>18719</v>
          </cell>
          <cell r="H19"/>
        </row>
        <row r="20">
          <cell r="A20">
            <v>18810</v>
          </cell>
          <cell r="H20"/>
        </row>
        <row r="21">
          <cell r="A21">
            <v>18902</v>
          </cell>
          <cell r="H21"/>
        </row>
        <row r="22">
          <cell r="A22">
            <v>18994</v>
          </cell>
          <cell r="H22"/>
        </row>
        <row r="23">
          <cell r="A23">
            <v>19085</v>
          </cell>
          <cell r="H23"/>
        </row>
        <row r="24">
          <cell r="A24">
            <v>19176</v>
          </cell>
          <cell r="H24"/>
        </row>
        <row r="25">
          <cell r="A25">
            <v>19268</v>
          </cell>
          <cell r="H25"/>
        </row>
        <row r="26">
          <cell r="A26">
            <v>19360</v>
          </cell>
          <cell r="H26"/>
        </row>
        <row r="27">
          <cell r="A27">
            <v>19450</v>
          </cell>
          <cell r="H27"/>
        </row>
        <row r="28">
          <cell r="A28">
            <v>19541</v>
          </cell>
          <cell r="H28"/>
        </row>
        <row r="29">
          <cell r="A29">
            <v>19633</v>
          </cell>
          <cell r="H29"/>
        </row>
        <row r="30">
          <cell r="A30">
            <v>19725</v>
          </cell>
          <cell r="H30"/>
        </row>
        <row r="31">
          <cell r="A31">
            <v>19815</v>
          </cell>
          <cell r="H31"/>
        </row>
        <row r="32">
          <cell r="A32">
            <v>19906</v>
          </cell>
          <cell r="H32"/>
        </row>
        <row r="33">
          <cell r="A33">
            <v>19998</v>
          </cell>
          <cell r="H33"/>
        </row>
        <row r="34">
          <cell r="A34">
            <v>20090</v>
          </cell>
          <cell r="H34"/>
        </row>
        <row r="35">
          <cell r="A35">
            <v>20180</v>
          </cell>
          <cell r="H35"/>
        </row>
        <row r="36">
          <cell r="A36">
            <v>20271</v>
          </cell>
          <cell r="H36"/>
        </row>
        <row r="37">
          <cell r="A37">
            <v>20363</v>
          </cell>
          <cell r="H37"/>
        </row>
        <row r="38">
          <cell r="A38">
            <v>20455</v>
          </cell>
          <cell r="H38"/>
        </row>
        <row r="39">
          <cell r="A39">
            <v>20546</v>
          </cell>
          <cell r="H39"/>
        </row>
        <row r="40">
          <cell r="A40">
            <v>20637</v>
          </cell>
          <cell r="H40"/>
        </row>
        <row r="41">
          <cell r="A41">
            <v>20729</v>
          </cell>
          <cell r="H41"/>
        </row>
        <row r="42">
          <cell r="A42">
            <v>20821</v>
          </cell>
          <cell r="H42"/>
        </row>
        <row r="43">
          <cell r="A43">
            <v>20911</v>
          </cell>
          <cell r="H43"/>
        </row>
        <row r="44">
          <cell r="A44">
            <v>21002</v>
          </cell>
          <cell r="H44"/>
        </row>
        <row r="45">
          <cell r="A45">
            <v>21094</v>
          </cell>
          <cell r="H45"/>
        </row>
        <row r="46">
          <cell r="A46">
            <v>21186</v>
          </cell>
          <cell r="H46"/>
        </row>
        <row r="47">
          <cell r="A47">
            <v>21276</v>
          </cell>
          <cell r="H47"/>
        </row>
        <row r="48">
          <cell r="A48">
            <v>21367</v>
          </cell>
          <cell r="H48"/>
        </row>
        <row r="49">
          <cell r="A49">
            <v>21459</v>
          </cell>
          <cell r="H49"/>
        </row>
        <row r="50">
          <cell r="A50">
            <v>21551</v>
          </cell>
          <cell r="H50"/>
        </row>
        <row r="51">
          <cell r="A51">
            <v>21641</v>
          </cell>
          <cell r="H51"/>
        </row>
        <row r="52">
          <cell r="A52">
            <v>21732</v>
          </cell>
          <cell r="H52"/>
        </row>
        <row r="53">
          <cell r="A53">
            <v>21824</v>
          </cell>
          <cell r="G53">
            <v>3.57</v>
          </cell>
          <cell r="H53"/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charts"/>
      <sheetName val="US_output_policy"/>
      <sheetName val="US_output_with_textbckup"/>
      <sheetName val="US_nominal_obs_with_text"/>
      <sheetName val="US_output_with_text_backup"/>
      <sheetName val="US_output_with_text_backup_1"/>
      <sheetName val="US_core_obs_with_textbckup"/>
      <sheetName val="US_core_obs_with_text_backup"/>
      <sheetName val="US_core_obs"/>
      <sheetName val="US_core_with_text"/>
      <sheetName val="US_output_with_text"/>
      <sheetName val="US_raw_policy_shocks_with_text"/>
      <sheetName val="Output gap"/>
      <sheetName val="Raw_Policy_Shocks"/>
      <sheetName val="YC Chart - Policy rate"/>
      <sheetName val="Chart 2 - Real rate gaps"/>
      <sheetName val="Chart 3 - rstar"/>
      <sheetName val="US_5yExpectedAveRealRateGap"/>
      <sheetName val="US_5yFWDRealRateGap"/>
      <sheetName val="US_RealRateGap"/>
      <sheetName val="Decomposition"/>
      <sheetName val="DSGE HVD wFG_new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53">
          <cell r="G53">
            <v>3.57</v>
          </cell>
        </row>
        <row r="54">
          <cell r="G54">
            <v>3.99</v>
          </cell>
        </row>
        <row r="55">
          <cell r="G55">
            <v>3.93</v>
          </cell>
          <cell r="H55">
            <v>0.98414473335785013</v>
          </cell>
        </row>
        <row r="56">
          <cell r="G56">
            <v>3.7</v>
          </cell>
          <cell r="H56">
            <v>-2.1797772542855105</v>
          </cell>
        </row>
        <row r="57">
          <cell r="G57">
            <v>2.94</v>
          </cell>
          <cell r="H57">
            <v>1.468384795688729</v>
          </cell>
        </row>
        <row r="58">
          <cell r="G58">
            <v>2.2999999999999998</v>
          </cell>
          <cell r="H58">
            <v>1.193238087921868</v>
          </cell>
        </row>
        <row r="59">
          <cell r="G59">
            <v>1.99</v>
          </cell>
          <cell r="H59">
            <v>2.1195851297584398</v>
          </cell>
        </row>
        <row r="60">
          <cell r="G60">
            <v>1.73</v>
          </cell>
          <cell r="H60">
            <v>2.3952092964565388</v>
          </cell>
        </row>
        <row r="61">
          <cell r="G61">
            <v>1.68</v>
          </cell>
          <cell r="H61">
            <v>1.710292573759562</v>
          </cell>
        </row>
        <row r="62">
          <cell r="G62">
            <v>2.4</v>
          </cell>
          <cell r="H62">
            <v>-0.93240227340706294</v>
          </cell>
        </row>
        <row r="63">
          <cell r="G63">
            <v>2.46</v>
          </cell>
          <cell r="H63">
            <v>-0.11940061218412001</v>
          </cell>
        </row>
        <row r="64">
          <cell r="G64">
            <v>2.61</v>
          </cell>
          <cell r="H64">
            <v>-0.89514751608234611</v>
          </cell>
        </row>
        <row r="65">
          <cell r="G65">
            <v>2.85</v>
          </cell>
          <cell r="H65">
            <v>0.482199797799017</v>
          </cell>
        </row>
        <row r="66">
          <cell r="G66">
            <v>2.92</v>
          </cell>
          <cell r="H66">
            <v>0.22471560753106012</v>
          </cell>
        </row>
        <row r="67">
          <cell r="G67">
            <v>2.97</v>
          </cell>
          <cell r="H67">
            <v>0.36163635484777712</v>
          </cell>
        </row>
        <row r="68">
          <cell r="G68">
            <v>2.96</v>
          </cell>
          <cell r="H68">
            <v>-0.15799689942895001</v>
          </cell>
        </row>
        <row r="69">
          <cell r="G69">
            <v>3.33</v>
          </cell>
          <cell r="H69">
            <v>-0.42785808261622016</v>
          </cell>
        </row>
        <row r="70">
          <cell r="G70">
            <v>3.45</v>
          </cell>
          <cell r="H70">
            <v>-0.14715322276986997</v>
          </cell>
        </row>
        <row r="71">
          <cell r="G71">
            <v>3.46</v>
          </cell>
          <cell r="H71">
            <v>-1.7778847719468203</v>
          </cell>
        </row>
        <row r="72">
          <cell r="G72">
            <v>3.49</v>
          </cell>
          <cell r="H72">
            <v>-3.6465354068123603</v>
          </cell>
        </row>
        <row r="73">
          <cell r="G73">
            <v>3.46</v>
          </cell>
          <cell r="H73">
            <v>0.47667956425771996</v>
          </cell>
        </row>
        <row r="74">
          <cell r="G74">
            <v>3.58</v>
          </cell>
          <cell r="H74">
            <v>0.77878228428613006</v>
          </cell>
        </row>
        <row r="75">
          <cell r="G75">
            <v>3.98</v>
          </cell>
          <cell r="H75">
            <v>-0.86563229914751005</v>
          </cell>
        </row>
        <row r="76">
          <cell r="G76">
            <v>4.08</v>
          </cell>
          <cell r="H76">
            <v>-0.72063711678294018</v>
          </cell>
        </row>
        <row r="77">
          <cell r="G77">
            <v>4.08</v>
          </cell>
          <cell r="H77">
            <v>0.3722227399095801</v>
          </cell>
        </row>
        <row r="78">
          <cell r="G78">
            <v>4.17</v>
          </cell>
          <cell r="H78">
            <v>8.9912897125139946E-2</v>
          </cell>
        </row>
        <row r="79">
          <cell r="G79">
            <v>4.5599999999999996</v>
          </cell>
          <cell r="H79">
            <v>0.44033004928990005</v>
          </cell>
        </row>
        <row r="80">
          <cell r="G80">
            <v>4.91</v>
          </cell>
          <cell r="H80">
            <v>-0.32810694127411999</v>
          </cell>
        </row>
        <row r="81">
          <cell r="G81">
            <v>5.41</v>
          </cell>
          <cell r="H81">
            <v>-1.6233743187093599</v>
          </cell>
        </row>
        <row r="82">
          <cell r="G82">
            <v>5.56</v>
          </cell>
          <cell r="H82">
            <v>-2.2901335934570599</v>
          </cell>
        </row>
        <row r="83">
          <cell r="G83">
            <v>4.82</v>
          </cell>
          <cell r="H83">
            <v>1.889472523492145</v>
          </cell>
        </row>
        <row r="84">
          <cell r="G84">
            <v>3.99</v>
          </cell>
          <cell r="H84">
            <v>1.5630713730897809</v>
          </cell>
        </row>
        <row r="85">
          <cell r="G85">
            <v>3.89</v>
          </cell>
          <cell r="H85">
            <v>-0.56687469445414596</v>
          </cell>
        </row>
        <row r="86">
          <cell r="G86">
            <v>4.17</v>
          </cell>
          <cell r="H86">
            <v>-0.31556641266184299</v>
          </cell>
        </row>
        <row r="87">
          <cell r="G87">
            <v>4.79</v>
          </cell>
          <cell r="H87">
            <v>0.60662682307437699</v>
          </cell>
        </row>
        <row r="88">
          <cell r="G88">
            <v>5.98</v>
          </cell>
          <cell r="H88">
            <v>-2.4787626831008405</v>
          </cell>
        </row>
        <row r="89">
          <cell r="G89">
            <v>5.95</v>
          </cell>
          <cell r="H89">
            <v>-1.2172338415373898</v>
          </cell>
        </row>
        <row r="90">
          <cell r="G90">
            <v>5.92</v>
          </cell>
          <cell r="H90">
            <v>0.84860673985759094</v>
          </cell>
        </row>
        <row r="91">
          <cell r="G91">
            <v>6.57</v>
          </cell>
          <cell r="H91">
            <v>-2.0264245911517196</v>
          </cell>
        </row>
        <row r="92">
          <cell r="G92">
            <v>8.33</v>
          </cell>
          <cell r="H92">
            <v>-3.7046930276223797</v>
          </cell>
        </row>
        <row r="93">
          <cell r="G93">
            <v>8.98</v>
          </cell>
          <cell r="H93">
            <v>-3.1066103205504998</v>
          </cell>
        </row>
        <row r="94">
          <cell r="G94">
            <v>8.94</v>
          </cell>
          <cell r="H94">
            <v>-5.1834509248519698</v>
          </cell>
        </row>
        <row r="95">
          <cell r="G95">
            <v>8.56</v>
          </cell>
          <cell r="H95">
            <v>-2.7508326695602703</v>
          </cell>
        </row>
        <row r="96">
          <cell r="G96">
            <v>7.88</v>
          </cell>
          <cell r="H96">
            <v>1.0372342659121401</v>
          </cell>
        </row>
        <row r="97">
          <cell r="G97">
            <v>6.71</v>
          </cell>
          <cell r="H97">
            <v>1.4525302940525118</v>
          </cell>
        </row>
        <row r="98">
          <cell r="G98">
            <v>5.57</v>
          </cell>
          <cell r="H98">
            <v>1.910138110324695</v>
          </cell>
        </row>
        <row r="99">
          <cell r="G99">
            <v>3.86</v>
          </cell>
          <cell r="H99">
            <v>4.1065231671390512</v>
          </cell>
        </row>
        <row r="100">
          <cell r="G100">
            <v>4.57</v>
          </cell>
          <cell r="H100">
            <v>2.4652834134829229</v>
          </cell>
        </row>
        <row r="101">
          <cell r="G101">
            <v>5.48</v>
          </cell>
          <cell r="H101">
            <v>1.4074272950954261</v>
          </cell>
        </row>
        <row r="102">
          <cell r="G102">
            <v>4.75</v>
          </cell>
          <cell r="H102">
            <v>9.148722908007989E-2</v>
          </cell>
        </row>
        <row r="103">
          <cell r="G103">
            <v>3.55</v>
          </cell>
          <cell r="H103">
            <v>0.43895531668617704</v>
          </cell>
        </row>
        <row r="104">
          <cell r="G104">
            <v>4.3</v>
          </cell>
          <cell r="H104">
            <v>-0.21473409051547998</v>
          </cell>
        </row>
        <row r="105">
          <cell r="G105">
            <v>4.74</v>
          </cell>
          <cell r="H105">
            <v>1.2480661422299872</v>
          </cell>
        </row>
        <row r="106">
          <cell r="G106">
            <v>5.15</v>
          </cell>
          <cell r="H106">
            <v>1.2240530421200231</v>
          </cell>
        </row>
        <row r="107">
          <cell r="G107">
            <v>6.54</v>
          </cell>
          <cell r="H107">
            <v>0.17938966216220997</v>
          </cell>
        </row>
        <row r="108">
          <cell r="G108">
            <v>7.82</v>
          </cell>
          <cell r="H108">
            <v>-1.7279990506786698</v>
          </cell>
        </row>
        <row r="109">
          <cell r="G109">
            <v>10.56</v>
          </cell>
          <cell r="H109">
            <v>-3.5849941803687306</v>
          </cell>
        </row>
        <row r="110">
          <cell r="G110">
            <v>10</v>
          </cell>
          <cell r="H110">
            <v>-3.5749425523261502</v>
          </cell>
        </row>
        <row r="111">
          <cell r="G111">
            <v>9.33</v>
          </cell>
          <cell r="H111">
            <v>-2.7170000062240103</v>
          </cell>
        </row>
        <row r="112">
          <cell r="G112">
            <v>11.25</v>
          </cell>
          <cell r="H112">
            <v>-3.8093930088335997</v>
          </cell>
        </row>
        <row r="113">
          <cell r="G113">
            <v>12.1</v>
          </cell>
          <cell r="H113">
            <v>-4.6354319743313104</v>
          </cell>
        </row>
        <row r="114">
          <cell r="G114">
            <v>9.34</v>
          </cell>
          <cell r="H114">
            <v>2.3608444143551637</v>
          </cell>
        </row>
        <row r="115">
          <cell r="G115">
            <v>6.31</v>
          </cell>
          <cell r="H115">
            <v>6.0173865661025099</v>
          </cell>
        </row>
        <row r="116">
          <cell r="G116">
            <v>5.42</v>
          </cell>
          <cell r="H116">
            <v>5.0363778247585493</v>
          </cell>
        </row>
        <row r="117">
          <cell r="G117">
            <v>6.16</v>
          </cell>
          <cell r="H117">
            <v>2.2825796852181268</v>
          </cell>
        </row>
        <row r="118">
          <cell r="G118">
            <v>5.41</v>
          </cell>
          <cell r="H118">
            <v>3.2119860111006844</v>
          </cell>
        </row>
        <row r="119">
          <cell r="G119">
            <v>4.83</v>
          </cell>
          <cell r="H119">
            <v>1.2153955706889221</v>
          </cell>
        </row>
        <row r="120">
          <cell r="G120">
            <v>5.2</v>
          </cell>
          <cell r="H120">
            <v>2.4552468162739243</v>
          </cell>
        </row>
        <row r="121">
          <cell r="G121">
            <v>5.28</v>
          </cell>
          <cell r="H121">
            <v>1.284273510030165</v>
          </cell>
        </row>
        <row r="122">
          <cell r="G122">
            <v>4.87</v>
          </cell>
          <cell r="H122">
            <v>4.4287462596343996</v>
          </cell>
        </row>
        <row r="123">
          <cell r="G123">
            <v>4.66</v>
          </cell>
          <cell r="H123">
            <v>3.8339751227663803</v>
          </cell>
        </row>
        <row r="124">
          <cell r="G124">
            <v>5.16</v>
          </cell>
          <cell r="H124">
            <v>1.1537742104370237</v>
          </cell>
        </row>
        <row r="125">
          <cell r="G125">
            <v>5.82</v>
          </cell>
          <cell r="H125">
            <v>1.873421250408192</v>
          </cell>
        </row>
        <row r="126">
          <cell r="G126">
            <v>6.51</v>
          </cell>
          <cell r="H126">
            <v>-0.51743151446334457</v>
          </cell>
        </row>
        <row r="127">
          <cell r="G127">
            <v>6.76</v>
          </cell>
          <cell r="H127">
            <v>1.8086997829108831</v>
          </cell>
        </row>
        <row r="128">
          <cell r="G128">
            <v>7.28</v>
          </cell>
          <cell r="H128">
            <v>-0.28173859180738203</v>
          </cell>
        </row>
        <row r="129">
          <cell r="G129">
            <v>8.09</v>
          </cell>
          <cell r="H129">
            <v>1.5616890337792713</v>
          </cell>
        </row>
        <row r="130">
          <cell r="G130">
            <v>9.58</v>
          </cell>
          <cell r="H130">
            <v>-0.37363224037524034</v>
          </cell>
        </row>
        <row r="131">
          <cell r="G131">
            <v>10.07</v>
          </cell>
          <cell r="H131">
            <v>-1.2631999661233597</v>
          </cell>
        </row>
        <row r="132">
          <cell r="G132">
            <v>10.18</v>
          </cell>
          <cell r="H132">
            <v>0.55965829862079008</v>
          </cell>
        </row>
        <row r="133">
          <cell r="G133">
            <v>10.94</v>
          </cell>
          <cell r="H133">
            <v>-2.3561686908513799</v>
          </cell>
        </row>
        <row r="134">
          <cell r="G134">
            <v>13.58</v>
          </cell>
          <cell r="H134">
            <v>-4.3278299293838298</v>
          </cell>
        </row>
        <row r="135">
          <cell r="G135">
            <v>15.07</v>
          </cell>
          <cell r="H135">
            <v>-2.6124878109862406</v>
          </cell>
        </row>
        <row r="136">
          <cell r="G136">
            <v>12.67</v>
          </cell>
          <cell r="H136">
            <v>2.5307476928747801</v>
          </cell>
        </row>
        <row r="137">
          <cell r="G137">
            <v>9.82</v>
          </cell>
          <cell r="H137">
            <v>3.0437681712478044</v>
          </cell>
        </row>
        <row r="138">
          <cell r="G138">
            <v>15.85</v>
          </cell>
          <cell r="H138">
            <v>-4.7573405917734792</v>
          </cell>
        </row>
        <row r="139">
          <cell r="G139">
            <v>16.600000000000001</v>
          </cell>
          <cell r="H139">
            <v>-2.6975646714617305</v>
          </cell>
        </row>
        <row r="140">
          <cell r="G140">
            <v>17.79</v>
          </cell>
          <cell r="H140">
            <v>-3.3839179176497289</v>
          </cell>
        </row>
        <row r="141">
          <cell r="G141">
            <v>17.59</v>
          </cell>
          <cell r="H141">
            <v>1.4989722376464805</v>
          </cell>
        </row>
        <row r="142">
          <cell r="G142">
            <v>13.59</v>
          </cell>
          <cell r="H142">
            <v>4.8158602300541</v>
          </cell>
        </row>
        <row r="143">
          <cell r="G143">
            <v>14.21</v>
          </cell>
          <cell r="H143">
            <v>2.2838374948992808</v>
          </cell>
        </row>
        <row r="144">
          <cell r="G144">
            <v>14.51</v>
          </cell>
          <cell r="H144">
            <v>0.68107691173243978</v>
          </cell>
        </row>
        <row r="145">
          <cell r="G145">
            <v>11.01</v>
          </cell>
          <cell r="H145">
            <v>1.9708770791925398</v>
          </cell>
        </row>
        <row r="146">
          <cell r="G146">
            <v>9.2799999999999994</v>
          </cell>
          <cell r="H146">
            <v>4.6888329198896033</v>
          </cell>
        </row>
        <row r="147">
          <cell r="G147">
            <v>8.66</v>
          </cell>
          <cell r="H147">
            <v>5.3785944824408602</v>
          </cell>
        </row>
        <row r="148">
          <cell r="G148">
            <v>8.8000000000000007</v>
          </cell>
          <cell r="H148">
            <v>2.2281196458505197</v>
          </cell>
        </row>
        <row r="149">
          <cell r="G149">
            <v>9.4600000000000009</v>
          </cell>
          <cell r="H149">
            <v>0.53943043464956997</v>
          </cell>
        </row>
        <row r="150">
          <cell r="G150">
            <v>9.43</v>
          </cell>
          <cell r="H150">
            <v>1.50696213120982</v>
          </cell>
        </row>
        <row r="151">
          <cell r="G151">
            <v>9.69</v>
          </cell>
          <cell r="H151">
            <v>1.1144199677714197</v>
          </cell>
        </row>
        <row r="152">
          <cell r="G152">
            <v>10.55</v>
          </cell>
          <cell r="H152">
            <v>0.53093984760159962</v>
          </cell>
        </row>
        <row r="153">
          <cell r="G153">
            <v>11.39</v>
          </cell>
          <cell r="H153">
            <v>1.2632909453736199</v>
          </cell>
        </row>
        <row r="154">
          <cell r="G154">
            <v>9.26</v>
          </cell>
          <cell r="H154">
            <v>2.9389691533642299</v>
          </cell>
        </row>
        <row r="155">
          <cell r="G155">
            <v>8.48</v>
          </cell>
          <cell r="H155">
            <v>1.9368601602989099</v>
          </cell>
        </row>
        <row r="156">
          <cell r="G156">
            <v>7.92</v>
          </cell>
          <cell r="H156">
            <v>3.1595931895403799</v>
          </cell>
        </row>
        <row r="157">
          <cell r="G157">
            <v>7.9</v>
          </cell>
          <cell r="H157">
            <v>2.2468193373919099</v>
          </cell>
        </row>
        <row r="158">
          <cell r="G158">
            <v>8.1</v>
          </cell>
          <cell r="H158">
            <v>1.7655195715049401</v>
          </cell>
        </row>
        <row r="159">
          <cell r="G159">
            <v>7.83</v>
          </cell>
          <cell r="H159">
            <v>-0.73161596291687037</v>
          </cell>
        </row>
        <row r="160">
          <cell r="G160">
            <v>6.92</v>
          </cell>
          <cell r="H160">
            <v>1.87264153437304</v>
          </cell>
        </row>
        <row r="161">
          <cell r="G161">
            <v>6.21</v>
          </cell>
          <cell r="H161">
            <v>-0.8321059219258804</v>
          </cell>
        </row>
        <row r="162">
          <cell r="G162">
            <v>6.27</v>
          </cell>
          <cell r="H162">
            <v>0.15163317983508007</v>
          </cell>
        </row>
        <row r="163">
          <cell r="G163">
            <v>6.22</v>
          </cell>
          <cell r="H163">
            <v>-2.5324868072413498</v>
          </cell>
        </row>
        <row r="164">
          <cell r="G164">
            <v>6.65</v>
          </cell>
          <cell r="H164">
            <v>-1.7914534100077697</v>
          </cell>
        </row>
        <row r="165">
          <cell r="G165">
            <v>6.84</v>
          </cell>
          <cell r="H165">
            <v>-0.79635085429526997</v>
          </cell>
        </row>
        <row r="166">
          <cell r="G166">
            <v>6.92</v>
          </cell>
          <cell r="H166">
            <v>-0.49025829266692034</v>
          </cell>
        </row>
        <row r="167">
          <cell r="G167">
            <v>6.67</v>
          </cell>
          <cell r="H167">
            <v>-1.2668424582096796</v>
          </cell>
        </row>
        <row r="168">
          <cell r="G168">
            <v>7.15</v>
          </cell>
          <cell r="H168">
            <v>-0.55162007684933023</v>
          </cell>
        </row>
        <row r="169">
          <cell r="G169">
            <v>7.98</v>
          </cell>
          <cell r="H169">
            <v>-1.5124304565019102</v>
          </cell>
        </row>
        <row r="170">
          <cell r="G170">
            <v>8.4700000000000006</v>
          </cell>
          <cell r="H170">
            <v>-2.6349536911947409</v>
          </cell>
        </row>
        <row r="171">
          <cell r="G171">
            <v>9.4499999999999993</v>
          </cell>
          <cell r="H171">
            <v>-3.1771056687062105</v>
          </cell>
        </row>
        <row r="172">
          <cell r="G172">
            <v>9.73</v>
          </cell>
          <cell r="H172">
            <v>-2.5841103635094704</v>
          </cell>
        </row>
        <row r="173">
          <cell r="G173">
            <v>9.08</v>
          </cell>
          <cell r="H173">
            <v>-1.3313523389840096</v>
          </cell>
        </row>
        <row r="174">
          <cell r="G174">
            <v>8.61</v>
          </cell>
          <cell r="H174">
            <v>-1.5734430046801302</v>
          </cell>
        </row>
        <row r="175">
          <cell r="G175">
            <v>8.25</v>
          </cell>
          <cell r="H175">
            <v>-4.1850455817543093</v>
          </cell>
        </row>
        <row r="176">
          <cell r="G176">
            <v>8.24</v>
          </cell>
          <cell r="H176">
            <v>-1.6606195335911504</v>
          </cell>
        </row>
        <row r="177">
          <cell r="G177">
            <v>8.16</v>
          </cell>
          <cell r="H177">
            <v>-1.0534807121421803</v>
          </cell>
        </row>
        <row r="178">
          <cell r="G178">
            <v>7.74</v>
          </cell>
          <cell r="H178">
            <v>-1.0645194547201502</v>
          </cell>
        </row>
        <row r="179">
          <cell r="G179">
            <v>6.43</v>
          </cell>
          <cell r="H179">
            <v>1.6410705528313303</v>
          </cell>
        </row>
        <row r="180">
          <cell r="G180">
            <v>5.86</v>
          </cell>
          <cell r="H180">
            <v>0.55796510423661005</v>
          </cell>
        </row>
        <row r="181">
          <cell r="G181">
            <v>5.65</v>
          </cell>
          <cell r="H181">
            <v>0.75712200802049989</v>
          </cell>
        </row>
        <row r="182">
          <cell r="G182">
            <v>4.82</v>
          </cell>
          <cell r="H182">
            <v>1.205145540402992</v>
          </cell>
        </row>
        <row r="183">
          <cell r="G183">
            <v>4.0199999999999996</v>
          </cell>
          <cell r="H183">
            <v>0.45754435459378606</v>
          </cell>
        </row>
        <row r="184">
          <cell r="G184">
            <v>3.77</v>
          </cell>
          <cell r="H184">
            <v>0.41285589827651503</v>
          </cell>
        </row>
        <row r="185">
          <cell r="G185">
            <v>3.26</v>
          </cell>
          <cell r="H185">
            <v>0.80030737531223006</v>
          </cell>
        </row>
        <row r="186">
          <cell r="G186">
            <v>3.03</v>
          </cell>
          <cell r="H186">
            <v>1.9658766180797069</v>
          </cell>
        </row>
        <row r="187">
          <cell r="G187">
            <v>3.04</v>
          </cell>
          <cell r="H187">
            <v>0.61677935105116799</v>
          </cell>
        </row>
        <row r="188">
          <cell r="G188">
            <v>3</v>
          </cell>
          <cell r="H188">
            <v>-1.1414202191482368</v>
          </cell>
        </row>
        <row r="189">
          <cell r="G189">
            <v>3.06</v>
          </cell>
          <cell r="H189">
            <v>-1.9860236993252258</v>
          </cell>
        </row>
        <row r="190">
          <cell r="G190">
            <v>2.99</v>
          </cell>
          <cell r="H190">
            <v>0.90633657608353102</v>
          </cell>
        </row>
        <row r="191">
          <cell r="G191">
            <v>3.21</v>
          </cell>
          <cell r="H191">
            <v>-0.36537380753235105</v>
          </cell>
        </row>
        <row r="192">
          <cell r="G192">
            <v>3.94</v>
          </cell>
          <cell r="H192">
            <v>-0.65416195496191021</v>
          </cell>
        </row>
        <row r="193">
          <cell r="G193">
            <v>4.49</v>
          </cell>
          <cell r="H193">
            <v>-1.0771828187864303</v>
          </cell>
        </row>
        <row r="194">
          <cell r="G194">
            <v>5.17</v>
          </cell>
          <cell r="H194">
            <v>-1.9740508295493804</v>
          </cell>
        </row>
        <row r="195">
          <cell r="G195">
            <v>5.8</v>
          </cell>
          <cell r="H195">
            <v>-0.15587140520366027</v>
          </cell>
        </row>
        <row r="196">
          <cell r="G196">
            <v>6.02</v>
          </cell>
          <cell r="H196">
            <v>0.78449268276053008</v>
          </cell>
        </row>
        <row r="197">
          <cell r="G197">
            <v>5.8</v>
          </cell>
          <cell r="H197">
            <v>-3.1896987126419862E-2</v>
          </cell>
        </row>
        <row r="198">
          <cell r="G198">
            <v>5.72</v>
          </cell>
          <cell r="H198">
            <v>0.8200813423877702</v>
          </cell>
        </row>
        <row r="199">
          <cell r="G199">
            <v>5.37</v>
          </cell>
          <cell r="H199">
            <v>1.7757383128322002</v>
          </cell>
        </row>
        <row r="200">
          <cell r="G200">
            <v>5.24</v>
          </cell>
          <cell r="H200">
            <v>-0.75193183080612958</v>
          </cell>
        </row>
        <row r="201">
          <cell r="G201">
            <v>5.31</v>
          </cell>
          <cell r="H201">
            <v>-1.3020599847104997</v>
          </cell>
        </row>
        <row r="202">
          <cell r="G202">
            <v>5.28</v>
          </cell>
          <cell r="H202">
            <v>-1.0466401205129698</v>
          </cell>
        </row>
        <row r="203">
          <cell r="G203">
            <v>5.28</v>
          </cell>
          <cell r="H203">
            <v>-0.63683637273752991</v>
          </cell>
        </row>
        <row r="204">
          <cell r="G204">
            <v>5.52</v>
          </cell>
          <cell r="H204">
            <v>-1.2036156607599198</v>
          </cell>
        </row>
        <row r="205">
          <cell r="G205">
            <v>5.53</v>
          </cell>
          <cell r="H205">
            <v>-1.6193994440178696</v>
          </cell>
        </row>
        <row r="206">
          <cell r="G206">
            <v>5.51</v>
          </cell>
          <cell r="H206">
            <v>-1.3864476021272703</v>
          </cell>
        </row>
        <row r="207">
          <cell r="G207">
            <v>5.52</v>
          </cell>
          <cell r="H207">
            <v>0.70672008836912026</v>
          </cell>
        </row>
        <row r="208">
          <cell r="G208">
            <v>5.5</v>
          </cell>
          <cell r="H208">
            <v>0.33521614941841005</v>
          </cell>
        </row>
        <row r="209">
          <cell r="G209">
            <v>5.53</v>
          </cell>
          <cell r="H209">
            <v>4.320940604861967E-2</v>
          </cell>
        </row>
        <row r="210">
          <cell r="G210">
            <v>4.8600000000000003</v>
          </cell>
          <cell r="H210">
            <v>-1.1725912033679498</v>
          </cell>
        </row>
        <row r="211">
          <cell r="G211">
            <v>4.7300000000000004</v>
          </cell>
          <cell r="H211">
            <v>0.37542250438345004</v>
          </cell>
        </row>
        <row r="212">
          <cell r="G212">
            <v>4.75</v>
          </cell>
          <cell r="H212">
            <v>-0.47930932050533004</v>
          </cell>
        </row>
        <row r="213">
          <cell r="G213">
            <v>5.0999999999999996</v>
          </cell>
          <cell r="H213">
            <v>-9.8176827850680048E-2</v>
          </cell>
        </row>
        <row r="214">
          <cell r="G214">
            <v>5.3</v>
          </cell>
          <cell r="H214">
            <v>-1.5430771434914403</v>
          </cell>
        </row>
        <row r="215">
          <cell r="G215">
            <v>5.68</v>
          </cell>
          <cell r="H215">
            <v>-5.8558416052500988</v>
          </cell>
        </row>
        <row r="216">
          <cell r="G216">
            <v>6.27</v>
          </cell>
          <cell r="H216">
            <v>-2.6030344989399898</v>
          </cell>
        </row>
        <row r="217">
          <cell r="G217">
            <v>6.52</v>
          </cell>
          <cell r="H217">
            <v>-2.87928918966597</v>
          </cell>
        </row>
        <row r="218">
          <cell r="G218">
            <v>6.47</v>
          </cell>
          <cell r="H218">
            <v>-3.01383346730226</v>
          </cell>
        </row>
        <row r="219">
          <cell r="G219">
            <v>5.6</v>
          </cell>
          <cell r="H219">
            <v>-3.6975750053317302</v>
          </cell>
        </row>
        <row r="220">
          <cell r="G220">
            <v>4.33</v>
          </cell>
          <cell r="H220">
            <v>-2.857982332910014E-2</v>
          </cell>
        </row>
        <row r="221">
          <cell r="G221">
            <v>3.5</v>
          </cell>
          <cell r="H221">
            <v>0.44191393484732</v>
          </cell>
        </row>
        <row r="222">
          <cell r="G222">
            <v>2.13</v>
          </cell>
          <cell r="H222">
            <v>0.22040445059704733</v>
          </cell>
        </row>
        <row r="223">
          <cell r="G223">
            <v>1.73</v>
          </cell>
          <cell r="H223">
            <v>2.1705432396683801</v>
          </cell>
        </row>
        <row r="224">
          <cell r="G224">
            <v>1.75</v>
          </cell>
          <cell r="H224">
            <v>-0.9437766494192481</v>
          </cell>
        </row>
        <row r="225">
          <cell r="G225">
            <v>1.74</v>
          </cell>
          <cell r="H225">
            <v>-1.657221449170825</v>
          </cell>
        </row>
        <row r="226">
          <cell r="G226">
            <v>1.44</v>
          </cell>
          <cell r="H226">
            <v>0.99500672929977596</v>
          </cell>
        </row>
        <row r="227">
          <cell r="G227">
            <v>1.25</v>
          </cell>
          <cell r="H227">
            <v>7.6826619188630985E-2</v>
          </cell>
        </row>
        <row r="228">
          <cell r="G228">
            <v>1.25</v>
          </cell>
          <cell r="H228">
            <v>1.5804335039680359</v>
          </cell>
        </row>
        <row r="229">
          <cell r="G229">
            <v>1.02</v>
          </cell>
          <cell r="H229">
            <v>2.3954619454736759</v>
          </cell>
        </row>
        <row r="230">
          <cell r="G230">
            <v>1</v>
          </cell>
          <cell r="H230">
            <v>0.77157316712452495</v>
          </cell>
        </row>
        <row r="231">
          <cell r="G231">
            <v>1</v>
          </cell>
          <cell r="H231">
            <v>0.29201098584318985</v>
          </cell>
        </row>
        <row r="232">
          <cell r="G232">
            <v>1.01</v>
          </cell>
          <cell r="H232">
            <v>1.7471569250027101</v>
          </cell>
        </row>
        <row r="233">
          <cell r="G233">
            <v>1.43</v>
          </cell>
          <cell r="H233">
            <v>6.3881530917140994E-2</v>
          </cell>
        </row>
        <row r="234">
          <cell r="G234">
            <v>1.95</v>
          </cell>
          <cell r="H234">
            <v>-1.1897509628191592</v>
          </cell>
        </row>
        <row r="235">
          <cell r="G235">
            <v>2.4700000000000002</v>
          </cell>
          <cell r="H235">
            <v>0.9964976972918449</v>
          </cell>
        </row>
        <row r="236">
          <cell r="G236">
            <v>2.94</v>
          </cell>
          <cell r="H236">
            <v>-1.8793298522223238</v>
          </cell>
        </row>
        <row r="237">
          <cell r="G237">
            <v>3.46</v>
          </cell>
          <cell r="H237">
            <v>-1.9836767961692401</v>
          </cell>
        </row>
        <row r="238">
          <cell r="G238">
            <v>3.98</v>
          </cell>
          <cell r="H238">
            <v>-1.77474449926543</v>
          </cell>
        </row>
        <row r="239">
          <cell r="G239">
            <v>4.45</v>
          </cell>
          <cell r="H239">
            <v>-2.5167109333638504</v>
          </cell>
        </row>
        <row r="240">
          <cell r="G240">
            <v>4.91</v>
          </cell>
          <cell r="H240">
            <v>-3.2301800117091197</v>
          </cell>
        </row>
        <row r="241">
          <cell r="G241">
            <v>5.25</v>
          </cell>
          <cell r="H241">
            <v>-3.4950032396955195</v>
          </cell>
        </row>
        <row r="242">
          <cell r="G242">
            <v>5.24</v>
          </cell>
          <cell r="H242">
            <v>-4.7767993772227708</v>
          </cell>
        </row>
        <row r="243">
          <cell r="G243">
            <v>5.25</v>
          </cell>
          <cell r="H243">
            <v>-3.8555229213202695</v>
          </cell>
        </row>
        <row r="244">
          <cell r="G244">
            <v>5.25</v>
          </cell>
          <cell r="H244">
            <v>-1.5095726219719099</v>
          </cell>
        </row>
        <row r="245">
          <cell r="G245">
            <v>5.07</v>
          </cell>
          <cell r="H245">
            <v>-2.67625099914732</v>
          </cell>
        </row>
        <row r="246">
          <cell r="G246">
            <v>4.5</v>
          </cell>
          <cell r="H246">
            <v>-3.1966486425088201</v>
          </cell>
        </row>
        <row r="247">
          <cell r="G247">
            <v>3.18</v>
          </cell>
          <cell r="H247">
            <v>-1.0901987979191101</v>
          </cell>
        </row>
        <row r="248">
          <cell r="G248">
            <v>2.08</v>
          </cell>
          <cell r="H248">
            <v>-0.416267492337349</v>
          </cell>
        </row>
        <row r="249">
          <cell r="G249">
            <v>1.94</v>
          </cell>
          <cell r="H249">
            <v>1.4298248373521103</v>
          </cell>
        </row>
        <row r="250">
          <cell r="G250">
            <v>0.51</v>
          </cell>
          <cell r="H250">
            <v>2.0514698033665688</v>
          </cell>
        </row>
        <row r="251">
          <cell r="G251">
            <v>0.18</v>
          </cell>
          <cell r="H251">
            <v>3.3327446245504415</v>
          </cell>
        </row>
        <row r="252">
          <cell r="G252">
            <v>0.18</v>
          </cell>
          <cell r="H252">
            <v>4.6152088357756398</v>
          </cell>
        </row>
        <row r="253">
          <cell r="G253">
            <v>0.15</v>
          </cell>
          <cell r="H253">
            <v>3.3391349989541093</v>
          </cell>
        </row>
        <row r="254">
          <cell r="G254">
            <v>0.12</v>
          </cell>
          <cell r="H254">
            <v>4.7749651174248804</v>
          </cell>
        </row>
        <row r="255">
          <cell r="G255">
            <v>0.13</v>
          </cell>
          <cell r="H255">
            <v>2.4250702881077997</v>
          </cell>
        </row>
        <row r="256">
          <cell r="G256">
            <v>0.19</v>
          </cell>
          <cell r="H256">
            <v>0.95322764715276009</v>
          </cell>
        </row>
        <row r="257">
          <cell r="G257">
            <v>0.19</v>
          </cell>
          <cell r="H257">
            <v>0.843519979203739</v>
          </cell>
        </row>
        <row r="258">
          <cell r="G258">
            <v>0.19</v>
          </cell>
          <cell r="H258">
            <v>2.3569151485534499</v>
          </cell>
        </row>
        <row r="259">
          <cell r="G259">
            <v>0.15</v>
          </cell>
          <cell r="H259">
            <v>0.33473927994752994</v>
          </cell>
        </row>
        <row r="260">
          <cell r="G260">
            <v>0.09</v>
          </cell>
          <cell r="H260">
            <v>1.1731850338928498</v>
          </cell>
        </row>
        <row r="261">
          <cell r="G261">
            <v>0.08</v>
          </cell>
          <cell r="H261">
            <v>1.4459812448716902</v>
          </cell>
        </row>
        <row r="262">
          <cell r="G262">
            <v>7.0000000000000007E-2</v>
          </cell>
          <cell r="H262">
            <v>0.32890183871032996</v>
          </cell>
        </row>
        <row r="263">
          <cell r="G263">
            <v>0.1</v>
          </cell>
          <cell r="H263">
            <v>-0.19382837919766005</v>
          </cell>
        </row>
        <row r="264">
          <cell r="G264">
            <v>0.15</v>
          </cell>
          <cell r="H264">
            <v>0.49948557001905991</v>
          </cell>
        </row>
        <row r="265">
          <cell r="G265">
            <v>0.14000000000000001</v>
          </cell>
          <cell r="H265">
            <v>-0.31059165183304005</v>
          </cell>
        </row>
        <row r="266">
          <cell r="G266">
            <v>0.16</v>
          </cell>
          <cell r="H266">
            <v>-0.51110937776614207</v>
          </cell>
        </row>
        <row r="267">
          <cell r="G267">
            <v>0.14000000000000001</v>
          </cell>
          <cell r="H267">
            <v>1.3710909220702199</v>
          </cell>
        </row>
        <row r="268">
          <cell r="G268">
            <v>0.12</v>
          </cell>
          <cell r="H268">
            <v>1.3401017404600999</v>
          </cell>
        </row>
        <row r="269">
          <cell r="G269">
            <v>0.09</v>
          </cell>
          <cell r="H269">
            <v>2.2596980172286001</v>
          </cell>
        </row>
        <row r="270">
          <cell r="G270">
            <v>0.09</v>
          </cell>
          <cell r="H270">
            <v>3.0688812699527301</v>
          </cell>
        </row>
        <row r="271">
          <cell r="G271">
            <v>7.0000000000000007E-2</v>
          </cell>
          <cell r="H271">
            <v>1.7657316207118201</v>
          </cell>
        </row>
        <row r="272">
          <cell r="G272">
            <v>0.09</v>
          </cell>
          <cell r="H272">
            <v>0.73067141326162988</v>
          </cell>
        </row>
        <row r="273">
          <cell r="G273">
            <v>0.09</v>
          </cell>
          <cell r="H273">
            <v>1.3631865118303099</v>
          </cell>
        </row>
        <row r="274">
          <cell r="G274">
            <v>0.1</v>
          </cell>
          <cell r="H274">
            <v>-0.58752738599887389</v>
          </cell>
        </row>
        <row r="275">
          <cell r="G275">
            <v>0.11</v>
          </cell>
          <cell r="H275">
            <v>0.93936508303762001</v>
          </cell>
        </row>
        <row r="276">
          <cell r="G276">
            <v>0.13</v>
          </cell>
          <cell r="H276">
            <v>0.77365892570047978</v>
          </cell>
        </row>
        <row r="277">
          <cell r="G277">
            <v>0.13</v>
          </cell>
          <cell r="H277">
            <v>0.28829115357928004</v>
          </cell>
        </row>
        <row r="278">
          <cell r="G278">
            <v>0.16</v>
          </cell>
          <cell r="H278">
            <v>8.9917591777251005E-2</v>
          </cell>
        </row>
        <row r="279">
          <cell r="G279">
            <v>0.36</v>
          </cell>
          <cell r="H279">
            <v>-0.33147194671201902</v>
          </cell>
        </row>
        <row r="280">
          <cell r="G280">
            <v>0.37</v>
          </cell>
          <cell r="H280">
            <v>1.436813812855009E-2</v>
          </cell>
        </row>
        <row r="281">
          <cell r="G281">
            <v>0.39</v>
          </cell>
          <cell r="H281">
            <v>0.29277298036206001</v>
          </cell>
        </row>
        <row r="282">
          <cell r="G282">
            <v>0.45</v>
          </cell>
          <cell r="H282">
            <v>0.98753333189160997</v>
          </cell>
        </row>
        <row r="283">
          <cell r="G283">
            <v>0.7</v>
          </cell>
          <cell r="H283">
            <v>0.10070031714610506</v>
          </cell>
        </row>
        <row r="284">
          <cell r="G284">
            <v>0.95</v>
          </cell>
          <cell r="H284">
            <v>-0.42768824316353921</v>
          </cell>
        </row>
        <row r="285">
          <cell r="G285">
            <v>1.1499999999999999</v>
          </cell>
          <cell r="H285">
            <v>0.52202035597698493</v>
          </cell>
        </row>
        <row r="286">
          <cell r="G286">
            <v>1.2</v>
          </cell>
          <cell r="H286">
            <v>0.60311824641968292</v>
          </cell>
        </row>
        <row r="287">
          <cell r="G287">
            <v>1.45</v>
          </cell>
          <cell r="H287">
            <v>-1.04102407261045</v>
          </cell>
        </row>
        <row r="288">
          <cell r="G288">
            <v>1.74</v>
          </cell>
          <cell r="H288">
            <v>-0.86116043604943704</v>
          </cell>
        </row>
        <row r="289">
          <cell r="G289">
            <v>1.93</v>
          </cell>
          <cell r="H289">
            <v>-0.401559846101257</v>
          </cell>
        </row>
        <row r="290">
          <cell r="G290">
            <v>2.2200000000000002</v>
          </cell>
          <cell r="H290">
            <v>-1.5334577343366802</v>
          </cell>
        </row>
        <row r="291">
          <cell r="G291">
            <v>2.4</v>
          </cell>
          <cell r="H291">
            <v>0.11776897157697408</v>
          </cell>
        </row>
        <row r="292">
          <cell r="G292">
            <v>2.4</v>
          </cell>
          <cell r="H292">
            <v>1.0712778653846569</v>
          </cell>
        </row>
        <row r="293">
          <cell r="G293">
            <v>2.19</v>
          </cell>
          <cell r="H293">
            <v>-0.58220934313516393</v>
          </cell>
        </row>
        <row r="294">
          <cell r="G294">
            <v>1.65</v>
          </cell>
          <cell r="H294">
            <v>-2.1130933988200482</v>
          </cell>
        </row>
        <row r="295">
          <cell r="G295">
            <v>1.25</v>
          </cell>
          <cell r="H295">
            <v>2.413176286692952</v>
          </cell>
        </row>
        <row r="296">
          <cell r="G296">
            <v>0.06</v>
          </cell>
          <cell r="H296">
            <v>3.5738346323497847</v>
          </cell>
        </row>
        <row r="297">
          <cell r="G297">
            <v>0.09</v>
          </cell>
          <cell r="H297">
            <v>4.3456476462262899</v>
          </cell>
        </row>
        <row r="298">
          <cell r="G298">
            <v>0.09</v>
          </cell>
          <cell r="H298">
            <v>4.2414859382235903</v>
          </cell>
        </row>
        <row r="299">
          <cell r="G299">
            <v>0.08</v>
          </cell>
          <cell r="H299">
            <v>3.0466498467858001</v>
          </cell>
        </row>
        <row r="300">
          <cell r="G300">
            <v>7.0000000000000007E-2</v>
          </cell>
          <cell r="H300">
            <v>0.47223394659673978</v>
          </cell>
        </row>
        <row r="301">
          <cell r="G301">
            <v>0.09</v>
          </cell>
          <cell r="H301">
            <v>0.32617072805877978</v>
          </cell>
        </row>
        <row r="302">
          <cell r="G302">
            <v>0.08</v>
          </cell>
          <cell r="H302">
            <v>-2.0148795728032902</v>
          </cell>
        </row>
        <row r="303">
          <cell r="G303">
            <v>0.12</v>
          </cell>
          <cell r="H303">
            <v>-2.9433579919864798</v>
          </cell>
        </row>
        <row r="304">
          <cell r="G304">
            <v>0.77</v>
          </cell>
          <cell r="H304">
            <v>-2.9074294221101429</v>
          </cell>
        </row>
        <row r="305">
          <cell r="G305">
            <v>2.1800000000000002</v>
          </cell>
          <cell r="H305">
            <v>-2.0546854180596319</v>
          </cell>
        </row>
        <row r="306">
          <cell r="G306">
            <v>3.65</v>
          </cell>
          <cell r="H306">
            <v>-1.497809317078338</v>
          </cell>
        </row>
        <row r="307">
          <cell r="G307">
            <v>4.51</v>
          </cell>
          <cell r="H307">
            <v>-4.6519307768690297</v>
          </cell>
        </row>
        <row r="308">
          <cell r="G308">
            <v>4.99</v>
          </cell>
          <cell r="H308">
            <v>3.5636963805099064E-3</v>
          </cell>
        </row>
        <row r="309">
          <cell r="G309">
            <v>5.26</v>
          </cell>
          <cell r="H309">
            <v>-0.40797127054457993</v>
          </cell>
        </row>
        <row r="310">
          <cell r="G310">
            <v>5.33</v>
          </cell>
          <cell r="H310">
            <v>0.64987252235138993</v>
          </cell>
        </row>
        <row r="311">
          <cell r="G311">
            <v>5.33</v>
          </cell>
          <cell r="H311">
            <v>2.07558326790492</v>
          </cell>
        </row>
        <row r="312">
          <cell r="G312">
            <v>5.33</v>
          </cell>
          <cell r="H312">
            <v>1.9401114606591299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6T23:27:29.2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C47B9-22E5-4229-BE7A-2307664A82C5}">
  <sheetPr codeName="Sheet12"/>
  <dimension ref="A1:AK31"/>
  <sheetViews>
    <sheetView topLeftCell="AB1" zoomScale="115" zoomScaleNormal="115" workbookViewId="0">
      <selection activeCell="Y4" sqref="Y4"/>
    </sheetView>
  </sheetViews>
  <sheetFormatPr defaultColWidth="9.140625" defaultRowHeight="15"/>
  <cols>
    <col min="1" max="25" width="9.140625" style="15"/>
    <col min="26" max="28" width="9.140625" style="18"/>
    <col min="29" max="35" width="9.140625" style="15"/>
    <col min="36" max="37" width="9.140625" style="18"/>
    <col min="38" max="16384" width="9.140625" style="15"/>
  </cols>
  <sheetData>
    <row r="1" spans="1:3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C1" s="18"/>
      <c r="AD1" s="18"/>
      <c r="AE1" s="18"/>
      <c r="AF1" s="18"/>
      <c r="AG1" s="18"/>
      <c r="AH1" s="18"/>
      <c r="AI1" s="18"/>
    </row>
    <row r="2" spans="1:3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AC2" s="18"/>
      <c r="AD2" s="18"/>
      <c r="AE2" s="18"/>
      <c r="AF2" s="18"/>
      <c r="AG2" s="18"/>
      <c r="AH2" s="18"/>
      <c r="AI2" s="18"/>
    </row>
    <row r="3" spans="1: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AC3" s="18"/>
      <c r="AD3" s="18"/>
      <c r="AE3" s="18"/>
      <c r="AF3" s="18"/>
      <c r="AG3" s="18"/>
      <c r="AH3" s="18"/>
      <c r="AI3" s="18"/>
    </row>
    <row r="4" spans="1:35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AC4" s="18"/>
      <c r="AD4" s="18"/>
      <c r="AE4" s="18"/>
      <c r="AF4" s="18"/>
      <c r="AG4" s="18"/>
      <c r="AH4" s="18"/>
      <c r="AI4" s="18"/>
    </row>
    <row r="5" spans="1:3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AC5" s="18"/>
      <c r="AD5" s="18"/>
      <c r="AE5" s="18"/>
      <c r="AF5" s="18"/>
      <c r="AG5" s="18"/>
      <c r="AH5" s="18"/>
      <c r="AI5" s="18"/>
    </row>
    <row r="30" spans="29:35">
      <c r="AC30" s="18"/>
      <c r="AD30" s="18"/>
      <c r="AE30" s="18"/>
      <c r="AF30" s="18"/>
      <c r="AG30" s="18"/>
      <c r="AH30" s="18"/>
      <c r="AI30" s="18"/>
    </row>
    <row r="31" spans="29:35">
      <c r="AC31" s="18"/>
      <c r="AD31" s="18"/>
      <c r="AE31" s="18"/>
      <c r="AF31" s="18"/>
      <c r="AG31" s="18"/>
      <c r="AH31" s="18"/>
      <c r="AI31" s="1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385A-0420-4644-931D-F518FC99CD84}">
  <dimension ref="A1:BS132"/>
  <sheetViews>
    <sheetView topLeftCell="AY1" zoomScale="108" zoomScaleNormal="106" workbookViewId="0">
      <selection activeCell="BP12" sqref="BP1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B1" s="20" t="s">
        <v>334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66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ref="AT9:AT72" si="11">AH9-$AH$8</f>
        <v>-0.1893395497280741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B9" s="20">
        <f t="shared" si="7"/>
        <v>-0.37372683929205075</v>
      </c>
      <c r="BC9" s="22">
        <f t="shared" si="6"/>
        <v>39813</v>
      </c>
      <c r="BD9" s="20">
        <f t="shared" si="8"/>
        <v>-0.1893395497280741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11"/>
        <v>-1.5218589814431249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B10" s="20">
        <f t="shared" si="7"/>
        <v>-1.683602806181169</v>
      </c>
      <c r="BC10" s="22">
        <f t="shared" si="6"/>
        <v>39903</v>
      </c>
      <c r="BD10" s="20">
        <f t="shared" si="8"/>
        <v>-1.5218589814431249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11"/>
        <v>-1.579919212078972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B11" s="20">
        <f t="shared" si="7"/>
        <v>-1.7152023204509645</v>
      </c>
      <c r="BC11" s="22">
        <f t="shared" si="6"/>
        <v>39994</v>
      </c>
      <c r="BD11" s="20">
        <f t="shared" si="8"/>
        <v>-1.579919212078972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11"/>
        <v>-1.1374944925350152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B12" s="20">
        <f t="shared" si="7"/>
        <v>-1.7663487874579071</v>
      </c>
      <c r="BC12" s="22">
        <f t="shared" si="6"/>
        <v>40086</v>
      </c>
      <c r="BD12" s="20">
        <f t="shared" si="8"/>
        <v>-1.1374944925350152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11"/>
        <v>-1.000570158835846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B13" s="20">
        <f t="shared" si="7"/>
        <v>-2.0776288748243954</v>
      </c>
      <c r="BC13" s="22">
        <f t="shared" si="6"/>
        <v>40178</v>
      </c>
      <c r="BD13" s="20">
        <f t="shared" si="8"/>
        <v>-1.000570158835846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11"/>
        <v>-0.32074768996411507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B14" s="20">
        <f t="shared" si="7"/>
        <v>-1.3351359495826645</v>
      </c>
      <c r="BC14" s="22">
        <f t="shared" si="6"/>
        <v>40268</v>
      </c>
      <c r="BD14" s="20">
        <f t="shared" si="8"/>
        <v>-0.32074768996411507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11"/>
        <v>-2.9461386951515234E-2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B15" s="20">
        <f t="shared" si="7"/>
        <v>-0.30386656350633867</v>
      </c>
      <c r="BC15" s="22">
        <f t="shared" si="6"/>
        <v>40359</v>
      </c>
      <c r="BD15" s="20">
        <f t="shared" si="8"/>
        <v>-2.9461386951515234E-2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11"/>
        <v>-0.26443245209958732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B16" s="20">
        <f t="shared" si="7"/>
        <v>-0.25797904932816063</v>
      </c>
      <c r="BC16" s="22">
        <f t="shared" si="6"/>
        <v>40451</v>
      </c>
      <c r="BD16" s="20">
        <f t="shared" si="8"/>
        <v>-0.26443245209958732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2">Z17</f>
        <v>1.67287892077763</v>
      </c>
      <c r="AK17" s="20">
        <f t="shared" si="12"/>
        <v>0.43419460449876901</v>
      </c>
      <c r="AL17" s="20">
        <f t="shared" si="12"/>
        <v>-0.115124706883921</v>
      </c>
      <c r="AM17" s="20">
        <f t="shared" si="12"/>
        <v>3.18828888300874E-2</v>
      </c>
      <c r="AN17" s="20">
        <f t="shared" si="12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11"/>
        <v>-0.65522828166855929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B17" s="20">
        <f t="shared" si="7"/>
        <v>-0.7116831698870183</v>
      </c>
      <c r="BC17" s="22">
        <f t="shared" si="6"/>
        <v>40543</v>
      </c>
      <c r="BD17" s="20">
        <f t="shared" si="8"/>
        <v>-0.65522828166855929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2"/>
        <v>1.6560903554873201</v>
      </c>
      <c r="AK18" s="20">
        <f t="shared" si="12"/>
        <v>0.29727135675643701</v>
      </c>
      <c r="AL18" s="20">
        <f t="shared" si="12"/>
        <v>-0.20292068942248001</v>
      </c>
      <c r="AM18" s="20">
        <f t="shared" si="12"/>
        <v>-2.7254570694421301E-2</v>
      </c>
      <c r="AN18" s="20">
        <f t="shared" si="12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11"/>
        <v>-1.2045750711007146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B18" s="20">
        <f t="shared" si="7"/>
        <v>-2.5583805913337048</v>
      </c>
      <c r="BC18" s="22">
        <f t="shared" si="6"/>
        <v>40633</v>
      </c>
      <c r="BD18" s="20">
        <f t="shared" si="8"/>
        <v>-1.2045750711007146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2"/>
        <v>1.7520007447770301</v>
      </c>
      <c r="AK19" s="20">
        <f t="shared" si="12"/>
        <v>0.18453734051349799</v>
      </c>
      <c r="AL19" s="20">
        <f t="shared" si="12"/>
        <v>-0.23254532670007499</v>
      </c>
      <c r="AM19" s="20">
        <f t="shared" si="12"/>
        <v>-2.9947737468592799E-2</v>
      </c>
      <c r="AN19" s="20">
        <f t="shared" si="12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11"/>
        <v>-2.2213551101974276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B19" s="20">
        <f t="shared" si="7"/>
        <v>-4.328463864004318</v>
      </c>
      <c r="BC19" s="22">
        <f t="shared" si="6"/>
        <v>40724</v>
      </c>
      <c r="BD19" s="20">
        <f t="shared" si="8"/>
        <v>-2.2213551101974276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2"/>
        <v>2.30875629440852</v>
      </c>
      <c r="AK20" s="20">
        <f t="shared" si="12"/>
        <v>0.35473860941712099</v>
      </c>
      <c r="AL20" s="20">
        <f t="shared" si="12"/>
        <v>-8.0751503755398801E-2</v>
      </c>
      <c r="AM20" s="20">
        <f t="shared" si="12"/>
        <v>9.9261867776008594E-2</v>
      </c>
      <c r="AN20" s="20">
        <f t="shared" si="12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11"/>
        <v>-1.9333771396214054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B20" s="20">
        <f t="shared" si="7"/>
        <v>-2.4084751265173514</v>
      </c>
      <c r="BC20" s="22">
        <f t="shared" si="6"/>
        <v>40816</v>
      </c>
      <c r="BD20" s="20">
        <f t="shared" si="8"/>
        <v>-1.9333771396214054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2"/>
        <v>2.8174208525393598</v>
      </c>
      <c r="AK21" s="20">
        <f t="shared" si="12"/>
        <v>0.45742311371089001</v>
      </c>
      <c r="AL21" s="20">
        <f t="shared" si="12"/>
        <v>2.0213672144897801E-2</v>
      </c>
      <c r="AM21" s="20">
        <f t="shared" si="12"/>
        <v>0.17302120510567101</v>
      </c>
      <c r="AN21" s="20">
        <f t="shared" si="12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11"/>
        <v>-1.1058570654110305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B21" s="20">
        <f t="shared" si="7"/>
        <v>-0.22468597615916241</v>
      </c>
      <c r="BC21" s="22">
        <f t="shared" si="6"/>
        <v>40908</v>
      </c>
      <c r="BD21" s="20">
        <f t="shared" si="8"/>
        <v>-1.1058570654110305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2"/>
        <v>3.1420473865260501</v>
      </c>
      <c r="AK22" s="20">
        <f t="shared" si="12"/>
        <v>0.52224162464951696</v>
      </c>
      <c r="AL22" s="20">
        <f t="shared" si="12"/>
        <v>7.2374178086460295E-2</v>
      </c>
      <c r="AM22" s="20">
        <f t="shared" si="12"/>
        <v>0.21075443593257601</v>
      </c>
      <c r="AN22" s="20">
        <f t="shared" si="12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11"/>
        <v>-0.68362794304964369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B22" s="20">
        <f t="shared" si="7"/>
        <v>1.019144185367836</v>
      </c>
      <c r="BC22" s="22">
        <f t="shared" si="6"/>
        <v>40999</v>
      </c>
      <c r="BD22" s="20">
        <f t="shared" si="8"/>
        <v>-0.68362794304964369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2"/>
        <v>3.3390778754202599</v>
      </c>
      <c r="AK23" s="20">
        <f t="shared" si="12"/>
        <v>0.612477639193307</v>
      </c>
      <c r="AL23" s="20">
        <f t="shared" si="12"/>
        <v>0.15466234429600501</v>
      </c>
      <c r="AM23" s="20">
        <f t="shared" si="12"/>
        <v>0.24660536306417</v>
      </c>
      <c r="AN23" s="20">
        <f t="shared" si="12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11"/>
        <v>-1.0213434634643144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B23" s="20">
        <f t="shared" si="7"/>
        <v>1.3915226280468125</v>
      </c>
      <c r="BC23" s="22">
        <f t="shared" si="6"/>
        <v>41090</v>
      </c>
      <c r="BD23" s="20">
        <f t="shared" si="8"/>
        <v>-1.0213434634643144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2"/>
        <v>3.4081982937965898</v>
      </c>
      <c r="AK24" s="20">
        <f t="shared" si="12"/>
        <v>0.66600289397063706</v>
      </c>
      <c r="AL24" s="20">
        <f t="shared" si="12"/>
        <v>0.26644537319060202</v>
      </c>
      <c r="AM24" s="20">
        <f t="shared" si="12"/>
        <v>0.31738985320353802</v>
      </c>
      <c r="AN24" s="20">
        <f t="shared" si="12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11"/>
        <v>-1.0194602850734094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B24" s="20">
        <f t="shared" si="7"/>
        <v>1.9451585154614137</v>
      </c>
      <c r="BC24" s="22">
        <f t="shared" si="6"/>
        <v>41182</v>
      </c>
      <c r="BD24" s="20">
        <f t="shared" si="8"/>
        <v>-1.0194602850734094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2"/>
        <v>3.41025109297893</v>
      </c>
      <c r="AK25" s="20">
        <f t="shared" si="12"/>
        <v>0.66484067177225703</v>
      </c>
      <c r="AL25" s="20">
        <f t="shared" si="12"/>
        <v>0.33257312884005902</v>
      </c>
      <c r="AM25" s="20">
        <f t="shared" si="12"/>
        <v>0.40025708850841701</v>
      </c>
      <c r="AN25" s="20">
        <f t="shared" si="12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11"/>
        <v>-1.2972740748711302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B25" s="20">
        <f t="shared" si="7"/>
        <v>1.9914537069766798</v>
      </c>
      <c r="BC25" s="22">
        <f t="shared" si="6"/>
        <v>41274</v>
      </c>
      <c r="BD25" s="20">
        <f t="shared" si="8"/>
        <v>-1.2972740748711302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2"/>
        <v>3.3031438179241199</v>
      </c>
      <c r="AK26" s="20">
        <f t="shared" si="12"/>
        <v>0.60964110277982697</v>
      </c>
      <c r="AL26" s="20">
        <f t="shared" si="12"/>
        <v>0.33269499989462697</v>
      </c>
      <c r="AM26" s="20">
        <f t="shared" si="12"/>
        <v>0.43273254988352</v>
      </c>
      <c r="AN26" s="20">
        <f t="shared" si="12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11"/>
        <v>-2.104016962533958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B26" s="20">
        <f t="shared" si="7"/>
        <v>1.0237268872842846</v>
      </c>
      <c r="BC26" s="22">
        <f t="shared" si="6"/>
        <v>41364</v>
      </c>
      <c r="BD26" s="20">
        <f t="shared" si="8"/>
        <v>-2.104016962533958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2"/>
        <v>3.2602455369069099</v>
      </c>
      <c r="AK27" s="20">
        <f t="shared" si="12"/>
        <v>0.59993817350668099</v>
      </c>
      <c r="AL27" s="20">
        <f t="shared" si="12"/>
        <v>0.35298904661994901</v>
      </c>
      <c r="AM27" s="20">
        <f t="shared" si="12"/>
        <v>0.46621535108997197</v>
      </c>
      <c r="AN27" s="20">
        <f t="shared" si="12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11"/>
        <v>-2.3261522380476505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B27" s="20">
        <f t="shared" si="7"/>
        <v>0.95262000457816942</v>
      </c>
      <c r="BC27" s="22">
        <f t="shared" si="6"/>
        <v>41455</v>
      </c>
      <c r="BD27" s="20">
        <f t="shared" si="8"/>
        <v>-2.3261522380476505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2"/>
        <v>3.2027039531231098</v>
      </c>
      <c r="AK28" s="20">
        <f t="shared" si="12"/>
        <v>0.56129313336237896</v>
      </c>
      <c r="AL28" s="20">
        <f t="shared" si="12"/>
        <v>0.335886853767983</v>
      </c>
      <c r="AM28" s="20">
        <f t="shared" si="12"/>
        <v>0.46705887279988001</v>
      </c>
      <c r="AN28" s="20">
        <f t="shared" si="12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11"/>
        <v>-2.3356999315712987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B28" s="20">
        <f t="shared" si="7"/>
        <v>0.85001795077627351</v>
      </c>
      <c r="BC28" s="22">
        <f t="shared" si="6"/>
        <v>41547</v>
      </c>
      <c r="BD28" s="20">
        <f t="shared" si="8"/>
        <v>-2.3356999315712987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2"/>
        <v>3.1979534477176799</v>
      </c>
      <c r="AK29" s="20">
        <f t="shared" si="12"/>
        <v>0.55881616555736502</v>
      </c>
      <c r="AL29" s="20">
        <f t="shared" si="12"/>
        <v>0.345050444365538</v>
      </c>
      <c r="AM29" s="20">
        <f t="shared" si="12"/>
        <v>0.48544887869301601</v>
      </c>
      <c r="AN29" s="20">
        <f t="shared" si="12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11"/>
        <v>-2.5425359966451198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B29" s="20">
        <f t="shared" si="7"/>
        <v>0.82647177085521051</v>
      </c>
      <c r="BC29" s="22">
        <f t="shared" si="6"/>
        <v>41639</v>
      </c>
      <c r="BD29" s="20">
        <f t="shared" si="8"/>
        <v>-2.5425359966451198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2"/>
        <v>3.2001444691295302</v>
      </c>
      <c r="AK30" s="20">
        <f t="shared" si="12"/>
        <v>0.56788120534983999</v>
      </c>
      <c r="AL30" s="20">
        <f t="shared" si="12"/>
        <v>0.35796807469202802</v>
      </c>
      <c r="AM30" s="20">
        <f t="shared" si="12"/>
        <v>0.50203007210152595</v>
      </c>
      <c r="AN30" s="20">
        <f t="shared" si="12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11"/>
        <v>-3.3973223919308975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B30" s="20">
        <f t="shared" si="7"/>
        <v>0.20627341416446354</v>
      </c>
      <c r="BC30" s="22">
        <f t="shared" si="6"/>
        <v>41729</v>
      </c>
      <c r="BD30" s="20">
        <f t="shared" si="8"/>
        <v>-3.3973223919308975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2"/>
        <v>3.22683253774805</v>
      </c>
      <c r="AK31" s="20">
        <f t="shared" si="12"/>
        <v>0.56597092417514905</v>
      </c>
      <c r="AL31" s="20">
        <f t="shared" si="12"/>
        <v>0.36835268821057998</v>
      </c>
      <c r="AM31" s="20">
        <f t="shared" si="12"/>
        <v>0.50790756440240803</v>
      </c>
      <c r="AN31" s="20">
        <f t="shared" si="12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11"/>
        <v>-3.5792579474178048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B31" s="20">
        <f t="shared" si="7"/>
        <v>0.25936329999486896</v>
      </c>
      <c r="BC31" s="22">
        <f t="shared" si="6"/>
        <v>41820</v>
      </c>
      <c r="BD31" s="20">
        <f t="shared" si="8"/>
        <v>-3.5792579474178048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2"/>
        <v>3.1897340410650701</v>
      </c>
      <c r="AK32" s="20">
        <f t="shared" si="12"/>
        <v>0.57689064148102298</v>
      </c>
      <c r="AL32" s="20">
        <f t="shared" si="12"/>
        <v>0.38570359590042702</v>
      </c>
      <c r="AM32" s="20">
        <f t="shared" si="12"/>
        <v>0.51522421622243397</v>
      </c>
      <c r="AN32" s="20">
        <f t="shared" si="12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11"/>
        <v>-3.320540336772198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B32" s="20">
        <f t="shared" si="7"/>
        <v>0.66931454452697903</v>
      </c>
      <c r="BC32" s="22">
        <f t="shared" si="6"/>
        <v>41912</v>
      </c>
      <c r="BD32" s="20">
        <f t="shared" si="8"/>
        <v>-3.320540336772198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2"/>
        <v>3.1188168576115101</v>
      </c>
      <c r="AK33" s="20">
        <f t="shared" si="12"/>
        <v>0.575921057102183</v>
      </c>
      <c r="AL33" s="20">
        <f t="shared" si="12"/>
        <v>0.40470661895564097</v>
      </c>
      <c r="AM33" s="20">
        <f t="shared" si="12"/>
        <v>0.51071763646308199</v>
      </c>
      <c r="AN33" s="20">
        <f t="shared" si="12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11"/>
        <v>-3.2324515386408188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B33" s="20">
        <f t="shared" si="7"/>
        <v>0.79803627313331837</v>
      </c>
      <c r="BC33" s="22">
        <f t="shared" si="6"/>
        <v>42004</v>
      </c>
      <c r="BD33" s="20">
        <f t="shared" si="8"/>
        <v>-3.2324515386408188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2"/>
        <v>3.0283300753494302</v>
      </c>
      <c r="AK34" s="20">
        <f t="shared" si="12"/>
        <v>0.56185230973922295</v>
      </c>
      <c r="AL34" s="20">
        <f t="shared" si="12"/>
        <v>0.417172758308195</v>
      </c>
      <c r="AM34" s="20">
        <f t="shared" si="12"/>
        <v>0.50784274511924399</v>
      </c>
      <c r="AN34" s="20">
        <f t="shared" si="12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11"/>
        <v>-3.5130105244852774</v>
      </c>
      <c r="AU34" s="20">
        <f t="shared" si="4"/>
        <v>1.9983507638762288</v>
      </c>
      <c r="AV34" s="20">
        <f t="shared" ref="AV34:BA65" si="13">AI34</f>
        <v>-2.2052910107082376E-2</v>
      </c>
      <c r="AW34" s="20">
        <f t="shared" si="13"/>
        <v>3.0283300753494302</v>
      </c>
      <c r="AX34" s="20">
        <f t="shared" si="13"/>
        <v>0.56185230973922295</v>
      </c>
      <c r="AY34" s="20">
        <f t="shared" si="13"/>
        <v>0.417172758308195</v>
      </c>
      <c r="AZ34" s="20">
        <f t="shared" si="13"/>
        <v>0.50784274511924399</v>
      </c>
      <c r="BA34" s="20">
        <f t="shared" si="13"/>
        <v>-2.4947942145327802</v>
      </c>
      <c r="BB34" s="20">
        <f t="shared" si="7"/>
        <v>0.48369100326718106</v>
      </c>
      <c r="BC34" s="22">
        <f t="shared" si="6"/>
        <v>42094</v>
      </c>
      <c r="BD34" s="20">
        <f t="shared" si="8"/>
        <v>-3.5130105244852774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2"/>
        <v>2.9031878277369798</v>
      </c>
      <c r="AK35" s="20">
        <f t="shared" si="12"/>
        <v>0.528441567953157</v>
      </c>
      <c r="AL35" s="20">
        <f t="shared" si="12"/>
        <v>0.406634250371818</v>
      </c>
      <c r="AM35" s="20">
        <f t="shared" si="12"/>
        <v>0.488398843125879</v>
      </c>
      <c r="AN35" s="20">
        <f t="shared" si="12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11"/>
        <v>-3.0783802758523833</v>
      </c>
      <c r="AU35" s="20">
        <f t="shared" si="4"/>
        <v>1.8830373143122223</v>
      </c>
      <c r="AV35" s="20">
        <f t="shared" si="13"/>
        <v>-2.1114840335151288E-2</v>
      </c>
      <c r="AW35" s="20">
        <f t="shared" si="13"/>
        <v>2.9031878277369798</v>
      </c>
      <c r="AX35" s="20">
        <f t="shared" si="13"/>
        <v>0.528441567953157</v>
      </c>
      <c r="AY35" s="20">
        <f t="shared" si="13"/>
        <v>0.406634250371818</v>
      </c>
      <c r="AZ35" s="20">
        <f t="shared" si="13"/>
        <v>0.488398843125879</v>
      </c>
      <c r="BA35" s="20">
        <f t="shared" si="13"/>
        <v>-2.4225103345404602</v>
      </c>
      <c r="BB35" s="20">
        <f t="shared" si="7"/>
        <v>0.68769435277206137</v>
      </c>
      <c r="BC35" s="22">
        <f t="shared" si="6"/>
        <v>42185</v>
      </c>
      <c r="BD35" s="20">
        <f t="shared" si="8"/>
        <v>-3.0783802758523833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2"/>
        <v>2.8187942692641799</v>
      </c>
      <c r="AK36" s="20">
        <f t="shared" si="12"/>
        <v>0.54466719531850105</v>
      </c>
      <c r="AL36" s="20">
        <f t="shared" si="12"/>
        <v>0.43512326901475001</v>
      </c>
      <c r="AM36" s="20">
        <f t="shared" si="12"/>
        <v>0.49455257898051103</v>
      </c>
      <c r="AN36" s="20">
        <f t="shared" si="12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11"/>
        <v>-2.9985591388175257</v>
      </c>
      <c r="AU36" s="20">
        <f t="shared" si="4"/>
        <v>1.9395817218523734</v>
      </c>
      <c r="AV36" s="20">
        <f t="shared" si="13"/>
        <v>-2.0023707892998118E-2</v>
      </c>
      <c r="AW36" s="20">
        <f t="shared" si="13"/>
        <v>2.8187942692641799</v>
      </c>
      <c r="AX36" s="20">
        <f t="shared" si="13"/>
        <v>0.54466719531850105</v>
      </c>
      <c r="AY36" s="20">
        <f t="shared" si="13"/>
        <v>0.43512326901475001</v>
      </c>
      <c r="AZ36" s="20">
        <f t="shared" si="13"/>
        <v>0.49455257898051103</v>
      </c>
      <c r="BA36" s="20">
        <f t="shared" si="13"/>
        <v>-2.33353188283257</v>
      </c>
      <c r="BB36" s="20">
        <f t="shared" si="7"/>
        <v>0.88060430488722163</v>
      </c>
      <c r="BC36" s="22">
        <f t="shared" si="6"/>
        <v>42277</v>
      </c>
      <c r="BD36" s="20">
        <f t="shared" si="8"/>
        <v>-2.9985591388175257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2"/>
        <v>2.7137332085751802</v>
      </c>
      <c r="AK37" s="20">
        <f t="shared" si="12"/>
        <v>0.54793816974602705</v>
      </c>
      <c r="AL37" s="20">
        <f t="shared" si="12"/>
        <v>0.44512797757647798</v>
      </c>
      <c r="AM37" s="20">
        <f t="shared" si="12"/>
        <v>0.48508075800417</v>
      </c>
      <c r="AN37" s="20">
        <f t="shared" si="12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11"/>
        <v>-2.7108834151807213</v>
      </c>
      <c r="AU37" s="20">
        <f t="shared" si="4"/>
        <v>1.9334828692533299</v>
      </c>
      <c r="AV37" s="20">
        <f t="shared" si="13"/>
        <v>-1.8728794460474457E-2</v>
      </c>
      <c r="AW37" s="20">
        <f t="shared" si="13"/>
        <v>2.7137332085751802</v>
      </c>
      <c r="AX37" s="20">
        <f t="shared" si="13"/>
        <v>0.54793816974602705</v>
      </c>
      <c r="AY37" s="20">
        <f t="shared" si="13"/>
        <v>0.44512797757647798</v>
      </c>
      <c r="AZ37" s="20">
        <f t="shared" si="13"/>
        <v>0.48508075800417</v>
      </c>
      <c r="BA37" s="20">
        <f t="shared" si="13"/>
        <v>-2.2396684501880499</v>
      </c>
      <c r="BB37" s="20">
        <f t="shared" si="7"/>
        <v>1.156082323325939</v>
      </c>
      <c r="BC37" s="22">
        <f t="shared" si="6"/>
        <v>42369</v>
      </c>
      <c r="BD37" s="20">
        <f t="shared" si="8"/>
        <v>-2.7108834151807213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2"/>
        <v>2.6201304981511999</v>
      </c>
      <c r="AK38" s="20">
        <f t="shared" si="12"/>
        <v>0.58729040991637405</v>
      </c>
      <c r="AL38" s="20">
        <f t="shared" si="12"/>
        <v>0.47433120097870402</v>
      </c>
      <c r="AM38" s="20">
        <f t="shared" si="12"/>
        <v>0.48048579326908702</v>
      </c>
      <c r="AN38" s="20">
        <f t="shared" si="12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11"/>
        <v>-2.3905181490682712</v>
      </c>
      <c r="AU38" s="20">
        <f t="shared" si="4"/>
        <v>2.0079848967942633</v>
      </c>
      <c r="AV38" s="20">
        <f t="shared" si="13"/>
        <v>-1.7145332381251484E-2</v>
      </c>
      <c r="AW38" s="20">
        <f t="shared" si="13"/>
        <v>2.6201304981511999</v>
      </c>
      <c r="AX38" s="20">
        <f t="shared" si="13"/>
        <v>0.58729040991637405</v>
      </c>
      <c r="AY38" s="20">
        <f t="shared" si="13"/>
        <v>0.47433120097870402</v>
      </c>
      <c r="AZ38" s="20">
        <f t="shared" si="13"/>
        <v>0.48048579326908702</v>
      </c>
      <c r="BA38" s="20">
        <f t="shared" si="13"/>
        <v>-2.13710767313985</v>
      </c>
      <c r="BB38" s="20">
        <f t="shared" si="7"/>
        <v>1.6254516445202558</v>
      </c>
      <c r="BC38" s="22">
        <f t="shared" si="6"/>
        <v>42460</v>
      </c>
      <c r="BD38" s="20">
        <f t="shared" si="8"/>
        <v>-2.3905181490682712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2"/>
        <v>2.4511104815339602</v>
      </c>
      <c r="AK39" s="20">
        <f t="shared" si="12"/>
        <v>0.60762385009425901</v>
      </c>
      <c r="AL39" s="20">
        <f t="shared" si="12"/>
        <v>0.49722851101684901</v>
      </c>
      <c r="AM39" s="20">
        <f t="shared" si="12"/>
        <v>0.47710317039559302</v>
      </c>
      <c r="AN39" s="20">
        <f t="shared" si="12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11"/>
        <v>-2.1044729510076188</v>
      </c>
      <c r="AU39" s="20">
        <f t="shared" si="4"/>
        <v>1.9892947736960092</v>
      </c>
      <c r="AV39" s="20">
        <f t="shared" si="13"/>
        <v>-1.544580238871208E-2</v>
      </c>
      <c r="AW39" s="20">
        <f t="shared" si="13"/>
        <v>2.4511104815339602</v>
      </c>
      <c r="AX39" s="20">
        <f t="shared" si="13"/>
        <v>0.60762385009425901</v>
      </c>
      <c r="AY39" s="20">
        <f t="shared" si="13"/>
        <v>0.49722851101684901</v>
      </c>
      <c r="AZ39" s="20">
        <f t="shared" si="13"/>
        <v>0.47710317039559302</v>
      </c>
      <c r="BA39" s="20">
        <f t="shared" si="13"/>
        <v>-2.02832543695594</v>
      </c>
      <c r="BB39" s="20">
        <f t="shared" si="7"/>
        <v>1.8741165963844</v>
      </c>
      <c r="BC39" s="22">
        <f t="shared" si="6"/>
        <v>42551</v>
      </c>
      <c r="BD39" s="20">
        <f t="shared" si="8"/>
        <v>-2.1044729510076188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2"/>
        <v>2.2748465986351101</v>
      </c>
      <c r="AK40" s="20">
        <f t="shared" si="12"/>
        <v>0.61438908850497198</v>
      </c>
      <c r="AL40" s="20">
        <f t="shared" si="12"/>
        <v>0.514784423690411</v>
      </c>
      <c r="AM40" s="20">
        <f t="shared" si="12"/>
        <v>0.472430495482631</v>
      </c>
      <c r="AN40" s="20">
        <f t="shared" si="12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11"/>
        <v>-2.023194948621069</v>
      </c>
      <c r="AU40" s="20">
        <f t="shared" si="4"/>
        <v>1.9469593294046414</v>
      </c>
      <c r="AV40" s="20">
        <f t="shared" si="13"/>
        <v>-1.3717464325162475E-2</v>
      </c>
      <c r="AW40" s="20">
        <f t="shared" si="13"/>
        <v>2.2748465986351101</v>
      </c>
      <c r="AX40" s="20">
        <f t="shared" si="13"/>
        <v>0.61438908850497198</v>
      </c>
      <c r="AY40" s="20">
        <f t="shared" si="13"/>
        <v>0.514784423690411</v>
      </c>
      <c r="AZ40" s="20">
        <f t="shared" si="13"/>
        <v>0.472430495482631</v>
      </c>
      <c r="BA40" s="20">
        <f t="shared" si="13"/>
        <v>-1.9157738125833199</v>
      </c>
      <c r="BB40" s="20">
        <f t="shared" si="7"/>
        <v>1.8707237101882139</v>
      </c>
      <c r="BC40" s="22">
        <f t="shared" si="6"/>
        <v>42643</v>
      </c>
      <c r="BD40" s="20">
        <f t="shared" si="8"/>
        <v>-2.023194948621069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2"/>
        <v>2.0618215234467701</v>
      </c>
      <c r="AK41" s="20">
        <f t="shared" si="12"/>
        <v>0.59679117648735103</v>
      </c>
      <c r="AL41" s="20">
        <f t="shared" si="12"/>
        <v>0.50253293347024897</v>
      </c>
      <c r="AM41" s="20">
        <f t="shared" si="12"/>
        <v>0.45472090219773897</v>
      </c>
      <c r="AN41" s="20">
        <f t="shared" si="12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11"/>
        <v>-1.5186624858777422</v>
      </c>
      <c r="AU41" s="20">
        <f t="shared" si="4"/>
        <v>1.7895610622192155</v>
      </c>
      <c r="AV41" s="20">
        <f t="shared" si="13"/>
        <v>-1.1945062204323665E-2</v>
      </c>
      <c r="AW41" s="20">
        <f t="shared" si="13"/>
        <v>2.0618215234467701</v>
      </c>
      <c r="AX41" s="20">
        <f t="shared" si="13"/>
        <v>0.59679117648735103</v>
      </c>
      <c r="AY41" s="20">
        <f t="shared" si="13"/>
        <v>0.50253293347024897</v>
      </c>
      <c r="AZ41" s="20">
        <f t="shared" si="13"/>
        <v>0.45472090219773897</v>
      </c>
      <c r="BA41" s="20">
        <f t="shared" si="13"/>
        <v>-1.8143604111785701</v>
      </c>
      <c r="BB41" s="20">
        <f t="shared" si="7"/>
        <v>2.0604596385606886</v>
      </c>
      <c r="BC41" s="22">
        <f t="shared" si="6"/>
        <v>42735</v>
      </c>
      <c r="BD41" s="20">
        <f t="shared" si="8"/>
        <v>-1.5186624858777422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2"/>
        <v>1.8547187176997799</v>
      </c>
      <c r="AK42" s="20">
        <f t="shared" si="12"/>
        <v>0.573070530776702</v>
      </c>
      <c r="AL42" s="20">
        <f t="shared" si="12"/>
        <v>0.487881555189418</v>
      </c>
      <c r="AM42" s="20">
        <f t="shared" si="12"/>
        <v>0.434880131091955</v>
      </c>
      <c r="AN42" s="20">
        <f t="shared" si="12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11"/>
        <v>-1.1729117138110494</v>
      </c>
      <c r="AU42" s="20">
        <f t="shared" si="4"/>
        <v>1.6206314603049652</v>
      </c>
      <c r="AV42" s="20">
        <f t="shared" si="13"/>
        <v>-1.0166947127649505E-2</v>
      </c>
      <c r="AW42" s="20">
        <f t="shared" si="13"/>
        <v>1.8547187176997799</v>
      </c>
      <c r="AX42" s="20">
        <f t="shared" si="13"/>
        <v>0.573070530776702</v>
      </c>
      <c r="AY42" s="20">
        <f t="shared" si="13"/>
        <v>0.487881555189418</v>
      </c>
      <c r="AZ42" s="20">
        <f t="shared" si="13"/>
        <v>0.434880131091955</v>
      </c>
      <c r="BA42" s="20">
        <f t="shared" si="13"/>
        <v>-1.7197525273252401</v>
      </c>
      <c r="BB42" s="20">
        <f t="shared" si="7"/>
        <v>2.068351206798881</v>
      </c>
      <c r="BC42" s="22">
        <f t="shared" si="6"/>
        <v>42825</v>
      </c>
      <c r="BD42" s="20">
        <f t="shared" si="8"/>
        <v>-1.1729117138110494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2"/>
        <v>1.6163751096279899</v>
      </c>
      <c r="AK43" s="20">
        <f t="shared" si="12"/>
        <v>0.52178139129755297</v>
      </c>
      <c r="AL43" s="20">
        <f t="shared" si="12"/>
        <v>0.443828977159893</v>
      </c>
      <c r="AM43" s="20">
        <f t="shared" si="12"/>
        <v>0.40110432135542501</v>
      </c>
      <c r="AN43" s="20">
        <f t="shared" si="12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11"/>
        <v>-0.96191106411439931</v>
      </c>
      <c r="AU43" s="20">
        <f t="shared" si="4"/>
        <v>1.3301340507075436</v>
      </c>
      <c r="AV43" s="20">
        <f t="shared" si="13"/>
        <v>-8.4341267602872482E-3</v>
      </c>
      <c r="AW43" s="20">
        <f t="shared" si="13"/>
        <v>1.6163751096279899</v>
      </c>
      <c r="AX43" s="20">
        <f t="shared" si="13"/>
        <v>0.52178139129755297</v>
      </c>
      <c r="AY43" s="20">
        <f t="shared" si="13"/>
        <v>0.443828977159893</v>
      </c>
      <c r="AZ43" s="20">
        <f t="shared" si="13"/>
        <v>0.40110432135542501</v>
      </c>
      <c r="BA43" s="20">
        <f t="shared" si="13"/>
        <v>-1.6445216219730301</v>
      </c>
      <c r="BB43" s="20">
        <f t="shared" si="7"/>
        <v>1.698357037300688</v>
      </c>
      <c r="BC43" s="22">
        <f t="shared" si="6"/>
        <v>42916</v>
      </c>
      <c r="BD43" s="20">
        <f t="shared" si="8"/>
        <v>-0.96191106411439931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2"/>
        <v>1.4432709561271</v>
      </c>
      <c r="AK44" s="20">
        <f t="shared" si="12"/>
        <v>0.52926342403295301</v>
      </c>
      <c r="AL44" s="20">
        <f t="shared" si="12"/>
        <v>0.43835472087325</v>
      </c>
      <c r="AM44" s="20">
        <f t="shared" si="12"/>
        <v>0.39731839633688698</v>
      </c>
      <c r="AN44" s="20">
        <f t="shared" si="12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11"/>
        <v>-0.74167853832223996</v>
      </c>
      <c r="AU44" s="20">
        <f t="shared" si="4"/>
        <v>1.2356439601945228</v>
      </c>
      <c r="AV44" s="20">
        <f t="shared" si="13"/>
        <v>-6.6628317638673263E-3</v>
      </c>
      <c r="AW44" s="20">
        <f t="shared" si="13"/>
        <v>1.4432709561271</v>
      </c>
      <c r="AX44" s="20">
        <f t="shared" si="13"/>
        <v>0.52926342403295301</v>
      </c>
      <c r="AY44" s="20">
        <f t="shared" si="13"/>
        <v>0.43835472087325</v>
      </c>
      <c r="AZ44" s="20">
        <f t="shared" si="13"/>
        <v>0.39731839633688698</v>
      </c>
      <c r="BA44" s="20">
        <f t="shared" si="13"/>
        <v>-1.5659007054117999</v>
      </c>
      <c r="BB44" s="20">
        <f t="shared" si="7"/>
        <v>1.7296093820668055</v>
      </c>
      <c r="BC44" s="22">
        <f t="shared" si="6"/>
        <v>43008</v>
      </c>
      <c r="BD44" s="20">
        <f t="shared" si="8"/>
        <v>-0.74167853832223996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2"/>
        <v>1.2688292372487</v>
      </c>
      <c r="AK45" s="20">
        <f t="shared" si="12"/>
        <v>0.52786686026048601</v>
      </c>
      <c r="AL45" s="20">
        <f t="shared" si="12"/>
        <v>0.42151084965882701</v>
      </c>
      <c r="AM45" s="20">
        <f t="shared" si="12"/>
        <v>0.385668524917473</v>
      </c>
      <c r="AN45" s="20">
        <f t="shared" si="12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11"/>
        <v>-0.33413243784517732</v>
      </c>
      <c r="AU45" s="20">
        <f t="shared" si="4"/>
        <v>1.1051798645736082</v>
      </c>
      <c r="AV45" s="20">
        <f t="shared" si="13"/>
        <v>-4.9247138424774947E-3</v>
      </c>
      <c r="AW45" s="20">
        <f t="shared" si="13"/>
        <v>1.2688292372487</v>
      </c>
      <c r="AX45" s="20">
        <f t="shared" si="13"/>
        <v>0.52786686026048601</v>
      </c>
      <c r="AY45" s="20">
        <f t="shared" si="13"/>
        <v>0.42151084965882701</v>
      </c>
      <c r="AZ45" s="20">
        <f t="shared" si="13"/>
        <v>0.385668524917473</v>
      </c>
      <c r="BA45" s="20">
        <f t="shared" si="13"/>
        <v>-1.4937708936694001</v>
      </c>
      <c r="BB45" s="20">
        <f t="shared" si="7"/>
        <v>1.8762272913020388</v>
      </c>
      <c r="BC45" s="22">
        <f t="shared" si="6"/>
        <v>43100</v>
      </c>
      <c r="BD45" s="20">
        <f t="shared" si="8"/>
        <v>-0.33413243784517732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2"/>
        <v>1.0997840542442601</v>
      </c>
      <c r="AK46" s="20">
        <f t="shared" si="12"/>
        <v>0.52597911443571899</v>
      </c>
      <c r="AL46" s="20">
        <f t="shared" si="12"/>
        <v>0.40476101762787597</v>
      </c>
      <c r="AM46" s="20">
        <f t="shared" si="12"/>
        <v>0.36436501003856597</v>
      </c>
      <c r="AN46" s="20">
        <f t="shared" si="12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11"/>
        <v>0.12816146994315814</v>
      </c>
      <c r="AU46" s="20">
        <f t="shared" si="4"/>
        <v>0.94521458967833594</v>
      </c>
      <c r="AV46" s="20">
        <f t="shared" si="13"/>
        <v>-3.2486936212047326E-3</v>
      </c>
      <c r="AW46" s="20">
        <f t="shared" si="13"/>
        <v>1.0997840542442601</v>
      </c>
      <c r="AX46" s="20">
        <f t="shared" si="13"/>
        <v>0.52597911443571899</v>
      </c>
      <c r="AY46" s="20">
        <f t="shared" si="13"/>
        <v>0.40476101762787597</v>
      </c>
      <c r="AZ46" s="20">
        <f t="shared" si="13"/>
        <v>0.36436501003856597</v>
      </c>
      <c r="BA46" s="20">
        <f t="shared" si="13"/>
        <v>-1.44642591304688</v>
      </c>
      <c r="BB46" s="20">
        <f t="shared" si="7"/>
        <v>2.01859064929983</v>
      </c>
      <c r="BC46" s="22">
        <f t="shared" si="6"/>
        <v>43190</v>
      </c>
      <c r="BD46" s="20">
        <f t="shared" si="8"/>
        <v>0.12816146994315814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2"/>
        <v>0.93100496992645199</v>
      </c>
      <c r="AK47" s="20">
        <f t="shared" si="12"/>
        <v>0.53701931233987499</v>
      </c>
      <c r="AL47" s="20">
        <f t="shared" si="12"/>
        <v>0.401689216511189</v>
      </c>
      <c r="AM47" s="20">
        <f t="shared" si="12"/>
        <v>0.36318560208466</v>
      </c>
      <c r="AN47" s="20">
        <f t="shared" si="12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11"/>
        <v>0.62529771221390718</v>
      </c>
      <c r="AU47" s="20">
        <f t="shared" si="4"/>
        <v>0.8172372122176621</v>
      </c>
      <c r="AV47" s="20">
        <f t="shared" si="13"/>
        <v>-1.5877928005838613E-3</v>
      </c>
      <c r="AW47" s="20">
        <f t="shared" si="13"/>
        <v>0.93100496992645199</v>
      </c>
      <c r="AX47" s="20">
        <f t="shared" si="13"/>
        <v>0.53701931233987499</v>
      </c>
      <c r="AY47" s="20">
        <f t="shared" si="13"/>
        <v>0.401689216511189</v>
      </c>
      <c r="AZ47" s="20">
        <f t="shared" si="13"/>
        <v>0.36318560208466</v>
      </c>
      <c r="BA47" s="20">
        <f t="shared" si="13"/>
        <v>-1.41407409584393</v>
      </c>
      <c r="BB47" s="20">
        <f t="shared" si="7"/>
        <v>2.2597721366492314</v>
      </c>
      <c r="BC47" s="22">
        <f t="shared" si="6"/>
        <v>43281</v>
      </c>
      <c r="BD47" s="20">
        <f t="shared" si="8"/>
        <v>0.62529771221390718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2"/>
        <v>0.74914248125564997</v>
      </c>
      <c r="AK48" s="20">
        <f t="shared" si="12"/>
        <v>0.54415984336630296</v>
      </c>
      <c r="AL48" s="20">
        <f t="shared" si="12"/>
        <v>0.41409158578419297</v>
      </c>
      <c r="AM48" s="20">
        <f t="shared" si="12"/>
        <v>0.37080726501404498</v>
      </c>
      <c r="AN48" s="20">
        <f t="shared" si="12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11"/>
        <v>0.7516493346346973</v>
      </c>
      <c r="AU48" s="20">
        <f t="shared" si="4"/>
        <v>0.6846626389075583</v>
      </c>
      <c r="AV48" s="20">
        <f t="shared" si="13"/>
        <v>-6.4165792321755939E-6</v>
      </c>
      <c r="AW48" s="20">
        <f t="shared" si="13"/>
        <v>0.74914248125564997</v>
      </c>
      <c r="AX48" s="20">
        <f t="shared" si="13"/>
        <v>0.54415984336630296</v>
      </c>
      <c r="AY48" s="20">
        <f t="shared" si="13"/>
        <v>0.41409158578419297</v>
      </c>
      <c r="AZ48" s="20">
        <f t="shared" si="13"/>
        <v>0.37080726501404498</v>
      </c>
      <c r="BA48" s="20">
        <f t="shared" si="13"/>
        <v>-1.3935321199334001</v>
      </c>
      <c r="BB48" s="20">
        <f t="shared" si="7"/>
        <v>2.1209746124498148</v>
      </c>
      <c r="BC48" s="22">
        <f t="shared" si="6"/>
        <v>43373</v>
      </c>
      <c r="BD48" s="20">
        <f t="shared" si="8"/>
        <v>0.7516493346346973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4">Z49</f>
        <v>0.56233493620960895</v>
      </c>
      <c r="AK49" s="20">
        <f t="shared" si="14"/>
        <v>0.52338725479814996</v>
      </c>
      <c r="AL49" s="20">
        <f t="shared" si="14"/>
        <v>0.40479635289844201</v>
      </c>
      <c r="AM49" s="20">
        <f t="shared" si="14"/>
        <v>0.373273384624983</v>
      </c>
      <c r="AN49" s="20">
        <f t="shared" si="14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11"/>
        <v>1.0589188736371837</v>
      </c>
      <c r="AU49" s="20">
        <f t="shared" si="4"/>
        <v>0.4728731320790045</v>
      </c>
      <c r="AV49" s="20">
        <f t="shared" si="13"/>
        <v>1.5283280072907524E-3</v>
      </c>
      <c r="AW49" s="20">
        <f t="shared" si="13"/>
        <v>0.56233493620960895</v>
      </c>
      <c r="AX49" s="20">
        <f t="shared" si="13"/>
        <v>0.52338725479814996</v>
      </c>
      <c r="AY49" s="20">
        <f t="shared" si="13"/>
        <v>0.40479635289844201</v>
      </c>
      <c r="AZ49" s="20">
        <f t="shared" si="13"/>
        <v>0.373273384624983</v>
      </c>
      <c r="BA49" s="20">
        <f t="shared" si="13"/>
        <v>-1.3924471244594701</v>
      </c>
      <c r="BB49" s="20">
        <f t="shared" si="7"/>
        <v>2.0046651377951936</v>
      </c>
      <c r="BC49" s="22">
        <f t="shared" si="6"/>
        <v>43465</v>
      </c>
      <c r="BD49" s="20">
        <f t="shared" si="8"/>
        <v>1.0589188736371837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4"/>
        <v>0.39635770457490399</v>
      </c>
      <c r="AK50" s="20">
        <f t="shared" si="14"/>
        <v>0.52021904893466597</v>
      </c>
      <c r="AL50" s="20">
        <f t="shared" si="14"/>
        <v>0.41160838970737301</v>
      </c>
      <c r="AM50" s="20">
        <f t="shared" si="14"/>
        <v>0.393877022063093</v>
      </c>
      <c r="AN50" s="20">
        <f t="shared" si="14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11"/>
        <v>1.1087066883465564</v>
      </c>
      <c r="AU50" s="20">
        <f t="shared" si="4"/>
        <v>0.34220565115778356</v>
      </c>
      <c r="AV50" s="20">
        <f t="shared" si="13"/>
        <v>2.999590384277594E-3</v>
      </c>
      <c r="AW50" s="20">
        <f t="shared" si="13"/>
        <v>0.39635770457490399</v>
      </c>
      <c r="AX50" s="20">
        <f t="shared" si="13"/>
        <v>0.52021904893466597</v>
      </c>
      <c r="AY50" s="20">
        <f t="shared" si="13"/>
        <v>0.41160838970737301</v>
      </c>
      <c r="AZ50" s="20">
        <f t="shared" si="13"/>
        <v>0.393877022063093</v>
      </c>
      <c r="BA50" s="20">
        <f t="shared" si="13"/>
        <v>-1.38285610450653</v>
      </c>
      <c r="BB50" s="20">
        <f t="shared" si="7"/>
        <v>1.793117990662124</v>
      </c>
      <c r="BC50" s="22">
        <f t="shared" si="6"/>
        <v>43555</v>
      </c>
      <c r="BD50" s="20">
        <f t="shared" si="8"/>
        <v>1.1087066883465564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4"/>
        <v>0.251594760278052</v>
      </c>
      <c r="AK51" s="20">
        <f t="shared" si="14"/>
        <v>0.51669997528920397</v>
      </c>
      <c r="AL51" s="20">
        <f t="shared" si="14"/>
        <v>0.41740114845376403</v>
      </c>
      <c r="AM51" s="20">
        <f t="shared" si="14"/>
        <v>0.40830066953650801</v>
      </c>
      <c r="AN51" s="20">
        <f t="shared" si="14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11"/>
        <v>1.4955937392555851</v>
      </c>
      <c r="AU51" s="20">
        <f t="shared" si="4"/>
        <v>0.23181348348770947</v>
      </c>
      <c r="AV51" s="20">
        <f t="shared" si="13"/>
        <v>4.4685312529014849E-3</v>
      </c>
      <c r="AW51" s="20">
        <f t="shared" si="13"/>
        <v>0.251594760278052</v>
      </c>
      <c r="AX51" s="20">
        <f t="shared" si="13"/>
        <v>0.51669997528920397</v>
      </c>
      <c r="AY51" s="20">
        <f t="shared" si="13"/>
        <v>0.41740114845376403</v>
      </c>
      <c r="AZ51" s="20">
        <f t="shared" si="13"/>
        <v>0.40830066953650801</v>
      </c>
      <c r="BA51" s="20">
        <f t="shared" si="13"/>
        <v>-1.3666516013227199</v>
      </c>
      <c r="BB51" s="20">
        <f t="shared" si="7"/>
        <v>1.9592207062310043</v>
      </c>
      <c r="BC51" s="22">
        <f t="shared" si="6"/>
        <v>43646</v>
      </c>
      <c r="BD51" s="20">
        <f t="shared" si="8"/>
        <v>1.4955937392555851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4"/>
        <v>0.226846552382589</v>
      </c>
      <c r="AK52" s="20">
        <f t="shared" si="14"/>
        <v>0.59344151331615302</v>
      </c>
      <c r="AL52" s="20">
        <f t="shared" si="14"/>
        <v>0.47751579767376501</v>
      </c>
      <c r="AM52" s="20">
        <f t="shared" si="14"/>
        <v>0.45937794008285798</v>
      </c>
      <c r="AN52" s="20">
        <f t="shared" si="14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11"/>
        <v>1.8810969562223683</v>
      </c>
      <c r="AU52" s="20">
        <f t="shared" si="4"/>
        <v>0.44605963636437007</v>
      </c>
      <c r="AV52" s="20">
        <f t="shared" si="13"/>
        <v>6.1096242924150697E-3</v>
      </c>
      <c r="AW52" s="20">
        <f t="shared" si="13"/>
        <v>0.226846552382589</v>
      </c>
      <c r="AX52" s="20">
        <f t="shared" si="13"/>
        <v>0.59344151331615302</v>
      </c>
      <c r="AY52" s="20">
        <f t="shared" si="13"/>
        <v>0.47751579767376501</v>
      </c>
      <c r="AZ52" s="20">
        <f t="shared" si="13"/>
        <v>0.45937794008285798</v>
      </c>
      <c r="BA52" s="20">
        <f t="shared" si="13"/>
        <v>-1.31723179138341</v>
      </c>
      <c r="BB52" s="20">
        <f t="shared" si="7"/>
        <v>2.7732162289511084</v>
      </c>
      <c r="BC52" s="22">
        <f t="shared" si="6"/>
        <v>43738</v>
      </c>
      <c r="BD52" s="20">
        <f t="shared" si="8"/>
        <v>1.8810969562223683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4"/>
        <v>-2.3047164719153999E-2</v>
      </c>
      <c r="AK53" s="20">
        <f t="shared" si="14"/>
        <v>0.53419432546662404</v>
      </c>
      <c r="AL53" s="20">
        <f t="shared" si="14"/>
        <v>0.43571463851851699</v>
      </c>
      <c r="AM53" s="20">
        <f t="shared" si="14"/>
        <v>0.43237635067600999</v>
      </c>
      <c r="AN53" s="20">
        <f t="shared" si="14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11"/>
        <v>1.6824872677812923</v>
      </c>
      <c r="AU53" s="20">
        <f t="shared" si="4"/>
        <v>9.8741498927032545E-2</v>
      </c>
      <c r="AV53" s="20">
        <f t="shared" si="13"/>
        <v>7.5461868113254746E-3</v>
      </c>
      <c r="AW53" s="20">
        <f t="shared" si="13"/>
        <v>-2.3047164719153999E-2</v>
      </c>
      <c r="AX53" s="20">
        <f t="shared" si="13"/>
        <v>0.53419432546662404</v>
      </c>
      <c r="AY53" s="20">
        <f t="shared" si="13"/>
        <v>0.43571463851851699</v>
      </c>
      <c r="AZ53" s="20">
        <f t="shared" si="13"/>
        <v>0.43237635067600999</v>
      </c>
      <c r="BA53" s="20">
        <f t="shared" si="13"/>
        <v>-1.28804283782629</v>
      </c>
      <c r="BB53" s="20">
        <f t="shared" si="7"/>
        <v>1.8799702656353579</v>
      </c>
      <c r="BC53" s="22">
        <f t="shared" si="6"/>
        <v>43830</v>
      </c>
      <c r="BD53" s="20">
        <f t="shared" si="8"/>
        <v>1.6824872677812923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4"/>
        <v>-0.28489757525085702</v>
      </c>
      <c r="AK54" s="20">
        <f t="shared" si="14"/>
        <v>0.49400142878594799</v>
      </c>
      <c r="AL54" s="20">
        <f t="shared" si="14"/>
        <v>0.41358950307318798</v>
      </c>
      <c r="AM54" s="20">
        <f t="shared" si="14"/>
        <v>0.40946086966988599</v>
      </c>
      <c r="AN54" s="20">
        <f t="shared" si="14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11"/>
        <v>0.50117474151690233</v>
      </c>
      <c r="AU54" s="20">
        <f t="shared" si="4"/>
        <v>-0.22548971944096774</v>
      </c>
      <c r="AV54" s="20">
        <f t="shared" si="13"/>
        <v>8.9370306786473765E-3</v>
      </c>
      <c r="AW54" s="20">
        <f t="shared" si="13"/>
        <v>-0.28489757525085702</v>
      </c>
      <c r="AX54" s="20">
        <f t="shared" si="13"/>
        <v>0.49400142878594799</v>
      </c>
      <c r="AY54" s="20">
        <f t="shared" si="13"/>
        <v>0.41358950307318798</v>
      </c>
      <c r="AZ54" s="20">
        <f t="shared" si="13"/>
        <v>0.40946086966988599</v>
      </c>
      <c r="BA54" s="20">
        <f t="shared" si="13"/>
        <v>-1.26658097639778</v>
      </c>
      <c r="BB54" s="20">
        <f t="shared" si="7"/>
        <v>5.0195302634966854E-2</v>
      </c>
      <c r="BC54" s="22">
        <f t="shared" si="6"/>
        <v>43921</v>
      </c>
      <c r="BD54" s="20">
        <f t="shared" si="8"/>
        <v>0.50117474151690233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4"/>
        <v>-0.594741943446914</v>
      </c>
      <c r="AK55" s="20">
        <f t="shared" si="14"/>
        <v>0.454491406506422</v>
      </c>
      <c r="AL55" s="20">
        <f t="shared" si="14"/>
        <v>0.40171238728455899</v>
      </c>
      <c r="AM55" s="20">
        <f t="shared" si="14"/>
        <v>0.39969222120743703</v>
      </c>
      <c r="AN55" s="20">
        <f t="shared" si="14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11"/>
        <v>-1.0031114734317854</v>
      </c>
      <c r="AU55" s="20">
        <f t="shared" si="4"/>
        <v>-0.5683324430223331</v>
      </c>
      <c r="AV55" s="20">
        <f t="shared" si="13"/>
        <v>1.0277477697372871E-2</v>
      </c>
      <c r="AW55" s="20">
        <f t="shared" si="13"/>
        <v>-0.594741943446914</v>
      </c>
      <c r="AX55" s="20">
        <f t="shared" si="13"/>
        <v>0.454491406506422</v>
      </c>
      <c r="AY55" s="20">
        <f t="shared" si="13"/>
        <v>0.40171238728455899</v>
      </c>
      <c r="AZ55" s="20">
        <f t="shared" si="13"/>
        <v>0.39969222120743703</v>
      </c>
      <c r="BA55" s="20">
        <f t="shared" si="13"/>
        <v>-1.23976399227121</v>
      </c>
      <c r="BB55" s="20">
        <f t="shared" si="7"/>
        <v>-2.1397763594764516</v>
      </c>
      <c r="BC55" s="22">
        <f t="shared" si="6"/>
        <v>44012</v>
      </c>
      <c r="BD55" s="20">
        <f t="shared" si="8"/>
        <v>-1.0031114734317854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4"/>
        <v>-0.82969651712141301</v>
      </c>
      <c r="AK56" s="20">
        <f t="shared" si="14"/>
        <v>0.40928669526613798</v>
      </c>
      <c r="AL56" s="20">
        <f t="shared" si="14"/>
        <v>0.38986396273180002</v>
      </c>
      <c r="AM56" s="20">
        <f t="shared" si="14"/>
        <v>0.38615100299848198</v>
      </c>
      <c r="AN56" s="20">
        <f t="shared" si="14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11"/>
        <v>-1.3410144874108183</v>
      </c>
      <c r="AU56" s="20">
        <f t="shared" si="4"/>
        <v>-0.83404154075754511</v>
      </c>
      <c r="AV56" s="20">
        <f t="shared" si="13"/>
        <v>1.1718129558277919E-2</v>
      </c>
      <c r="AW56" s="20">
        <f t="shared" si="13"/>
        <v>-0.82969651712141301</v>
      </c>
      <c r="AX56" s="20">
        <f t="shared" si="13"/>
        <v>0.40928669526613798</v>
      </c>
      <c r="AY56" s="20">
        <f t="shared" si="13"/>
        <v>0.38986396273180002</v>
      </c>
      <c r="AZ56" s="20">
        <f t="shared" si="13"/>
        <v>0.38615100299848198</v>
      </c>
      <c r="BA56" s="20">
        <f t="shared" si="13"/>
        <v>-1.20136481419083</v>
      </c>
      <c r="BB56" s="20">
        <f t="shared" si="7"/>
        <v>-3.0090975689259083</v>
      </c>
      <c r="BC56" s="22">
        <f t="shared" si="6"/>
        <v>44104</v>
      </c>
      <c r="BD56" s="20">
        <f t="shared" si="8"/>
        <v>-1.3410144874108183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4"/>
        <v>-1.1337496602058399</v>
      </c>
      <c r="AK57" s="20">
        <f t="shared" si="14"/>
        <v>0.34880735096291798</v>
      </c>
      <c r="AL57" s="20">
        <f t="shared" si="14"/>
        <v>0.35051186598850698</v>
      </c>
      <c r="AM57" s="20">
        <f t="shared" si="14"/>
        <v>0.36141438871759102</v>
      </c>
      <c r="AN57" s="20">
        <f t="shared" si="14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11"/>
        <v>-3.2923353915524869</v>
      </c>
      <c r="AU57" s="20">
        <f t="shared" si="4"/>
        <v>-1.2181783093843852</v>
      </c>
      <c r="AV57" s="20">
        <f t="shared" si="13"/>
        <v>1.2875780434908614E-2</v>
      </c>
      <c r="AW57" s="20">
        <f t="shared" si="13"/>
        <v>-1.1337496602058399</v>
      </c>
      <c r="AX57" s="20">
        <f t="shared" si="13"/>
        <v>0.34880735096291798</v>
      </c>
      <c r="AY57" s="20">
        <f t="shared" si="13"/>
        <v>0.35051186598850698</v>
      </c>
      <c r="AZ57" s="20">
        <f t="shared" si="13"/>
        <v>0.36141438871759102</v>
      </c>
      <c r="BA57" s="20">
        <f t="shared" si="13"/>
        <v>-1.15803803528247</v>
      </c>
      <c r="BB57" s="20">
        <f t="shared" si="7"/>
        <v>-5.7286920103212573</v>
      </c>
      <c r="BC57" s="22">
        <f t="shared" si="6"/>
        <v>44196</v>
      </c>
      <c r="BD57" s="20">
        <f t="shared" si="8"/>
        <v>-3.2923353915524869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4"/>
        <v>-1.3700698917560199</v>
      </c>
      <c r="AK58" s="20">
        <f t="shared" si="14"/>
        <v>0.30241712216101901</v>
      </c>
      <c r="AL58" s="20">
        <f t="shared" si="14"/>
        <v>0.32262187427155897</v>
      </c>
      <c r="AM58" s="20">
        <f t="shared" si="14"/>
        <v>0.324555611011696</v>
      </c>
      <c r="AN58" s="20">
        <f t="shared" si="14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11"/>
        <v>-4.004397089247048</v>
      </c>
      <c r="AU58" s="20">
        <f t="shared" si="4"/>
        <v>-1.5162153332079937</v>
      </c>
      <c r="AV58" s="20">
        <f t="shared" si="13"/>
        <v>1.417223424416208E-2</v>
      </c>
      <c r="AW58" s="20">
        <f t="shared" si="13"/>
        <v>-1.3700698917560199</v>
      </c>
      <c r="AX58" s="20">
        <f t="shared" si="13"/>
        <v>0.30241712216101901</v>
      </c>
      <c r="AY58" s="20">
        <f t="shared" si="13"/>
        <v>0.32262187427155897</v>
      </c>
      <c r="AZ58" s="20">
        <f t="shared" si="13"/>
        <v>0.324555611011696</v>
      </c>
      <c r="BA58" s="20">
        <f t="shared" si="13"/>
        <v>-1.10991228314041</v>
      </c>
      <c r="BB58" s="20">
        <f t="shared" si="7"/>
        <v>-7.0368277556630359</v>
      </c>
      <c r="BC58" s="22">
        <f t="shared" si="6"/>
        <v>44286</v>
      </c>
      <c r="BD58" s="20">
        <f t="shared" si="8"/>
        <v>-4.004397089247048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4"/>
        <v>-1.4563904114746999</v>
      </c>
      <c r="AK59" s="20">
        <f t="shared" si="14"/>
        <v>0.31991908041121297</v>
      </c>
      <c r="AL59" s="20">
        <f t="shared" si="14"/>
        <v>0.32277940829089802</v>
      </c>
      <c r="AM59" s="20">
        <f t="shared" si="14"/>
        <v>0.299182873581818</v>
      </c>
      <c r="AN59" s="20">
        <f t="shared" si="14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11"/>
        <v>-1.5035458191325566</v>
      </c>
      <c r="AU59" s="20">
        <f t="shared" si="4"/>
        <v>-1.5677174775447533</v>
      </c>
      <c r="AV59" s="20">
        <f t="shared" si="13"/>
        <v>1.5940600383707523E-2</v>
      </c>
      <c r="AW59" s="20">
        <f t="shared" si="13"/>
        <v>-1.4563904114746999</v>
      </c>
      <c r="AX59" s="20">
        <f t="shared" si="13"/>
        <v>0.31991908041121297</v>
      </c>
      <c r="AY59" s="20">
        <f t="shared" si="13"/>
        <v>0.32277940829089802</v>
      </c>
      <c r="AZ59" s="20">
        <f t="shared" si="13"/>
        <v>0.299182873581818</v>
      </c>
      <c r="BA59" s="20">
        <f t="shared" si="13"/>
        <v>-1.0691490287376899</v>
      </c>
      <c r="BB59" s="20">
        <f t="shared" si="7"/>
        <v>-4.6389807742220626</v>
      </c>
      <c r="BC59" s="22">
        <f t="shared" si="6"/>
        <v>44377</v>
      </c>
      <c r="BD59" s="20">
        <f t="shared" si="8"/>
        <v>-1.5035458191325566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4"/>
        <v>-1.5198698223090299</v>
      </c>
      <c r="AK60" s="20">
        <f t="shared" si="14"/>
        <v>0.34496958128435901</v>
      </c>
      <c r="AL60" s="20">
        <f t="shared" si="14"/>
        <v>0.33617556024668899</v>
      </c>
      <c r="AM60" s="20">
        <f t="shared" si="14"/>
        <v>0.28692160405985601</v>
      </c>
      <c r="AN60" s="20">
        <f t="shared" si="14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11"/>
        <v>0.82909134352740654</v>
      </c>
      <c r="AU60" s="20">
        <f t="shared" si="4"/>
        <v>-1.5592855918172579</v>
      </c>
      <c r="AV60" s="20">
        <f t="shared" si="13"/>
        <v>1.7723717839018119E-2</v>
      </c>
      <c r="AW60" s="20">
        <f t="shared" si="13"/>
        <v>-1.5198698223090299</v>
      </c>
      <c r="AX60" s="20">
        <f t="shared" si="13"/>
        <v>0.34496958128435901</v>
      </c>
      <c r="AY60" s="20">
        <f t="shared" si="13"/>
        <v>0.33617556024668899</v>
      </c>
      <c r="AZ60" s="20">
        <f t="shared" si="13"/>
        <v>0.28692160405985601</v>
      </c>
      <c r="BA60" s="20">
        <f t="shared" si="13"/>
        <v>-1.0252062329381499</v>
      </c>
      <c r="BB60" s="20">
        <f t="shared" si="7"/>
        <v>-2.2894798401071088</v>
      </c>
      <c r="BC60" s="22">
        <f t="shared" si="6"/>
        <v>44469</v>
      </c>
      <c r="BD60" s="20">
        <f t="shared" si="8"/>
        <v>0.82909134352740654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4"/>
        <v>-1.6695161535781899</v>
      </c>
      <c r="AK61" s="20">
        <f t="shared" si="14"/>
        <v>0.31957640042240298</v>
      </c>
      <c r="AL61" s="20">
        <f t="shared" si="14"/>
        <v>0.31756999539773201</v>
      </c>
      <c r="AM61" s="20">
        <f t="shared" si="14"/>
        <v>0.237071047662305</v>
      </c>
      <c r="AN61" s="20">
        <f t="shared" si="14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11"/>
        <v>1.2195018051237962</v>
      </c>
      <c r="AU61" s="20">
        <f t="shared" si="4"/>
        <v>-1.7908052587938679</v>
      </c>
      <c r="AV61" s="20">
        <f t="shared" si="13"/>
        <v>1.914184981973218E-2</v>
      </c>
      <c r="AW61" s="20">
        <f t="shared" si="13"/>
        <v>-1.6695161535781899</v>
      </c>
      <c r="AX61" s="20">
        <f t="shared" si="13"/>
        <v>0.31957640042240298</v>
      </c>
      <c r="AY61" s="20">
        <f t="shared" si="13"/>
        <v>0.31756999539773201</v>
      </c>
      <c r="AZ61" s="20">
        <f t="shared" si="13"/>
        <v>0.237071047662305</v>
      </c>
      <c r="BA61" s="20">
        <f t="shared" si="13"/>
        <v>-1.01464839851785</v>
      </c>
      <c r="BB61" s="20">
        <f t="shared" si="7"/>
        <v>-2.3621087124639395</v>
      </c>
      <c r="BC61" s="22">
        <f t="shared" si="6"/>
        <v>44561</v>
      </c>
      <c r="BD61" s="20">
        <f t="shared" si="8"/>
        <v>1.2195018051237962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4"/>
        <v>-1.8332904201039799</v>
      </c>
      <c r="AK62" s="20">
        <f t="shared" si="14"/>
        <v>0.26382888091439399</v>
      </c>
      <c r="AL62" s="20">
        <f t="shared" si="14"/>
        <v>0.285991309517307</v>
      </c>
      <c r="AM62" s="20">
        <f t="shared" si="14"/>
        <v>0.200188217090634</v>
      </c>
      <c r="AN62" s="20">
        <f t="shared" si="14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11"/>
        <v>2.0197346060175434</v>
      </c>
      <c r="AU62" s="20">
        <f t="shared" si="4"/>
        <v>-2.0518175634189442</v>
      </c>
      <c r="AV62" s="20">
        <f t="shared" si="13"/>
        <v>2.0576002616945546E-2</v>
      </c>
      <c r="AW62" s="20">
        <f t="shared" si="13"/>
        <v>-1.8332904201039799</v>
      </c>
      <c r="AX62" s="20">
        <f t="shared" si="13"/>
        <v>0.26382888091439399</v>
      </c>
      <c r="AY62" s="20">
        <f t="shared" si="13"/>
        <v>0.285991309517307</v>
      </c>
      <c r="AZ62" s="20">
        <f t="shared" si="13"/>
        <v>0.200188217090634</v>
      </c>
      <c r="BA62" s="20">
        <f t="shared" si="13"/>
        <v>-0.98911155345424495</v>
      </c>
      <c r="BB62" s="20">
        <f t="shared" si="7"/>
        <v>-2.0839005208203449</v>
      </c>
      <c r="BC62" s="22">
        <f t="shared" si="6"/>
        <v>44651</v>
      </c>
      <c r="BD62" s="20">
        <f t="shared" si="8"/>
        <v>2.0197346060175434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4"/>
        <v>-1.89674324747842</v>
      </c>
      <c r="AK63" s="20">
        <f t="shared" si="14"/>
        <v>0.24840460374149601</v>
      </c>
      <c r="AL63" s="20">
        <f t="shared" si="14"/>
        <v>0.29301162910119999</v>
      </c>
      <c r="AM63" s="20">
        <f t="shared" si="14"/>
        <v>0.19860349608472</v>
      </c>
      <c r="AN63" s="20">
        <f t="shared" si="14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11"/>
        <v>2.1862072616820409</v>
      </c>
      <c r="AU63" s="20">
        <f t="shared" si="4"/>
        <v>-2.0680564516261324</v>
      </c>
      <c r="AV63" s="20">
        <f t="shared" si="13"/>
        <v>2.1091550131341584E-2</v>
      </c>
      <c r="AW63" s="20">
        <f t="shared" si="13"/>
        <v>-1.89674324747842</v>
      </c>
      <c r="AX63" s="20">
        <f t="shared" si="13"/>
        <v>0.24840460374149601</v>
      </c>
      <c r="AY63" s="20">
        <f t="shared" si="13"/>
        <v>0.29301162910119999</v>
      </c>
      <c r="AZ63" s="20">
        <f t="shared" si="13"/>
        <v>0.19860349608472</v>
      </c>
      <c r="BA63" s="20">
        <f t="shared" si="13"/>
        <v>-0.93242448320646998</v>
      </c>
      <c r="BB63" s="20">
        <f t="shared" si="7"/>
        <v>-1.9499056415702238</v>
      </c>
      <c r="BC63" s="22">
        <f t="shared" si="6"/>
        <v>44742</v>
      </c>
      <c r="BD63" s="20">
        <f t="shared" si="8"/>
        <v>2.1862072616820409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4"/>
        <v>-1.87023991642766</v>
      </c>
      <c r="AK64" s="20">
        <f t="shared" si="14"/>
        <v>0.253146674396444</v>
      </c>
      <c r="AL64" s="20">
        <f t="shared" si="14"/>
        <v>0.31945634178418297</v>
      </c>
      <c r="AM64" s="20">
        <f t="shared" si="14"/>
        <v>0.217098246373092</v>
      </c>
      <c r="AN64" s="20">
        <f t="shared" si="14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11"/>
        <v>2.4154815390758904</v>
      </c>
      <c r="AU64" s="20">
        <f t="shared" si="4"/>
        <v>-1.9149690042563612</v>
      </c>
      <c r="AV64" s="20">
        <f t="shared" si="13"/>
        <v>2.0964614053188117E-2</v>
      </c>
      <c r="AW64" s="20">
        <f t="shared" si="13"/>
        <v>-1.87023991642766</v>
      </c>
      <c r="AX64" s="20">
        <f t="shared" si="13"/>
        <v>0.253146674396444</v>
      </c>
      <c r="AY64" s="20">
        <f t="shared" si="13"/>
        <v>0.31945634178418297</v>
      </c>
      <c r="AZ64" s="20">
        <f t="shared" si="13"/>
        <v>0.217098246373092</v>
      </c>
      <c r="BA64" s="20">
        <f t="shared" si="13"/>
        <v>-0.85539496443560803</v>
      </c>
      <c r="BB64" s="20">
        <f t="shared" si="7"/>
        <v>-1.4144564694368316</v>
      </c>
      <c r="BC64" s="22">
        <f t="shared" si="6"/>
        <v>44834</v>
      </c>
      <c r="BD64" s="20">
        <f t="shared" si="8"/>
        <v>2.4154815390758904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4"/>
        <v>-1.7946804118897901</v>
      </c>
      <c r="AK65" s="20">
        <f t="shared" si="14"/>
        <v>0.26854444525791599</v>
      </c>
      <c r="AL65" s="20">
        <f t="shared" si="14"/>
        <v>0.343551641063775</v>
      </c>
      <c r="AM65" s="20">
        <f t="shared" si="14"/>
        <v>0.240729257764114</v>
      </c>
      <c r="AN65" s="20">
        <f t="shared" si="14"/>
        <v>-0.77379824428789701</v>
      </c>
      <c r="AR65" s="22">
        <f t="shared" ref="AR65:AR128" si="15">A65</f>
        <v>44926</v>
      </c>
      <c r="AS65" s="20">
        <f t="shared" si="3"/>
        <v>110.698496046624</v>
      </c>
      <c r="AT65" s="20">
        <f t="shared" si="11"/>
        <v>1.3505723167970323</v>
      </c>
      <c r="AU65" s="20">
        <f t="shared" si="4"/>
        <v>-1.6951474756428471</v>
      </c>
      <c r="AV65" s="20">
        <f t="shared" si="13"/>
        <v>2.0505836449035149E-2</v>
      </c>
      <c r="AW65" s="20">
        <f t="shared" si="13"/>
        <v>-1.7946804118897901</v>
      </c>
      <c r="AX65" s="20">
        <f t="shared" si="13"/>
        <v>0.26854444525791599</v>
      </c>
      <c r="AY65" s="20">
        <f t="shared" si="13"/>
        <v>0.343551641063775</v>
      </c>
      <c r="AZ65" s="20">
        <f t="shared" si="13"/>
        <v>0.240729257764114</v>
      </c>
      <c r="BA65" s="20">
        <f t="shared" si="13"/>
        <v>-0.77379824428789701</v>
      </c>
      <c r="BB65" s="20">
        <f t="shared" si="7"/>
        <v>-2.0397226344886619</v>
      </c>
      <c r="BC65" s="22">
        <f t="shared" si="6"/>
        <v>44926</v>
      </c>
      <c r="BD65" s="20">
        <f t="shared" si="8"/>
        <v>1.3505723167970323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6">K66+Y66-Y66/100</f>
        <v>2.9112000768258053</v>
      </c>
      <c r="AI66" s="20">
        <f t="shared" si="10"/>
        <v>2.0067704899732277E-2</v>
      </c>
      <c r="AJ66" s="20">
        <f t="shared" si="14"/>
        <v>-1.69601313561823</v>
      </c>
      <c r="AK66" s="20">
        <f t="shared" si="14"/>
        <v>0.30013424484974299</v>
      </c>
      <c r="AL66" s="20">
        <f t="shared" si="14"/>
        <v>0.37314146129786602</v>
      </c>
      <c r="AM66" s="20">
        <f t="shared" si="14"/>
        <v>0.26541769410670002</v>
      </c>
      <c r="AN66" s="20">
        <f t="shared" si="14"/>
        <v>-0.685838162606629</v>
      </c>
      <c r="AR66" s="22">
        <f t="shared" si="15"/>
        <v>45016</v>
      </c>
      <c r="AS66" s="20">
        <f t="shared" ref="AS66:AS129" si="17">AF66*4+2</f>
        <v>113.29851339708161</v>
      </c>
      <c r="AT66" s="20">
        <f t="shared" si="11"/>
        <v>0.39012518961649523</v>
      </c>
      <c r="AU66" s="20">
        <f t="shared" ref="AU66:AU129" si="18">SUM(AV66:BA66)</f>
        <v>-1.4230901930708177</v>
      </c>
      <c r="AV66" s="20">
        <f t="shared" ref="AV66:BA97" si="19">AI66</f>
        <v>2.0067704899732277E-2</v>
      </c>
      <c r="AW66" s="20">
        <f t="shared" si="19"/>
        <v>-1.69601313561823</v>
      </c>
      <c r="AX66" s="20">
        <f t="shared" si="19"/>
        <v>0.30013424484974299</v>
      </c>
      <c r="AY66" s="20">
        <f t="shared" si="19"/>
        <v>0.37314146129786602</v>
      </c>
      <c r="AZ66" s="20">
        <f t="shared" si="19"/>
        <v>0.26541769410670002</v>
      </c>
      <c r="BA66" s="20">
        <f t="shared" si="19"/>
        <v>-0.685838162606629</v>
      </c>
      <c r="BB66" s="20">
        <f t="shared" si="7"/>
        <v>-2.4560551965251403</v>
      </c>
      <c r="BC66" s="22">
        <f t="shared" ref="BC66:BC129" si="20">AR66</f>
        <v>45016</v>
      </c>
      <c r="BD66" s="20">
        <f t="shared" si="8"/>
        <v>0.39012518961649523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6"/>
        <v>2.414811466508898</v>
      </c>
      <c r="AI67" s="20">
        <f t="shared" si="10"/>
        <v>1.9799149753406138E-2</v>
      </c>
      <c r="AJ67" s="20">
        <f t="shared" si="14"/>
        <v>-1.5853835422520901</v>
      </c>
      <c r="AK67" s="20">
        <f t="shared" si="14"/>
        <v>0.34564039303573901</v>
      </c>
      <c r="AL67" s="20">
        <f t="shared" si="14"/>
        <v>0.42120060604279203</v>
      </c>
      <c r="AM67" s="20">
        <f t="shared" si="14"/>
        <v>0.31591023430719101</v>
      </c>
      <c r="AN67" s="20">
        <f t="shared" si="14"/>
        <v>-0.59423938345769201</v>
      </c>
      <c r="AR67" s="22">
        <f t="shared" si="15"/>
        <v>45107</v>
      </c>
      <c r="AS67" s="20">
        <f t="shared" si="17"/>
        <v>113.16131754632281</v>
      </c>
      <c r="AT67" s="20">
        <f t="shared" si="11"/>
        <v>-0.10626342070041206</v>
      </c>
      <c r="AU67" s="20">
        <f t="shared" si="18"/>
        <v>-1.077072542570654</v>
      </c>
      <c r="AV67" s="20">
        <f t="shared" si="19"/>
        <v>1.9799149753406138E-2</v>
      </c>
      <c r="AW67" s="20">
        <f t="shared" si="19"/>
        <v>-1.5853835422520901</v>
      </c>
      <c r="AX67" s="20">
        <f t="shared" si="19"/>
        <v>0.34564039303573901</v>
      </c>
      <c r="AY67" s="20">
        <f t="shared" si="19"/>
        <v>0.42120060604279203</v>
      </c>
      <c r="AZ67" s="20">
        <f t="shared" si="19"/>
        <v>0.31591023430719101</v>
      </c>
      <c r="BA67" s="20">
        <f t="shared" si="19"/>
        <v>-0.59423938345769201</v>
      </c>
      <c r="BB67" s="20">
        <f t="shared" ref="BB67:BB130" si="21">SUM(AT67:BA67)</f>
        <v>-2.2604085058417196</v>
      </c>
      <c r="BC67" s="22">
        <f t="shared" si="20"/>
        <v>45107</v>
      </c>
      <c r="BD67" s="20">
        <f t="shared" ref="BD67:BD130" si="22">AT67-$AT$2</f>
        <v>-0.10626342070041206</v>
      </c>
      <c r="BE67" s="20">
        <f t="shared" ref="BE67:BE130" si="23">AU67</f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6"/>
        <v>1.8512024169237749</v>
      </c>
      <c r="AI68" s="20">
        <f t="shared" si="10"/>
        <v>1.9521311220220397E-2</v>
      </c>
      <c r="AJ68" s="20">
        <f t="shared" si="14"/>
        <v>-1.46882228903366</v>
      </c>
      <c r="AK68" s="20">
        <f t="shared" si="14"/>
        <v>0.39551648084570101</v>
      </c>
      <c r="AL68" s="20">
        <f t="shared" si="14"/>
        <v>0.48384626403099901</v>
      </c>
      <c r="AM68" s="20">
        <f t="shared" si="14"/>
        <v>0.37970180729977199</v>
      </c>
      <c r="AN68" s="20">
        <f t="shared" si="14"/>
        <v>-0.49103611053742402</v>
      </c>
      <c r="AR68" s="22">
        <f t="shared" si="15"/>
        <v>45199</v>
      </c>
      <c r="AS68" s="20">
        <f t="shared" si="17"/>
        <v>114.1571643721596</v>
      </c>
      <c r="AT68" s="20">
        <f t="shared" si="11"/>
        <v>-0.6698724702855352</v>
      </c>
      <c r="AU68" s="20">
        <f t="shared" si="18"/>
        <v>-0.68127253617439154</v>
      </c>
      <c r="AV68" s="20">
        <f t="shared" si="19"/>
        <v>1.9521311220220397E-2</v>
      </c>
      <c r="AW68" s="20">
        <f t="shared" si="19"/>
        <v>-1.46882228903366</v>
      </c>
      <c r="AX68" s="20">
        <f t="shared" si="19"/>
        <v>0.39551648084570101</v>
      </c>
      <c r="AY68" s="20">
        <f t="shared" si="19"/>
        <v>0.48384626403099901</v>
      </c>
      <c r="AZ68" s="20">
        <f t="shared" si="19"/>
        <v>0.37970180729977199</v>
      </c>
      <c r="BA68" s="20">
        <f t="shared" si="19"/>
        <v>-0.49103611053742402</v>
      </c>
      <c r="BB68" s="20">
        <f t="shared" si="21"/>
        <v>-2.0324175426343181</v>
      </c>
      <c r="BC68" s="22">
        <f t="shared" si="20"/>
        <v>45199</v>
      </c>
      <c r="BD68" s="20">
        <f t="shared" si="22"/>
        <v>-0.6698724702855352</v>
      </c>
      <c r="BE68" s="20">
        <f t="shared" si="23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6"/>
        <v>0.8116426021666614</v>
      </c>
      <c r="AI69" s="20">
        <f t="shared" si="10"/>
        <v>1.9069660089399802E-2</v>
      </c>
      <c r="AJ69" s="20">
        <f t="shared" si="14"/>
        <v>-1.3631367691815801</v>
      </c>
      <c r="AK69" s="20">
        <f t="shared" si="14"/>
        <v>0.44789079047452601</v>
      </c>
      <c r="AL69" s="20">
        <f t="shared" si="14"/>
        <v>0.53726616807372396</v>
      </c>
      <c r="AM69" s="20">
        <f t="shared" si="14"/>
        <v>0.43843994333338698</v>
      </c>
      <c r="AN69" s="20">
        <f t="shared" si="14"/>
        <v>-0.38613905836654899</v>
      </c>
      <c r="AR69" s="22">
        <f t="shared" si="15"/>
        <v>45291</v>
      </c>
      <c r="AS69" s="20">
        <f t="shared" si="17"/>
        <v>114.1069447659432</v>
      </c>
      <c r="AT69" s="20">
        <f t="shared" si="11"/>
        <v>-1.7094322850426487</v>
      </c>
      <c r="AU69" s="20">
        <f t="shared" si="18"/>
        <v>-0.30660926557709239</v>
      </c>
      <c r="AV69" s="20">
        <f t="shared" si="19"/>
        <v>1.9069660089399802E-2</v>
      </c>
      <c r="AW69" s="20">
        <f t="shared" si="19"/>
        <v>-1.3631367691815801</v>
      </c>
      <c r="AX69" s="20">
        <f t="shared" si="19"/>
        <v>0.44789079047452601</v>
      </c>
      <c r="AY69" s="20">
        <f t="shared" si="19"/>
        <v>0.53726616807372396</v>
      </c>
      <c r="AZ69" s="20">
        <f t="shared" si="19"/>
        <v>0.43843994333338698</v>
      </c>
      <c r="BA69" s="20">
        <f t="shared" si="19"/>
        <v>-0.38613905836654899</v>
      </c>
      <c r="BB69" s="20">
        <f t="shared" si="21"/>
        <v>-2.3226508161968331</v>
      </c>
      <c r="BC69" s="22">
        <f t="shared" si="20"/>
        <v>45291</v>
      </c>
      <c r="BD69" s="20">
        <f t="shared" si="22"/>
        <v>-1.7094322850426487</v>
      </c>
      <c r="BE69" s="20">
        <f t="shared" si="23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6"/>
        <v>0.86143280459637639</v>
      </c>
      <c r="AI70" s="20">
        <f t="shared" si="10"/>
        <v>1.8896990194972475E-2</v>
      </c>
      <c r="AJ70" s="20">
        <f t="shared" si="14"/>
        <v>-1.2333724575631499</v>
      </c>
      <c r="AK70" s="20">
        <f t="shared" si="14"/>
        <v>0.49495996178706497</v>
      </c>
      <c r="AL70" s="20">
        <f t="shared" si="14"/>
        <v>0.580763191550564</v>
      </c>
      <c r="AM70" s="20">
        <f t="shared" si="14"/>
        <v>0.48720325058035102</v>
      </c>
      <c r="AN70" s="20">
        <f t="shared" si="14"/>
        <v>-0.28887993512961602</v>
      </c>
      <c r="AR70" s="22">
        <f t="shared" si="15"/>
        <v>45382</v>
      </c>
      <c r="AS70" s="20">
        <f t="shared" si="17"/>
        <v>114.6794872862536</v>
      </c>
      <c r="AT70" s="20">
        <f t="shared" si="11"/>
        <v>-1.6596420826129337</v>
      </c>
      <c r="AU70" s="20">
        <f t="shared" si="18"/>
        <v>5.9571001420186565E-2</v>
      </c>
      <c r="AV70" s="20">
        <f t="shared" si="19"/>
        <v>1.8896990194972475E-2</v>
      </c>
      <c r="AW70" s="20">
        <f t="shared" si="19"/>
        <v>-1.2333724575631499</v>
      </c>
      <c r="AX70" s="20">
        <f t="shared" si="19"/>
        <v>0.49495996178706497</v>
      </c>
      <c r="AY70" s="20">
        <f t="shared" si="19"/>
        <v>0.580763191550564</v>
      </c>
      <c r="AZ70" s="20">
        <f t="shared" si="19"/>
        <v>0.48720325058035102</v>
      </c>
      <c r="BA70" s="20">
        <f t="shared" si="19"/>
        <v>-0.28887993512961602</v>
      </c>
      <c r="BB70" s="20">
        <f t="shared" si="21"/>
        <v>-1.540500079772561</v>
      </c>
      <c r="BC70" s="22">
        <f t="shared" si="20"/>
        <v>45382</v>
      </c>
      <c r="BD70" s="20">
        <f t="shared" si="22"/>
        <v>-1.6596420826129337</v>
      </c>
      <c r="BE70" s="20">
        <f t="shared" si="23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6"/>
        <v>0.33517122921991682</v>
      </c>
      <c r="AI71" s="20">
        <f t="shared" si="10"/>
        <v>1.8720705772216139E-2</v>
      </c>
      <c r="AJ71" s="20">
        <f t="shared" si="14"/>
        <v>-1.1379642960865799</v>
      </c>
      <c r="AK71" s="20">
        <f t="shared" si="14"/>
        <v>0.52333106578757105</v>
      </c>
      <c r="AL71" s="20">
        <f t="shared" si="14"/>
        <v>0.61004358200891695</v>
      </c>
      <c r="AM71" s="20">
        <f t="shared" si="14"/>
        <v>0.52305723668799697</v>
      </c>
      <c r="AN71" s="20">
        <f t="shared" si="14"/>
        <v>-0.20733191716263799</v>
      </c>
      <c r="AR71" s="22">
        <f t="shared" si="15"/>
        <v>45473</v>
      </c>
      <c r="AS71" s="20">
        <f t="shared" si="17"/>
        <v>114.18551560813241</v>
      </c>
      <c r="AT71" s="20">
        <f t="shared" si="11"/>
        <v>-2.1859036579893933</v>
      </c>
      <c r="AU71" s="20">
        <f t="shared" si="18"/>
        <v>0.32985637700748316</v>
      </c>
      <c r="AV71" s="20">
        <f t="shared" si="19"/>
        <v>1.8720705772216139E-2</v>
      </c>
      <c r="AW71" s="20">
        <f t="shared" si="19"/>
        <v>-1.1379642960865799</v>
      </c>
      <c r="AX71" s="20">
        <f t="shared" si="19"/>
        <v>0.52333106578757105</v>
      </c>
      <c r="AY71" s="20">
        <f t="shared" si="19"/>
        <v>0.61004358200891695</v>
      </c>
      <c r="AZ71" s="20">
        <f t="shared" si="19"/>
        <v>0.52305723668799697</v>
      </c>
      <c r="BA71" s="20">
        <f t="shared" si="19"/>
        <v>-0.20733191716263799</v>
      </c>
      <c r="BB71" s="20">
        <f t="shared" si="21"/>
        <v>-1.5261909039744268</v>
      </c>
      <c r="BC71" s="22">
        <f t="shared" si="20"/>
        <v>45473</v>
      </c>
      <c r="BD71" s="20">
        <f t="shared" si="22"/>
        <v>-2.1859036579893933</v>
      </c>
      <c r="BE71" s="20">
        <f t="shared" si="23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6"/>
        <v>0.1918487827113293</v>
      </c>
      <c r="AI72" s="20">
        <f t="shared" si="10"/>
        <v>1.8324636640997229E-2</v>
      </c>
      <c r="AJ72" s="20">
        <f t="shared" si="14"/>
        <v>-1.06965345440944</v>
      </c>
      <c r="AK72" s="20">
        <f t="shared" si="14"/>
        <v>0.53532791861311502</v>
      </c>
      <c r="AL72" s="20">
        <f t="shared" si="14"/>
        <v>0.62579520385343401</v>
      </c>
      <c r="AM72" s="20">
        <f t="shared" si="14"/>
        <v>0.54753269018900297</v>
      </c>
      <c r="AN72" s="20">
        <f t="shared" si="14"/>
        <v>-0.141937032754618</v>
      </c>
      <c r="AR72" s="22">
        <f t="shared" si="15"/>
        <v>45565</v>
      </c>
      <c r="AS72" s="20">
        <f t="shared" si="17"/>
        <v>113.2786011687804</v>
      </c>
      <c r="AT72" s="20">
        <f t="shared" si="11"/>
        <v>-2.3292261044979807</v>
      </c>
      <c r="AU72" s="20">
        <f t="shared" si="18"/>
        <v>0.51538996213249122</v>
      </c>
      <c r="AV72" s="20">
        <f t="shared" si="19"/>
        <v>1.8324636640997229E-2</v>
      </c>
      <c r="AW72" s="20">
        <f t="shared" si="19"/>
        <v>-1.06965345440944</v>
      </c>
      <c r="AX72" s="20">
        <f t="shared" si="19"/>
        <v>0.53532791861311502</v>
      </c>
      <c r="AY72" s="20">
        <f t="shared" si="19"/>
        <v>0.62579520385343401</v>
      </c>
      <c r="AZ72" s="20">
        <f t="shared" si="19"/>
        <v>0.54753269018900297</v>
      </c>
      <c r="BA72" s="20">
        <f t="shared" si="19"/>
        <v>-0.141937032754618</v>
      </c>
      <c r="BB72" s="20">
        <f t="shared" si="21"/>
        <v>-1.2984461802329985</v>
      </c>
      <c r="BC72" s="22">
        <f t="shared" si="20"/>
        <v>45565</v>
      </c>
      <c r="BD72" s="20">
        <f t="shared" si="22"/>
        <v>-2.3292261044979807</v>
      </c>
      <c r="BE72" s="20">
        <f t="shared" si="23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6"/>
        <v>0.13792895879449638</v>
      </c>
      <c r="AI73" s="20">
        <f t="shared" ref="AI73:AI132" si="24">Y73/1010</f>
        <v>1.7831720018109207E-2</v>
      </c>
      <c r="AJ73" s="20">
        <f t="shared" si="14"/>
        <v>-1.0207842102767399</v>
      </c>
      <c r="AK73" s="20">
        <f t="shared" si="14"/>
        <v>0.53620301353732602</v>
      </c>
      <c r="AL73" s="20">
        <f t="shared" si="14"/>
        <v>0.62966841806513296</v>
      </c>
      <c r="AM73" s="20">
        <f t="shared" si="14"/>
        <v>0.56085381876973495</v>
      </c>
      <c r="AN73" s="20">
        <f t="shared" si="14"/>
        <v>-9.0552815414492699E-2</v>
      </c>
      <c r="AR73" s="22">
        <f t="shared" si="15"/>
        <v>45657</v>
      </c>
      <c r="AS73" s="20">
        <f t="shared" si="17"/>
        <v>112.4522082790244</v>
      </c>
      <c r="AT73" s="20">
        <f t="shared" ref="AT73:AT132" si="25">AH73-$AH$8</f>
        <v>-2.3831459284148138</v>
      </c>
      <c r="AU73" s="20">
        <f t="shared" si="18"/>
        <v>0.63321994469907061</v>
      </c>
      <c r="AV73" s="20">
        <f t="shared" si="19"/>
        <v>1.7831720018109207E-2</v>
      </c>
      <c r="AW73" s="20">
        <f t="shared" si="19"/>
        <v>-1.0207842102767399</v>
      </c>
      <c r="AX73" s="20">
        <f t="shared" si="19"/>
        <v>0.53620301353732602</v>
      </c>
      <c r="AY73" s="20">
        <f t="shared" si="19"/>
        <v>0.62966841806513296</v>
      </c>
      <c r="AZ73" s="20">
        <f t="shared" si="19"/>
        <v>0.56085381876973495</v>
      </c>
      <c r="BA73" s="20">
        <f t="shared" si="19"/>
        <v>-9.0552815414492699E-2</v>
      </c>
      <c r="BB73" s="20">
        <f t="shared" si="21"/>
        <v>-1.116706039016673</v>
      </c>
      <c r="BC73" s="22">
        <f t="shared" si="20"/>
        <v>45657</v>
      </c>
      <c r="BD73" s="20">
        <f t="shared" si="22"/>
        <v>-2.3831459284148138</v>
      </c>
      <c r="BE73" s="20">
        <f t="shared" si="23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6"/>
        <v>0.10908312388442212</v>
      </c>
      <c r="AI74" s="20">
        <f t="shared" si="24"/>
        <v>1.731288821960178E-2</v>
      </c>
      <c r="AJ74" s="20">
        <f t="shared" si="14"/>
        <v>-0.98236018972973604</v>
      </c>
      <c r="AK74" s="20">
        <f t="shared" si="14"/>
        <v>0.52846599094816904</v>
      </c>
      <c r="AL74" s="20">
        <f t="shared" si="14"/>
        <v>0.62454039552005702</v>
      </c>
      <c r="AM74" s="20">
        <f t="shared" si="14"/>
        <v>0.563590248268386</v>
      </c>
      <c r="AN74" s="20">
        <f t="shared" si="14"/>
        <v>-5.32721064676034E-2</v>
      </c>
      <c r="AR74" s="22">
        <f t="shared" si="15"/>
        <v>45747</v>
      </c>
      <c r="AS74" s="20">
        <f t="shared" si="17"/>
        <v>111.5405598405324</v>
      </c>
      <c r="AT74" s="20">
        <f t="shared" si="25"/>
        <v>-2.4119917633248877</v>
      </c>
      <c r="AU74" s="20">
        <f t="shared" si="18"/>
        <v>0.69827722675887438</v>
      </c>
      <c r="AV74" s="20">
        <f t="shared" si="19"/>
        <v>1.731288821960178E-2</v>
      </c>
      <c r="AW74" s="20">
        <f t="shared" si="19"/>
        <v>-0.98236018972973604</v>
      </c>
      <c r="AX74" s="20">
        <f t="shared" si="19"/>
        <v>0.52846599094816904</v>
      </c>
      <c r="AY74" s="20">
        <f t="shared" si="19"/>
        <v>0.62454039552005702</v>
      </c>
      <c r="AZ74" s="20">
        <f t="shared" si="19"/>
        <v>0.563590248268386</v>
      </c>
      <c r="BA74" s="20">
        <f t="shared" si="19"/>
        <v>-5.32721064676034E-2</v>
      </c>
      <c r="BB74" s="20">
        <f t="shared" si="21"/>
        <v>-1.0154373098071392</v>
      </c>
      <c r="BC74" s="22">
        <f t="shared" si="20"/>
        <v>45747</v>
      </c>
      <c r="BD74" s="20">
        <f t="shared" si="22"/>
        <v>-2.4119917633248877</v>
      </c>
      <c r="BE74" s="20">
        <f t="shared" si="23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6"/>
        <v>8.9187050370279158E-2</v>
      </c>
      <c r="AI75" s="20">
        <f t="shared" si="24"/>
        <v>1.6793949214903167E-2</v>
      </c>
      <c r="AJ75" s="20">
        <f t="shared" si="14"/>
        <v>-0.94827616721966201</v>
      </c>
      <c r="AK75" s="20">
        <f t="shared" si="14"/>
        <v>0.51624543115517396</v>
      </c>
      <c r="AL75" s="20">
        <f t="shared" si="14"/>
        <v>0.61273184592329999</v>
      </c>
      <c r="AM75" s="20">
        <f t="shared" si="14"/>
        <v>0.55843932009591002</v>
      </c>
      <c r="AN75" s="20">
        <f t="shared" si="14"/>
        <v>-2.91155527722309E-2</v>
      </c>
      <c r="AR75" s="22">
        <f t="shared" si="15"/>
        <v>45838</v>
      </c>
      <c r="AS75" s="20">
        <f t="shared" si="17"/>
        <v>110.5570500109672</v>
      </c>
      <c r="AT75" s="20">
        <f t="shared" si="25"/>
        <v>-2.4318878368390311</v>
      </c>
      <c r="AU75" s="20">
        <f t="shared" si="18"/>
        <v>0.72681882639739426</v>
      </c>
      <c r="AV75" s="20">
        <f t="shared" si="19"/>
        <v>1.6793949214903167E-2</v>
      </c>
      <c r="AW75" s="20">
        <f t="shared" si="19"/>
        <v>-0.94827616721966201</v>
      </c>
      <c r="AX75" s="20">
        <f t="shared" si="19"/>
        <v>0.51624543115517396</v>
      </c>
      <c r="AY75" s="20">
        <f t="shared" si="19"/>
        <v>0.61273184592329999</v>
      </c>
      <c r="AZ75" s="20">
        <f t="shared" si="19"/>
        <v>0.55843932009591002</v>
      </c>
      <c r="BA75" s="20">
        <f t="shared" si="19"/>
        <v>-2.91155527722309E-2</v>
      </c>
      <c r="BB75" s="20">
        <f t="shared" si="21"/>
        <v>-0.97825018404424291</v>
      </c>
      <c r="BC75" s="22">
        <f t="shared" si="20"/>
        <v>45838</v>
      </c>
      <c r="BD75" s="20">
        <f t="shared" si="22"/>
        <v>-2.4318878368390311</v>
      </c>
      <c r="BE75" s="20">
        <f t="shared" si="23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6"/>
        <v>7.369531024667933E-2</v>
      </c>
      <c r="AI76" s="20">
        <f t="shared" si="24"/>
        <v>1.6283428794744852E-2</v>
      </c>
      <c r="AJ76" s="20">
        <f t="shared" si="14"/>
        <v>-0.91628327861683301</v>
      </c>
      <c r="AK76" s="20">
        <f t="shared" si="14"/>
        <v>0.50258699030215903</v>
      </c>
      <c r="AL76" s="20">
        <f t="shared" si="14"/>
        <v>0.59742063405088097</v>
      </c>
      <c r="AM76" s="20">
        <f t="shared" si="14"/>
        <v>0.54768940166568003</v>
      </c>
      <c r="AN76" s="20">
        <f t="shared" si="14"/>
        <v>-1.47048709120252E-2</v>
      </c>
      <c r="AR76" s="22">
        <f t="shared" si="15"/>
        <v>45930</v>
      </c>
      <c r="AS76" s="20">
        <f t="shared" si="17"/>
        <v>109.54524798525399</v>
      </c>
      <c r="AT76" s="20">
        <f t="shared" si="25"/>
        <v>-2.4473795769626308</v>
      </c>
      <c r="AU76" s="20">
        <f t="shared" si="18"/>
        <v>0.73299230528460668</v>
      </c>
      <c r="AV76" s="20">
        <f t="shared" si="19"/>
        <v>1.6283428794744852E-2</v>
      </c>
      <c r="AW76" s="20">
        <f t="shared" si="19"/>
        <v>-0.91628327861683301</v>
      </c>
      <c r="AX76" s="20">
        <f t="shared" si="19"/>
        <v>0.50258699030215903</v>
      </c>
      <c r="AY76" s="20">
        <f t="shared" si="19"/>
        <v>0.59742063405088097</v>
      </c>
      <c r="AZ76" s="20">
        <f t="shared" si="19"/>
        <v>0.54768940166568003</v>
      </c>
      <c r="BA76" s="20">
        <f t="shared" si="19"/>
        <v>-1.47048709120252E-2</v>
      </c>
      <c r="BB76" s="20">
        <f t="shared" si="21"/>
        <v>-0.98139496639341728</v>
      </c>
      <c r="BC76" s="22">
        <f t="shared" si="20"/>
        <v>45930</v>
      </c>
      <c r="BD76" s="20">
        <f t="shared" si="22"/>
        <v>-2.4473795769626308</v>
      </c>
      <c r="BE76" s="20">
        <f t="shared" si="23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6"/>
        <v>6.1122921647873002E-2</v>
      </c>
      <c r="AI77" s="20">
        <f t="shared" si="24"/>
        <v>1.5784181465398714E-2</v>
      </c>
      <c r="AJ77" s="20">
        <f t="shared" si="14"/>
        <v>-0.88565917644417202</v>
      </c>
      <c r="AK77" s="20">
        <f t="shared" si="14"/>
        <v>0.48863719836010699</v>
      </c>
      <c r="AL77" s="20">
        <f t="shared" si="14"/>
        <v>0.58105399737318797</v>
      </c>
      <c r="AM77" s="20">
        <f t="shared" si="14"/>
        <v>0.533950907915545</v>
      </c>
      <c r="AN77" s="20">
        <f t="shared" si="14"/>
        <v>-7.1720926640174796E-3</v>
      </c>
      <c r="AR77" s="22">
        <f t="shared" si="15"/>
        <v>46022</v>
      </c>
      <c r="AS77" s="20">
        <f t="shared" si="17"/>
        <v>108.54018480917919</v>
      </c>
      <c r="AT77" s="20">
        <f t="shared" si="25"/>
        <v>-2.4599519655614372</v>
      </c>
      <c r="AU77" s="20">
        <f t="shared" si="18"/>
        <v>0.72659501600604914</v>
      </c>
      <c r="AV77" s="20">
        <f t="shared" si="19"/>
        <v>1.5784181465398714E-2</v>
      </c>
      <c r="AW77" s="20">
        <f t="shared" si="19"/>
        <v>-0.88565917644417202</v>
      </c>
      <c r="AX77" s="20">
        <f t="shared" si="19"/>
        <v>0.48863719836010699</v>
      </c>
      <c r="AY77" s="20">
        <f t="shared" si="19"/>
        <v>0.58105399737318797</v>
      </c>
      <c r="AZ77" s="20">
        <f t="shared" si="19"/>
        <v>0.533950907915545</v>
      </c>
      <c r="BA77" s="20">
        <f t="shared" si="19"/>
        <v>-7.1720926640174796E-3</v>
      </c>
      <c r="BB77" s="20">
        <f t="shared" si="21"/>
        <v>-1.006761933549339</v>
      </c>
      <c r="BC77" s="22">
        <f t="shared" si="20"/>
        <v>46022</v>
      </c>
      <c r="BD77" s="20">
        <f t="shared" si="22"/>
        <v>-2.4599519655614372</v>
      </c>
      <c r="BE77" s="20">
        <f t="shared" si="23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6"/>
        <v>5.0848804503357659E-2</v>
      </c>
      <c r="AI78" s="20">
        <f t="shared" si="24"/>
        <v>1.5297256480915049E-2</v>
      </c>
      <c r="AJ78" s="20">
        <f t="shared" si="14"/>
        <v>-0.85617724366796799</v>
      </c>
      <c r="AK78" s="20">
        <f t="shared" si="14"/>
        <v>0.47477415968779502</v>
      </c>
      <c r="AL78" s="20">
        <f t="shared" si="14"/>
        <v>0.56456194910875301</v>
      </c>
      <c r="AM78" s="20">
        <f t="shared" si="14"/>
        <v>0.51931550621744105</v>
      </c>
      <c r="AN78" s="20">
        <f t="shared" si="14"/>
        <v>-3.6718823984142599E-3</v>
      </c>
      <c r="AR78" s="22">
        <f t="shared" si="15"/>
        <v>46112</v>
      </c>
      <c r="AS78" s="20">
        <f t="shared" si="17"/>
        <v>107.5653990512984</v>
      </c>
      <c r="AT78" s="20">
        <f t="shared" si="25"/>
        <v>-2.4702260827059526</v>
      </c>
      <c r="AU78" s="20">
        <f t="shared" si="18"/>
        <v>0.71409974542852195</v>
      </c>
      <c r="AV78" s="20">
        <f t="shared" si="19"/>
        <v>1.5297256480915049E-2</v>
      </c>
      <c r="AW78" s="20">
        <f t="shared" si="19"/>
        <v>-0.85617724366796799</v>
      </c>
      <c r="AX78" s="20">
        <f t="shared" si="19"/>
        <v>0.47477415968779502</v>
      </c>
      <c r="AY78" s="20">
        <f t="shared" si="19"/>
        <v>0.56456194910875301</v>
      </c>
      <c r="AZ78" s="20">
        <f t="shared" si="19"/>
        <v>0.51931550621744105</v>
      </c>
      <c r="BA78" s="20">
        <f t="shared" si="19"/>
        <v>-3.6718823984142599E-3</v>
      </c>
      <c r="BB78" s="20">
        <f t="shared" si="21"/>
        <v>-1.0420265918489084</v>
      </c>
      <c r="BC78" s="22">
        <f t="shared" si="20"/>
        <v>46112</v>
      </c>
      <c r="BD78" s="20">
        <f t="shared" si="22"/>
        <v>-2.4702260827059526</v>
      </c>
      <c r="BE78" s="20">
        <f t="shared" si="23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6"/>
        <v>4.2512777634978932E-2</v>
      </c>
      <c r="AI79" s="20">
        <f t="shared" si="24"/>
        <v>1.482309757840802E-2</v>
      </c>
      <c r="AJ79" s="20">
        <f t="shared" si="14"/>
        <v>-0.82775903301559906</v>
      </c>
      <c r="AK79" s="20">
        <f t="shared" si="14"/>
        <v>0.461121730913157</v>
      </c>
      <c r="AL79" s="20">
        <f t="shared" si="14"/>
        <v>0.54825473040872597</v>
      </c>
      <c r="AM79" s="20">
        <f t="shared" si="14"/>
        <v>0.50458237264440597</v>
      </c>
      <c r="AN79" s="20">
        <f t="shared" si="14"/>
        <v>-1.818287872394E-3</v>
      </c>
      <c r="AR79" s="22">
        <f t="shared" si="15"/>
        <v>46203</v>
      </c>
      <c r="AS79" s="20">
        <f t="shared" si="17"/>
        <v>106.6334715826488</v>
      </c>
      <c r="AT79" s="20">
        <f t="shared" si="25"/>
        <v>-2.4785621095743311</v>
      </c>
      <c r="AU79" s="20">
        <f t="shared" si="18"/>
        <v>0.69920461065670392</v>
      </c>
      <c r="AV79" s="20">
        <f t="shared" si="19"/>
        <v>1.482309757840802E-2</v>
      </c>
      <c r="AW79" s="20">
        <f t="shared" si="19"/>
        <v>-0.82775903301559906</v>
      </c>
      <c r="AX79" s="20">
        <f t="shared" si="19"/>
        <v>0.461121730913157</v>
      </c>
      <c r="AY79" s="20">
        <f t="shared" si="19"/>
        <v>0.54825473040872597</v>
      </c>
      <c r="AZ79" s="20">
        <f t="shared" si="19"/>
        <v>0.50458237264440597</v>
      </c>
      <c r="BA79" s="20">
        <f t="shared" si="19"/>
        <v>-1.818287872394E-3</v>
      </c>
      <c r="BB79" s="20">
        <f t="shared" si="21"/>
        <v>-1.0801528882609235</v>
      </c>
      <c r="BC79" s="22">
        <f t="shared" si="20"/>
        <v>46203</v>
      </c>
      <c r="BD79" s="20">
        <f t="shared" si="22"/>
        <v>-2.4785621095743311</v>
      </c>
      <c r="BE79" s="20">
        <f t="shared" si="23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6"/>
        <v>3.5844266033308925E-2</v>
      </c>
      <c r="AI80" s="20">
        <f t="shared" si="24"/>
        <v>1.4361909191187227E-2</v>
      </c>
      <c r="AJ80" s="20">
        <f t="shared" si="14"/>
        <v>-0.80036705093917604</v>
      </c>
      <c r="AK80" s="20">
        <f t="shared" si="14"/>
        <v>0.44772443051204702</v>
      </c>
      <c r="AL80" s="20">
        <f t="shared" si="14"/>
        <v>0.53223638467132806</v>
      </c>
      <c r="AM80" s="20">
        <f t="shared" si="14"/>
        <v>0.49001865368388398</v>
      </c>
      <c r="AN80" s="20">
        <f t="shared" si="14"/>
        <v>-6.7798019919116802E-4</v>
      </c>
      <c r="AR80" s="22">
        <f t="shared" si="15"/>
        <v>46295</v>
      </c>
      <c r="AS80" s="20">
        <f t="shared" si="17"/>
        <v>105.74755087680241</v>
      </c>
      <c r="AT80" s="20">
        <f t="shared" si="25"/>
        <v>-2.4852306211760009</v>
      </c>
      <c r="AU80" s="20">
        <f t="shared" si="18"/>
        <v>0.68329634692007901</v>
      </c>
      <c r="AV80" s="20">
        <f t="shared" si="19"/>
        <v>1.4361909191187227E-2</v>
      </c>
      <c r="AW80" s="20">
        <f t="shared" si="19"/>
        <v>-0.80036705093917604</v>
      </c>
      <c r="AX80" s="20">
        <f t="shared" si="19"/>
        <v>0.44772443051204702</v>
      </c>
      <c r="AY80" s="20">
        <f t="shared" si="19"/>
        <v>0.53223638467132806</v>
      </c>
      <c r="AZ80" s="20">
        <f t="shared" si="19"/>
        <v>0.49001865368388398</v>
      </c>
      <c r="BA80" s="20">
        <f t="shared" si="19"/>
        <v>-6.7798019919116802E-4</v>
      </c>
      <c r="BB80" s="20">
        <f t="shared" si="21"/>
        <v>-1.1186379273358431</v>
      </c>
      <c r="BC80" s="22">
        <f t="shared" si="20"/>
        <v>46295</v>
      </c>
      <c r="BD80" s="20">
        <f t="shared" si="22"/>
        <v>-2.4852306211760009</v>
      </c>
      <c r="BE80" s="20">
        <f t="shared" si="23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6"/>
        <v>3.0612623134601585E-2</v>
      </c>
      <c r="AI81" s="20">
        <f t="shared" si="24"/>
        <v>1.3913771472049306E-2</v>
      </c>
      <c r="AJ81" s="20">
        <f t="shared" ref="AJ81:AN112" si="26">Z81</f>
        <v>-0.77397318799493797</v>
      </c>
      <c r="AK81" s="20">
        <f t="shared" si="26"/>
        <v>0.43460187878909401</v>
      </c>
      <c r="AL81" s="20">
        <f t="shared" si="26"/>
        <v>0.51654594927449105</v>
      </c>
      <c r="AM81" s="20">
        <f t="shared" si="26"/>
        <v>0.47571410295071398</v>
      </c>
      <c r="AN81" s="20">
        <f t="shared" si="26"/>
        <v>7.8497944331441702E-5</v>
      </c>
      <c r="AR81" s="22">
        <f t="shared" si="15"/>
        <v>46387</v>
      </c>
      <c r="AS81" s="20">
        <f t="shared" si="17"/>
        <v>104.9070687404008</v>
      </c>
      <c r="AT81" s="20">
        <f t="shared" si="25"/>
        <v>-2.4904622640747083</v>
      </c>
      <c r="AU81" s="20">
        <f t="shared" si="18"/>
        <v>0.66688101243574183</v>
      </c>
      <c r="AV81" s="20">
        <f t="shared" si="19"/>
        <v>1.3913771472049306E-2</v>
      </c>
      <c r="AW81" s="20">
        <f t="shared" si="19"/>
        <v>-0.77397318799493797</v>
      </c>
      <c r="AX81" s="20">
        <f t="shared" si="19"/>
        <v>0.43460187878909401</v>
      </c>
      <c r="AY81" s="20">
        <f t="shared" si="19"/>
        <v>0.51654594927449105</v>
      </c>
      <c r="AZ81" s="20">
        <f t="shared" si="19"/>
        <v>0.47571410295071398</v>
      </c>
      <c r="BA81" s="20">
        <f t="shared" si="19"/>
        <v>7.8497944331441702E-5</v>
      </c>
      <c r="BB81" s="20">
        <f t="shared" si="21"/>
        <v>-1.1567002392032246</v>
      </c>
      <c r="BC81" s="22">
        <f t="shared" si="20"/>
        <v>46387</v>
      </c>
      <c r="BD81" s="20">
        <f t="shared" si="22"/>
        <v>-2.4904622640747083</v>
      </c>
      <c r="BE81" s="20">
        <f t="shared" si="23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6"/>
        <v>2.661234267950649E-2</v>
      </c>
      <c r="AI82" s="20">
        <f t="shared" si="24"/>
        <v>1.347868055763307E-2</v>
      </c>
      <c r="AJ82" s="20">
        <f t="shared" si="26"/>
        <v>-0.74854993563098404</v>
      </c>
      <c r="AK82" s="20">
        <f t="shared" si="26"/>
        <v>0.42176518562759202</v>
      </c>
      <c r="AL82" s="20">
        <f t="shared" si="26"/>
        <v>0.50120149854323803</v>
      </c>
      <c r="AM82" s="20">
        <f t="shared" si="26"/>
        <v>0.46170249980329597</v>
      </c>
      <c r="AN82" s="20">
        <f t="shared" si="26"/>
        <v>5.7768852675733895E-4</v>
      </c>
      <c r="AR82" s="22">
        <f t="shared" si="15"/>
        <v>46477</v>
      </c>
      <c r="AS82" s="20">
        <f t="shared" si="17"/>
        <v>104.1101630666884</v>
      </c>
      <c r="AT82" s="20">
        <f t="shared" si="25"/>
        <v>-2.4944625445298034</v>
      </c>
      <c r="AU82" s="20">
        <f t="shared" si="18"/>
        <v>0.65017561742753227</v>
      </c>
      <c r="AV82" s="20">
        <f t="shared" si="19"/>
        <v>1.347868055763307E-2</v>
      </c>
      <c r="AW82" s="20">
        <f t="shared" si="19"/>
        <v>-0.74854993563098404</v>
      </c>
      <c r="AX82" s="20">
        <f t="shared" si="19"/>
        <v>0.42176518562759202</v>
      </c>
      <c r="AY82" s="20">
        <f t="shared" si="19"/>
        <v>0.50120149854323803</v>
      </c>
      <c r="AZ82" s="20">
        <f t="shared" si="19"/>
        <v>0.46170249980329597</v>
      </c>
      <c r="BA82" s="20">
        <f t="shared" si="19"/>
        <v>5.7768852675733895E-4</v>
      </c>
      <c r="BB82" s="20">
        <f t="shared" si="21"/>
        <v>-1.1941113096747387</v>
      </c>
      <c r="BC82" s="22">
        <f t="shared" si="20"/>
        <v>46477</v>
      </c>
      <c r="BD82" s="20">
        <f t="shared" si="22"/>
        <v>-2.4944625445298034</v>
      </c>
      <c r="BE82" s="20">
        <f t="shared" si="23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6"/>
        <v>2.3658315967998805E-2</v>
      </c>
      <c r="AI83" s="20">
        <f t="shared" si="24"/>
        <v>1.3056566463316831E-2</v>
      </c>
      <c r="AJ83" s="20">
        <f t="shared" si="26"/>
        <v>-0.72406830711461201</v>
      </c>
      <c r="AK83" s="20">
        <f t="shared" si="26"/>
        <v>0.40922184466536798</v>
      </c>
      <c r="AL83" s="20">
        <f t="shared" si="26"/>
        <v>0.48621345586398901</v>
      </c>
      <c r="AM83" s="20">
        <f t="shared" si="26"/>
        <v>0.44799955836776101</v>
      </c>
      <c r="AN83" s="20">
        <f t="shared" si="26"/>
        <v>8.8098974193799996E-4</v>
      </c>
      <c r="AR83" s="22">
        <f t="shared" si="15"/>
        <v>46568</v>
      </c>
      <c r="AS83" s="20">
        <f t="shared" si="17"/>
        <v>103.3545200258452</v>
      </c>
      <c r="AT83" s="20">
        <f t="shared" si="25"/>
        <v>-2.4974165712413114</v>
      </c>
      <c r="AU83" s="20">
        <f t="shared" si="18"/>
        <v>0.63330410798776082</v>
      </c>
      <c r="AV83" s="20">
        <f t="shared" si="19"/>
        <v>1.3056566463316831E-2</v>
      </c>
      <c r="AW83" s="20">
        <f t="shared" si="19"/>
        <v>-0.72406830711461201</v>
      </c>
      <c r="AX83" s="20">
        <f t="shared" si="19"/>
        <v>0.40922184466536798</v>
      </c>
      <c r="AY83" s="20">
        <f t="shared" si="19"/>
        <v>0.48621345586398901</v>
      </c>
      <c r="AZ83" s="20">
        <f t="shared" si="19"/>
        <v>0.44799955836776101</v>
      </c>
      <c r="BA83" s="20">
        <f t="shared" si="19"/>
        <v>8.8098974193799996E-4</v>
      </c>
      <c r="BB83" s="20">
        <f t="shared" si="21"/>
        <v>-1.2308083552657898</v>
      </c>
      <c r="BC83" s="22">
        <f t="shared" si="20"/>
        <v>46568</v>
      </c>
      <c r="BD83" s="20">
        <f t="shared" si="22"/>
        <v>-2.4974165712413114</v>
      </c>
      <c r="BE83" s="20">
        <f t="shared" si="23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6"/>
        <v>2.1583937402363307E-2</v>
      </c>
      <c r="AI84" s="20">
        <f t="shared" si="24"/>
        <v>1.2647304022993763E-2</v>
      </c>
      <c r="AJ84" s="20">
        <f t="shared" si="26"/>
        <v>-0.70049767739651003</v>
      </c>
      <c r="AK84" s="20">
        <f t="shared" si="26"/>
        <v>0.39697722500059102</v>
      </c>
      <c r="AL84" s="20">
        <f t="shared" si="26"/>
        <v>0.47158861880893599</v>
      </c>
      <c r="AM84" s="20">
        <f t="shared" si="26"/>
        <v>0.434614385937935</v>
      </c>
      <c r="AN84" s="20">
        <f t="shared" si="26"/>
        <v>1.0277896091923501E-3</v>
      </c>
      <c r="AR84" s="22">
        <f t="shared" si="15"/>
        <v>46660</v>
      </c>
      <c r="AS84" s="20">
        <f t="shared" si="17"/>
        <v>102.63766397373681</v>
      </c>
      <c r="AT84" s="20">
        <f t="shared" si="25"/>
        <v>-2.4994909498069466</v>
      </c>
      <c r="AU84" s="20">
        <f t="shared" si="18"/>
        <v>0.61635764598313814</v>
      </c>
      <c r="AV84" s="20">
        <f t="shared" si="19"/>
        <v>1.2647304022993763E-2</v>
      </c>
      <c r="AW84" s="20">
        <f t="shared" si="19"/>
        <v>-0.70049767739651003</v>
      </c>
      <c r="AX84" s="20">
        <f t="shared" si="19"/>
        <v>0.39697722500059102</v>
      </c>
      <c r="AY84" s="20">
        <f t="shared" si="19"/>
        <v>0.47158861880893599</v>
      </c>
      <c r="AZ84" s="20">
        <f t="shared" si="19"/>
        <v>0.434614385937935</v>
      </c>
      <c r="BA84" s="20">
        <f t="shared" si="19"/>
        <v>1.0277896091923501E-3</v>
      </c>
      <c r="BB84" s="20">
        <f t="shared" si="21"/>
        <v>-1.2667756578406704</v>
      </c>
      <c r="BC84" s="22">
        <f t="shared" si="20"/>
        <v>46660</v>
      </c>
      <c r="BD84" s="20">
        <f t="shared" si="22"/>
        <v>-2.4994909498069466</v>
      </c>
      <c r="BE84" s="20">
        <f t="shared" si="23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6"/>
        <v>2.0239969435841235E-2</v>
      </c>
      <c r="AI85" s="20">
        <f t="shared" si="24"/>
        <v>1.2250721387075149E-2</v>
      </c>
      <c r="AJ85" s="20">
        <f t="shared" si="26"/>
        <v>-0.67780613277934398</v>
      </c>
      <c r="AK85" s="20">
        <f t="shared" si="26"/>
        <v>0.38503506803728099</v>
      </c>
      <c r="AL85" s="20">
        <f t="shared" si="26"/>
        <v>0.45733143406800397</v>
      </c>
      <c r="AM85" s="20">
        <f t="shared" si="26"/>
        <v>0.42155294501253299</v>
      </c>
      <c r="AN85" s="20">
        <f t="shared" si="26"/>
        <v>1.0485802074091E-3</v>
      </c>
      <c r="AR85" s="22">
        <f t="shared" si="15"/>
        <v>46752</v>
      </c>
      <c r="AS85" s="20">
        <f t="shared" si="17"/>
        <v>101.95706880602719</v>
      </c>
      <c r="AT85" s="20">
        <f t="shared" si="25"/>
        <v>-2.500834917773469</v>
      </c>
      <c r="AU85" s="20">
        <f t="shared" si="18"/>
        <v>0.59941261593295814</v>
      </c>
      <c r="AV85" s="20">
        <f t="shared" si="19"/>
        <v>1.2250721387075149E-2</v>
      </c>
      <c r="AW85" s="20">
        <f t="shared" si="19"/>
        <v>-0.67780613277934398</v>
      </c>
      <c r="AX85" s="20">
        <f t="shared" si="19"/>
        <v>0.38503506803728099</v>
      </c>
      <c r="AY85" s="20">
        <f t="shared" si="19"/>
        <v>0.45733143406800397</v>
      </c>
      <c r="AZ85" s="20">
        <f t="shared" si="19"/>
        <v>0.42155294501253299</v>
      </c>
      <c r="BA85" s="20">
        <f t="shared" si="19"/>
        <v>1.0485802074091E-3</v>
      </c>
      <c r="BB85" s="20">
        <f t="shared" si="21"/>
        <v>-1.3020096859075529</v>
      </c>
      <c r="BC85" s="22">
        <f t="shared" si="20"/>
        <v>46752</v>
      </c>
      <c r="BD85" s="20">
        <f t="shared" si="22"/>
        <v>-2.500834917773469</v>
      </c>
      <c r="BE85" s="20">
        <f t="shared" si="23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6"/>
        <v>1.9493568910234002E-2</v>
      </c>
      <c r="AI86" s="20">
        <f t="shared" si="24"/>
        <v>1.1866607396551189E-2</v>
      </c>
      <c r="AJ86" s="20">
        <f t="shared" si="26"/>
        <v>-0.65596091884470398</v>
      </c>
      <c r="AK86" s="20">
        <f t="shared" si="26"/>
        <v>0.37339769780944199</v>
      </c>
      <c r="AL86" s="20">
        <f t="shared" si="26"/>
        <v>0.443444467083625</v>
      </c>
      <c r="AM86" s="20">
        <f t="shared" si="26"/>
        <v>0.40881914797241597</v>
      </c>
      <c r="AN86" s="20">
        <f t="shared" si="26"/>
        <v>9.6898993327961403E-4</v>
      </c>
      <c r="AR86" s="22">
        <f t="shared" si="15"/>
        <v>46843</v>
      </c>
      <c r="AS86" s="20">
        <f t="shared" si="17"/>
        <v>101.3102111492524</v>
      </c>
      <c r="AT86" s="20">
        <f t="shared" si="25"/>
        <v>-2.5015813182990763</v>
      </c>
      <c r="AU86" s="20">
        <f t="shared" si="18"/>
        <v>0.58253599135060985</v>
      </c>
      <c r="AV86" s="20">
        <f t="shared" si="19"/>
        <v>1.1866607396551189E-2</v>
      </c>
      <c r="AW86" s="20">
        <f t="shared" si="19"/>
        <v>-0.65596091884470398</v>
      </c>
      <c r="AX86" s="20">
        <f t="shared" si="19"/>
        <v>0.37339769780944199</v>
      </c>
      <c r="AY86" s="20">
        <f t="shared" si="19"/>
        <v>0.443444467083625</v>
      </c>
      <c r="AZ86" s="20">
        <f t="shared" si="19"/>
        <v>0.40881914797241597</v>
      </c>
      <c r="BA86" s="20">
        <f t="shared" si="19"/>
        <v>9.6898993327961403E-4</v>
      </c>
      <c r="BB86" s="20">
        <f t="shared" si="21"/>
        <v>-1.3365093355978566</v>
      </c>
      <c r="BC86" s="22">
        <f t="shared" si="20"/>
        <v>46843</v>
      </c>
      <c r="BD86" s="20">
        <f t="shared" si="22"/>
        <v>-2.5015813182990763</v>
      </c>
      <c r="BE86" s="20">
        <f t="shared" si="23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6"/>
        <v>1.922731398493592E-2</v>
      </c>
      <c r="AI87" s="20">
        <f t="shared" si="24"/>
        <v>1.1494718219392575E-2</v>
      </c>
      <c r="AJ87" s="20">
        <f t="shared" si="26"/>
        <v>-0.634928868805827</v>
      </c>
      <c r="AK87" s="20">
        <f t="shared" si="26"/>
        <v>0.36206615132748399</v>
      </c>
      <c r="AL87" s="20">
        <f t="shared" si="26"/>
        <v>0.42992863805135301</v>
      </c>
      <c r="AM87" s="20">
        <f t="shared" si="26"/>
        <v>0.39641525941754902</v>
      </c>
      <c r="AN87" s="20">
        <f t="shared" si="26"/>
        <v>8.1112415081670199E-4</v>
      </c>
      <c r="AR87" s="22">
        <f t="shared" si="15"/>
        <v>46934</v>
      </c>
      <c r="AS87" s="20">
        <f t="shared" si="17"/>
        <v>100.6946028598304</v>
      </c>
      <c r="AT87" s="20">
        <f t="shared" si="25"/>
        <v>-2.5018475732243743</v>
      </c>
      <c r="AU87" s="20">
        <f t="shared" si="18"/>
        <v>0.56578702236076828</v>
      </c>
      <c r="AV87" s="20">
        <f t="shared" si="19"/>
        <v>1.1494718219392575E-2</v>
      </c>
      <c r="AW87" s="20">
        <f t="shared" si="19"/>
        <v>-0.634928868805827</v>
      </c>
      <c r="AX87" s="20">
        <f t="shared" si="19"/>
        <v>0.36206615132748399</v>
      </c>
      <c r="AY87" s="20">
        <f t="shared" si="19"/>
        <v>0.42992863805135301</v>
      </c>
      <c r="AZ87" s="20">
        <f t="shared" si="19"/>
        <v>0.39641525941754902</v>
      </c>
      <c r="BA87" s="20">
        <f t="shared" si="19"/>
        <v>8.1112415081670199E-4</v>
      </c>
      <c r="BB87" s="20">
        <f t="shared" si="21"/>
        <v>-1.3702735285028382</v>
      </c>
      <c r="BC87" s="22">
        <f t="shared" si="20"/>
        <v>46934</v>
      </c>
      <c r="BD87" s="20">
        <f t="shared" si="22"/>
        <v>-2.5018475732243743</v>
      </c>
      <c r="BE87" s="20">
        <f t="shared" si="23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6"/>
        <v>1.9338199080309745E-2</v>
      </c>
      <c r="AI88" s="20">
        <f t="shared" si="24"/>
        <v>1.1134783367395049E-2</v>
      </c>
      <c r="AJ88" s="20">
        <f t="shared" si="26"/>
        <v>-0.61467678104103296</v>
      </c>
      <c r="AK88" s="20">
        <f t="shared" si="26"/>
        <v>0.35104028812115801</v>
      </c>
      <c r="AL88" s="20">
        <f t="shared" si="26"/>
        <v>0.41678339052697799</v>
      </c>
      <c r="AM88" s="20">
        <f t="shared" si="26"/>
        <v>0.38434209836173999</v>
      </c>
      <c r="AN88" s="20">
        <f t="shared" si="26"/>
        <v>5.9411581926098998E-4</v>
      </c>
      <c r="AR88" s="22">
        <f t="shared" si="15"/>
        <v>47026</v>
      </c>
      <c r="AS88" s="20">
        <f t="shared" si="17"/>
        <v>100.1078145697212</v>
      </c>
      <c r="AT88" s="20">
        <f t="shared" si="25"/>
        <v>-2.5017366881290002</v>
      </c>
      <c r="AU88" s="20">
        <f t="shared" si="18"/>
        <v>0.54921789515549901</v>
      </c>
      <c r="AV88" s="20">
        <f t="shared" si="19"/>
        <v>1.1134783367395049E-2</v>
      </c>
      <c r="AW88" s="20">
        <f t="shared" si="19"/>
        <v>-0.61467678104103296</v>
      </c>
      <c r="AX88" s="20">
        <f t="shared" si="19"/>
        <v>0.35104028812115801</v>
      </c>
      <c r="AY88" s="20">
        <f t="shared" si="19"/>
        <v>0.41678339052697799</v>
      </c>
      <c r="AZ88" s="20">
        <f t="shared" si="19"/>
        <v>0.38434209836173999</v>
      </c>
      <c r="BA88" s="20">
        <f t="shared" si="19"/>
        <v>5.9411581926098998E-4</v>
      </c>
      <c r="BB88" s="20">
        <f t="shared" si="21"/>
        <v>-1.4033008978180019</v>
      </c>
      <c r="BC88" s="22">
        <f t="shared" si="20"/>
        <v>47026</v>
      </c>
      <c r="BD88" s="20">
        <f t="shared" si="22"/>
        <v>-2.5017366881290002</v>
      </c>
      <c r="BE88" s="20">
        <f t="shared" si="23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6"/>
        <v>1.9736602160391581E-2</v>
      </c>
      <c r="AI89" s="20">
        <f t="shared" si="24"/>
        <v>1.078651113727792E-2</v>
      </c>
      <c r="AJ89" s="20">
        <f t="shared" si="26"/>
        <v>-0.595171740231351</v>
      </c>
      <c r="AK89" s="20">
        <f t="shared" si="26"/>
        <v>0.34031889502347101</v>
      </c>
      <c r="AL89" s="20">
        <f t="shared" si="26"/>
        <v>0.4040068399317</v>
      </c>
      <c r="AM89" s="20">
        <f t="shared" si="26"/>
        <v>0.372599183266557</v>
      </c>
      <c r="AN89" s="20">
        <f t="shared" si="26"/>
        <v>3.3444451316029999E-4</v>
      </c>
      <c r="AR89" s="22">
        <f t="shared" si="15"/>
        <v>47118</v>
      </c>
      <c r="AS89" s="20">
        <f t="shared" si="17"/>
        <v>99.547494128657604</v>
      </c>
      <c r="AT89" s="20">
        <f t="shared" si="25"/>
        <v>-2.5013382850489183</v>
      </c>
      <c r="AU89" s="20">
        <f t="shared" si="18"/>
        <v>0.53287413364081526</v>
      </c>
      <c r="AV89" s="20">
        <f t="shared" si="19"/>
        <v>1.078651113727792E-2</v>
      </c>
      <c r="AW89" s="20">
        <f t="shared" si="19"/>
        <v>-0.595171740231351</v>
      </c>
      <c r="AX89" s="20">
        <f t="shared" si="19"/>
        <v>0.34031889502347101</v>
      </c>
      <c r="AY89" s="20">
        <f t="shared" si="19"/>
        <v>0.4040068399317</v>
      </c>
      <c r="AZ89" s="20">
        <f t="shared" si="19"/>
        <v>0.372599183266557</v>
      </c>
      <c r="BA89" s="20">
        <f t="shared" si="19"/>
        <v>3.3444451316029999E-4</v>
      </c>
      <c r="BB89" s="20">
        <f t="shared" si="21"/>
        <v>-1.4355900177672871</v>
      </c>
      <c r="BC89" s="22">
        <f t="shared" si="20"/>
        <v>47118</v>
      </c>
      <c r="BD89" s="20">
        <f t="shared" si="22"/>
        <v>-2.5013382850489183</v>
      </c>
      <c r="BE89" s="20">
        <f t="shared" si="23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6"/>
        <v>2.034523829248322E-2</v>
      </c>
      <c r="AI90" s="20">
        <f t="shared" si="24"/>
        <v>1.0449593501793763E-2</v>
      </c>
      <c r="AJ90" s="20">
        <f t="shared" si="26"/>
        <v>-0.57638138419215901</v>
      </c>
      <c r="AK90" s="20">
        <f t="shared" si="26"/>
        <v>0.32989978971073303</v>
      </c>
      <c r="AL90" s="20">
        <f t="shared" si="26"/>
        <v>0.391595914535943</v>
      </c>
      <c r="AM90" s="20">
        <f t="shared" si="26"/>
        <v>0.361184860461225</v>
      </c>
      <c r="AN90" s="20">
        <f t="shared" si="26"/>
        <v>4.6185753108186699E-5</v>
      </c>
      <c r="AR90" s="22">
        <f t="shared" si="15"/>
        <v>47208</v>
      </c>
      <c r="AS90" s="20">
        <f t="shared" si="17"/>
        <v>99.011381348064802</v>
      </c>
      <c r="AT90" s="20">
        <f t="shared" si="25"/>
        <v>-2.5007296489168267</v>
      </c>
      <c r="AU90" s="20">
        <f t="shared" si="18"/>
        <v>0.51679495977064405</v>
      </c>
      <c r="AV90" s="20">
        <f t="shared" si="19"/>
        <v>1.0449593501793763E-2</v>
      </c>
      <c r="AW90" s="20">
        <f t="shared" si="19"/>
        <v>-0.57638138419215901</v>
      </c>
      <c r="AX90" s="20">
        <f t="shared" si="19"/>
        <v>0.32989978971073303</v>
      </c>
      <c r="AY90" s="20">
        <f t="shared" si="19"/>
        <v>0.391595914535943</v>
      </c>
      <c r="AZ90" s="20">
        <f t="shared" si="19"/>
        <v>0.361184860461225</v>
      </c>
      <c r="BA90" s="20">
        <f t="shared" si="19"/>
        <v>4.6185753108186699E-5</v>
      </c>
      <c r="BB90" s="20">
        <f t="shared" si="21"/>
        <v>-1.4671397293755386</v>
      </c>
      <c r="BC90" s="22">
        <f t="shared" si="20"/>
        <v>47208</v>
      </c>
      <c r="BD90" s="20">
        <f t="shared" si="22"/>
        <v>-2.5007296489168267</v>
      </c>
      <c r="BE90" s="20">
        <f t="shared" si="23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6"/>
        <v>2.1098114737473403E-2</v>
      </c>
      <c r="AI91" s="20">
        <f t="shared" si="24"/>
        <v>1.0123710474428515E-2</v>
      </c>
      <c r="AJ91" s="20">
        <f t="shared" si="26"/>
        <v>-0.55827412075961003</v>
      </c>
      <c r="AK91" s="20">
        <f t="shared" si="26"/>
        <v>0.31977992297573599</v>
      </c>
      <c r="AL91" s="20">
        <f t="shared" si="26"/>
        <v>0.37954649150429298</v>
      </c>
      <c r="AM91" s="20">
        <f t="shared" si="26"/>
        <v>0.35009642662546397</v>
      </c>
      <c r="AN91" s="20">
        <f t="shared" si="26"/>
        <v>-2.58763635303721E-4</v>
      </c>
      <c r="AR91" s="22">
        <f t="shared" si="15"/>
        <v>47299</v>
      </c>
      <c r="AS91" s="20">
        <f t="shared" si="17"/>
        <v>98.497319671619607</v>
      </c>
      <c r="AT91" s="20">
        <f t="shared" si="25"/>
        <v>-2.4999767724718365</v>
      </c>
      <c r="AU91" s="20">
        <f t="shared" si="18"/>
        <v>0.50101366718500762</v>
      </c>
      <c r="AV91" s="20">
        <f t="shared" si="19"/>
        <v>1.0123710474428515E-2</v>
      </c>
      <c r="AW91" s="20">
        <f t="shared" si="19"/>
        <v>-0.55827412075961003</v>
      </c>
      <c r="AX91" s="20">
        <f t="shared" si="19"/>
        <v>0.31977992297573599</v>
      </c>
      <c r="AY91" s="20">
        <f t="shared" si="19"/>
        <v>0.37954649150429298</v>
      </c>
      <c r="AZ91" s="20">
        <f t="shared" si="19"/>
        <v>0.35009642662546397</v>
      </c>
      <c r="BA91" s="20">
        <f t="shared" si="19"/>
        <v>-2.58763635303721E-4</v>
      </c>
      <c r="BB91" s="20">
        <f t="shared" si="21"/>
        <v>-1.4979494381018212</v>
      </c>
      <c r="BC91" s="22">
        <f t="shared" si="20"/>
        <v>47299</v>
      </c>
      <c r="BD91" s="20">
        <f t="shared" si="22"/>
        <v>-2.4999767724718365</v>
      </c>
      <c r="BE91" s="20">
        <f t="shared" si="23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6"/>
        <v>2.1939501591753924E-2</v>
      </c>
      <c r="AI92" s="20">
        <f t="shared" si="24"/>
        <v>9.808533973126296E-3</v>
      </c>
      <c r="AJ92" s="20">
        <f t="shared" si="26"/>
        <v>-0.54081929969133002</v>
      </c>
      <c r="AK92" s="20">
        <f t="shared" si="26"/>
        <v>0.30995547882170199</v>
      </c>
      <c r="AL92" s="20">
        <f t="shared" si="26"/>
        <v>0.36785352783357</v>
      </c>
      <c r="AM92" s="20">
        <f t="shared" si="26"/>
        <v>0.33933024742633699</v>
      </c>
      <c r="AN92" s="20">
        <f t="shared" si="26"/>
        <v>-5.7047220926488204E-4</v>
      </c>
      <c r="AR92" s="22">
        <f t="shared" si="15"/>
        <v>47391</v>
      </c>
      <c r="AS92" s="20">
        <f t="shared" si="17"/>
        <v>98.003265136964401</v>
      </c>
      <c r="AT92" s="20">
        <f t="shared" si="25"/>
        <v>-2.499135385617556</v>
      </c>
      <c r="AU92" s="20">
        <f t="shared" si="18"/>
        <v>0.4855580161541404</v>
      </c>
      <c r="AV92" s="20">
        <f t="shared" si="19"/>
        <v>9.808533973126296E-3</v>
      </c>
      <c r="AW92" s="20">
        <f t="shared" si="19"/>
        <v>-0.54081929969133002</v>
      </c>
      <c r="AX92" s="20">
        <f t="shared" si="19"/>
        <v>0.30995547882170199</v>
      </c>
      <c r="AY92" s="20">
        <f t="shared" si="19"/>
        <v>0.36785352783357</v>
      </c>
      <c r="AZ92" s="20">
        <f t="shared" si="19"/>
        <v>0.33933024742633699</v>
      </c>
      <c r="BA92" s="20">
        <f t="shared" si="19"/>
        <v>-5.7047220926488204E-4</v>
      </c>
      <c r="BB92" s="20">
        <f t="shared" si="21"/>
        <v>-1.5280193533092754</v>
      </c>
      <c r="BC92" s="22">
        <f t="shared" si="20"/>
        <v>47391</v>
      </c>
      <c r="BD92" s="20">
        <f t="shared" si="22"/>
        <v>-2.499135385617556</v>
      </c>
      <c r="BE92" s="20">
        <f t="shared" si="23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6"/>
        <v>2.2822930017944817E-2</v>
      </c>
      <c r="AI93" s="20">
        <f t="shared" si="24"/>
        <v>9.5037312108976046E-3</v>
      </c>
      <c r="AJ93" s="20">
        <f t="shared" si="26"/>
        <v>-0.52398734458287799</v>
      </c>
      <c r="AK93" s="20">
        <f t="shared" si="26"/>
        <v>0.300421971356027</v>
      </c>
      <c r="AL93" s="20">
        <f t="shared" si="26"/>
        <v>0.35651118538902399</v>
      </c>
      <c r="AM93" s="20">
        <f t="shared" si="26"/>
        <v>0.32888187205319203</v>
      </c>
      <c r="AN93" s="20">
        <f t="shared" si="26"/>
        <v>-8.8077035403720202E-4</v>
      </c>
      <c r="AR93" s="22">
        <f t="shared" si="15"/>
        <v>47483</v>
      </c>
      <c r="AS93" s="20">
        <f t="shared" si="17"/>
        <v>97.527292901273199</v>
      </c>
      <c r="AT93" s="20">
        <f t="shared" si="25"/>
        <v>-2.4982519571913651</v>
      </c>
      <c r="AU93" s="20">
        <f t="shared" si="18"/>
        <v>0.47045064507222545</v>
      </c>
      <c r="AV93" s="20">
        <f t="shared" si="19"/>
        <v>9.5037312108976046E-3</v>
      </c>
      <c r="AW93" s="20">
        <f t="shared" si="19"/>
        <v>-0.52398734458287799</v>
      </c>
      <c r="AX93" s="20">
        <f t="shared" si="19"/>
        <v>0.300421971356027</v>
      </c>
      <c r="AY93" s="20">
        <f t="shared" si="19"/>
        <v>0.35651118538902399</v>
      </c>
      <c r="AZ93" s="20">
        <f t="shared" si="19"/>
        <v>0.32888187205319203</v>
      </c>
      <c r="BA93" s="20">
        <f t="shared" si="19"/>
        <v>-8.8077035403720202E-4</v>
      </c>
      <c r="BB93" s="20">
        <f t="shared" si="21"/>
        <v>-1.5573506670469142</v>
      </c>
      <c r="BC93" s="22">
        <f t="shared" si="20"/>
        <v>47483</v>
      </c>
      <c r="BD93" s="20">
        <f t="shared" si="22"/>
        <v>-2.4982519571913651</v>
      </c>
      <c r="BE93" s="20">
        <f t="shared" si="23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6"/>
        <v>2.3710227954002627E-2</v>
      </c>
      <c r="AI94" s="20">
        <f t="shared" si="24"/>
        <v>9.2089676431976533E-3</v>
      </c>
      <c r="AJ94" s="20">
        <f t="shared" si="26"/>
        <v>-0.50774984963371195</v>
      </c>
      <c r="AK94" s="20">
        <f t="shared" si="26"/>
        <v>0.29117433758005201</v>
      </c>
      <c r="AL94" s="20">
        <f t="shared" si="26"/>
        <v>0.34551294923208697</v>
      </c>
      <c r="AM94" s="20">
        <f t="shared" si="26"/>
        <v>0.318746142873292</v>
      </c>
      <c r="AN94" s="20">
        <f t="shared" si="26"/>
        <v>-1.1830567650229101E-3</v>
      </c>
      <c r="AR94" s="22">
        <f t="shared" si="15"/>
        <v>47573</v>
      </c>
      <c r="AS94" s="20">
        <f t="shared" si="17"/>
        <v>97.067601569039596</v>
      </c>
      <c r="AT94" s="20">
        <f t="shared" si="25"/>
        <v>-2.4973646592553074</v>
      </c>
      <c r="AU94" s="20">
        <f t="shared" si="18"/>
        <v>0.45570949092989382</v>
      </c>
      <c r="AV94" s="20">
        <f t="shared" si="19"/>
        <v>9.2089676431976533E-3</v>
      </c>
      <c r="AW94" s="20">
        <f t="shared" si="19"/>
        <v>-0.50774984963371195</v>
      </c>
      <c r="AX94" s="20">
        <f t="shared" si="19"/>
        <v>0.29117433758005201</v>
      </c>
      <c r="AY94" s="20">
        <f t="shared" si="19"/>
        <v>0.34551294923208697</v>
      </c>
      <c r="AZ94" s="20">
        <f t="shared" si="19"/>
        <v>0.318746142873292</v>
      </c>
      <c r="BA94" s="20">
        <f t="shared" si="19"/>
        <v>-1.1830567650229101E-3</v>
      </c>
      <c r="BB94" s="20">
        <f t="shared" si="21"/>
        <v>-1.5859456773955194</v>
      </c>
      <c r="BC94" s="22">
        <f t="shared" si="20"/>
        <v>47573</v>
      </c>
      <c r="BD94" s="20">
        <f t="shared" si="22"/>
        <v>-2.4973646592553074</v>
      </c>
      <c r="BE94" s="20">
        <f t="shared" si="23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6"/>
        <v>2.4570601113255444E-2</v>
      </c>
      <c r="AI95" s="20">
        <f t="shared" si="24"/>
        <v>8.9239095033529295E-3</v>
      </c>
      <c r="AJ95" s="20">
        <f t="shared" si="26"/>
        <v>-0.49207964583610397</v>
      </c>
      <c r="AK95" s="20">
        <f t="shared" si="26"/>
        <v>0.28220702534591202</v>
      </c>
      <c r="AL95" s="20">
        <f t="shared" si="26"/>
        <v>0.33485173859009998</v>
      </c>
      <c r="AM95" s="20">
        <f t="shared" si="26"/>
        <v>0.30891729943655899</v>
      </c>
      <c r="AN95" s="20">
        <f t="shared" si="26"/>
        <v>-1.4721157585058601E-3</v>
      </c>
      <c r="AR95" s="22">
        <f t="shared" si="15"/>
        <v>47664</v>
      </c>
      <c r="AS95" s="20">
        <f t="shared" si="17"/>
        <v>96.622515546551597</v>
      </c>
      <c r="AT95" s="20">
        <f t="shared" si="25"/>
        <v>-2.4965042860960547</v>
      </c>
      <c r="AU95" s="20">
        <f t="shared" si="18"/>
        <v>0.44134821128131407</v>
      </c>
      <c r="AV95" s="20">
        <f t="shared" si="19"/>
        <v>8.9239095033529295E-3</v>
      </c>
      <c r="AW95" s="20">
        <f t="shared" si="19"/>
        <v>-0.49207964583610397</v>
      </c>
      <c r="AX95" s="20">
        <f t="shared" si="19"/>
        <v>0.28220702534591202</v>
      </c>
      <c r="AY95" s="20">
        <f t="shared" si="19"/>
        <v>0.33485173859009998</v>
      </c>
      <c r="AZ95" s="20">
        <f t="shared" si="19"/>
        <v>0.30891729943655899</v>
      </c>
      <c r="BA95" s="20">
        <f t="shared" si="19"/>
        <v>-1.4721157585058601E-3</v>
      </c>
      <c r="BB95" s="20">
        <f t="shared" si="21"/>
        <v>-1.6138078635334263</v>
      </c>
      <c r="BC95" s="22">
        <f t="shared" si="20"/>
        <v>47664</v>
      </c>
      <c r="BD95" s="20">
        <f t="shared" si="22"/>
        <v>-2.4965042860960547</v>
      </c>
      <c r="BE95" s="20">
        <f t="shared" si="23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6"/>
        <v>2.5379765160622569E-2</v>
      </c>
      <c r="AI96" s="20">
        <f t="shared" si="24"/>
        <v>8.648225958067109E-3</v>
      </c>
      <c r="AJ96" s="20">
        <f t="shared" si="26"/>
        <v>-0.47695084085381001</v>
      </c>
      <c r="AK96" s="20">
        <f t="shared" si="26"/>
        <v>0.27351407593150501</v>
      </c>
      <c r="AL96" s="20">
        <f t="shared" si="26"/>
        <v>0.32452001000967701</v>
      </c>
      <c r="AM96" s="20">
        <f t="shared" si="26"/>
        <v>0.29938907620657901</v>
      </c>
      <c r="AN96" s="20">
        <f t="shared" si="26"/>
        <v>-1.74394613244901E-3</v>
      </c>
      <c r="AR96" s="22">
        <f t="shared" si="15"/>
        <v>47756</v>
      </c>
      <c r="AS96" s="20">
        <f t="shared" si="17"/>
        <v>96.1904856405</v>
      </c>
      <c r="AT96" s="20">
        <f t="shared" si="25"/>
        <v>-2.4956951220486876</v>
      </c>
      <c r="AU96" s="20">
        <f t="shared" si="18"/>
        <v>0.42737660111956915</v>
      </c>
      <c r="AV96" s="20">
        <f t="shared" si="19"/>
        <v>8.648225958067109E-3</v>
      </c>
      <c r="AW96" s="20">
        <f t="shared" si="19"/>
        <v>-0.47695084085381001</v>
      </c>
      <c r="AX96" s="20">
        <f t="shared" si="19"/>
        <v>0.27351407593150501</v>
      </c>
      <c r="AY96" s="20">
        <f t="shared" si="19"/>
        <v>0.32452001000967701</v>
      </c>
      <c r="AZ96" s="20">
        <f t="shared" si="19"/>
        <v>0.29938907620657901</v>
      </c>
      <c r="BA96" s="20">
        <f t="shared" si="19"/>
        <v>-1.74394613244901E-3</v>
      </c>
      <c r="BB96" s="20">
        <f t="shared" si="21"/>
        <v>-1.6409419198095498</v>
      </c>
      <c r="BC96" s="22">
        <f t="shared" si="20"/>
        <v>47756</v>
      </c>
      <c r="BD96" s="20">
        <f t="shared" si="22"/>
        <v>-2.4956951220486876</v>
      </c>
      <c r="BE96" s="20">
        <f t="shared" si="23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6"/>
        <v>2.611913321514768E-2</v>
      </c>
      <c r="AI97" s="20">
        <f t="shared" si="24"/>
        <v>8.3815909152071093E-3</v>
      </c>
      <c r="AJ97" s="20">
        <f t="shared" si="26"/>
        <v>-0.46233883652733399</v>
      </c>
      <c r="AK97" s="20">
        <f t="shared" si="26"/>
        <v>0.26508920085251397</v>
      </c>
      <c r="AL97" s="20">
        <f t="shared" si="26"/>
        <v>0.31450985241972701</v>
      </c>
      <c r="AM97" s="20">
        <f t="shared" si="26"/>
        <v>0.29015479357132601</v>
      </c>
      <c r="AN97" s="20">
        <f t="shared" si="26"/>
        <v>-1.99560207991736E-3</v>
      </c>
      <c r="AR97" s="22">
        <f t="shared" si="15"/>
        <v>47848</v>
      </c>
      <c r="AS97" s="20">
        <f t="shared" si="17"/>
        <v>95.770088112850004</v>
      </c>
      <c r="AT97" s="20">
        <f t="shared" si="25"/>
        <v>-2.4949557539941623</v>
      </c>
      <c r="AU97" s="20">
        <f t="shared" si="18"/>
        <v>0.4138009991515228</v>
      </c>
      <c r="AV97" s="20">
        <f t="shared" si="19"/>
        <v>8.3815909152071093E-3</v>
      </c>
      <c r="AW97" s="20">
        <f t="shared" si="19"/>
        <v>-0.46233883652733399</v>
      </c>
      <c r="AX97" s="20">
        <f t="shared" si="19"/>
        <v>0.26508920085251397</v>
      </c>
      <c r="AY97" s="20">
        <f t="shared" si="19"/>
        <v>0.31450985241972701</v>
      </c>
      <c r="AZ97" s="20">
        <f t="shared" si="19"/>
        <v>0.29015479357132601</v>
      </c>
      <c r="BA97" s="20">
        <f t="shared" si="19"/>
        <v>-1.99560207991736E-3</v>
      </c>
      <c r="BB97" s="20">
        <f t="shared" si="21"/>
        <v>-1.6673537556911173</v>
      </c>
      <c r="BC97" s="22">
        <f t="shared" si="20"/>
        <v>47848</v>
      </c>
      <c r="BD97" s="20">
        <f t="shared" si="22"/>
        <v>-2.4949557539941623</v>
      </c>
      <c r="BE97" s="20">
        <f t="shared" si="23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6"/>
        <v>2.6775061297928685E-2</v>
      </c>
      <c r="AI98" s="20">
        <f t="shared" si="24"/>
        <v>8.1236845157387823E-3</v>
      </c>
      <c r="AJ98" s="20">
        <f t="shared" si="26"/>
        <v>-0.44822032760298602</v>
      </c>
      <c r="AK98" s="20">
        <f t="shared" si="26"/>
        <v>0.25692585268052898</v>
      </c>
      <c r="AL98" s="20">
        <f t="shared" si="26"/>
        <v>0.30481307399514102</v>
      </c>
      <c r="AM98" s="20">
        <f t="shared" si="26"/>
        <v>0.28120744185588797</v>
      </c>
      <c r="AN98" s="20">
        <f t="shared" si="26"/>
        <v>-2.2250464197598398E-3</v>
      </c>
      <c r="AR98" s="22">
        <f t="shared" si="15"/>
        <v>47938</v>
      </c>
      <c r="AS98" s="20">
        <f t="shared" si="17"/>
        <v>95.360022398187198</v>
      </c>
      <c r="AT98" s="20">
        <f t="shared" si="25"/>
        <v>-2.4942998259113813</v>
      </c>
      <c r="AU98" s="20">
        <f t="shared" si="18"/>
        <v>0.4006246790245509</v>
      </c>
      <c r="AV98" s="20">
        <f t="shared" ref="AV98:BA132" si="27">AI98</f>
        <v>8.1236845157387823E-3</v>
      </c>
      <c r="AW98" s="20">
        <f t="shared" si="27"/>
        <v>-0.44822032760298602</v>
      </c>
      <c r="AX98" s="20">
        <f t="shared" si="27"/>
        <v>0.25692585268052898</v>
      </c>
      <c r="AY98" s="20">
        <f t="shared" si="27"/>
        <v>0.30481307399514102</v>
      </c>
      <c r="AZ98" s="20">
        <f t="shared" si="27"/>
        <v>0.28120744185588797</v>
      </c>
      <c r="BA98" s="20">
        <f t="shared" si="27"/>
        <v>-2.2250464197598398E-3</v>
      </c>
      <c r="BB98" s="20">
        <f t="shared" si="21"/>
        <v>-1.6930504678622795</v>
      </c>
      <c r="BC98" s="22">
        <f t="shared" si="20"/>
        <v>47938</v>
      </c>
      <c r="BD98" s="20">
        <f t="shared" si="22"/>
        <v>-2.4942998259113813</v>
      </c>
      <c r="BE98" s="20">
        <f t="shared" si="23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6"/>
        <v>2.7338153020290384E-2</v>
      </c>
      <c r="AI99" s="20">
        <f t="shared" si="24"/>
        <v>7.8741943409316034E-3</v>
      </c>
      <c r="AJ99" s="20">
        <f t="shared" si="26"/>
        <v>-0.43457328494317898</v>
      </c>
      <c r="AK99" s="20">
        <f t="shared" si="26"/>
        <v>0.249017289766894</v>
      </c>
      <c r="AL99" s="20">
        <f t="shared" si="26"/>
        <v>0.29542128085430602</v>
      </c>
      <c r="AM99" s="20">
        <f t="shared" si="26"/>
        <v>0.27253975821023302</v>
      </c>
      <c r="AN99" s="20">
        <f t="shared" si="26"/>
        <v>-2.4310161903534399E-3</v>
      </c>
      <c r="AR99" s="22">
        <f t="shared" si="15"/>
        <v>48029</v>
      </c>
      <c r="AS99" s="20">
        <f t="shared" si="17"/>
        <v>94.959107682425596</v>
      </c>
      <c r="AT99" s="20">
        <f t="shared" si="25"/>
        <v>-2.4937367341890195</v>
      </c>
      <c r="AU99" s="20">
        <f t="shared" si="18"/>
        <v>0.38784822203883218</v>
      </c>
      <c r="AV99" s="20">
        <f t="shared" si="27"/>
        <v>7.8741943409316034E-3</v>
      </c>
      <c r="AW99" s="20">
        <f t="shared" si="27"/>
        <v>-0.43457328494317898</v>
      </c>
      <c r="AX99" s="20">
        <f t="shared" si="27"/>
        <v>0.249017289766894</v>
      </c>
      <c r="AY99" s="20">
        <f t="shared" si="27"/>
        <v>0.29542128085430602</v>
      </c>
      <c r="AZ99" s="20">
        <f t="shared" si="27"/>
        <v>0.27253975821023302</v>
      </c>
      <c r="BA99" s="20">
        <f t="shared" si="27"/>
        <v>-2.4310161903534399E-3</v>
      </c>
      <c r="BB99" s="20">
        <f t="shared" si="21"/>
        <v>-1.7180402901113554</v>
      </c>
      <c r="BC99" s="22">
        <f t="shared" si="20"/>
        <v>48029</v>
      </c>
      <c r="BD99" s="20">
        <f t="shared" si="22"/>
        <v>-2.4937367341890195</v>
      </c>
      <c r="BE99" s="20">
        <f t="shared" si="23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6"/>
        <v>2.7802623680266453E-2</v>
      </c>
      <c r="AI100" s="20">
        <f t="shared" si="24"/>
        <v>7.6328163648607828E-3</v>
      </c>
      <c r="AJ100" s="20">
        <f t="shared" si="26"/>
        <v>-0.42137692614230199</v>
      </c>
      <c r="AK100" s="20">
        <f t="shared" si="26"/>
        <v>0.241356634883203</v>
      </c>
      <c r="AL100" s="20">
        <f t="shared" si="26"/>
        <v>0.286325947742814</v>
      </c>
      <c r="AM100" s="20">
        <f t="shared" si="26"/>
        <v>0.26414429637493902</v>
      </c>
      <c r="AN100" s="20">
        <f t="shared" si="26"/>
        <v>-2.6129004630379002E-3</v>
      </c>
      <c r="AR100" s="22">
        <f t="shared" si="15"/>
        <v>48121</v>
      </c>
      <c r="AS100" s="20">
        <f t="shared" si="17"/>
        <v>94.566278532723601</v>
      </c>
      <c r="AT100" s="20">
        <f t="shared" si="25"/>
        <v>-2.4932722635290436</v>
      </c>
      <c r="AU100" s="20">
        <f t="shared" si="18"/>
        <v>0.37546986876047689</v>
      </c>
      <c r="AV100" s="20">
        <f t="shared" si="27"/>
        <v>7.6328163648607828E-3</v>
      </c>
      <c r="AW100" s="20">
        <f t="shared" si="27"/>
        <v>-0.42137692614230199</v>
      </c>
      <c r="AX100" s="20">
        <f t="shared" si="27"/>
        <v>0.241356634883203</v>
      </c>
      <c r="AY100" s="20">
        <f t="shared" si="27"/>
        <v>0.286325947742814</v>
      </c>
      <c r="AZ100" s="20">
        <f t="shared" si="27"/>
        <v>0.26414429637493902</v>
      </c>
      <c r="BA100" s="20">
        <f t="shared" si="27"/>
        <v>-2.6129004630379002E-3</v>
      </c>
      <c r="BB100" s="20">
        <f t="shared" si="21"/>
        <v>-1.74233252600809</v>
      </c>
      <c r="BC100" s="22">
        <f t="shared" si="20"/>
        <v>48121</v>
      </c>
      <c r="BD100" s="20">
        <f t="shared" si="22"/>
        <v>-2.4932722635290436</v>
      </c>
      <c r="BE100" s="20">
        <f t="shared" si="23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6"/>
        <v>2.8165722996091352E-2</v>
      </c>
      <c r="AI101" s="20">
        <f t="shared" si="24"/>
        <v>7.3992556808771285E-3</v>
      </c>
      <c r="AJ101" s="20">
        <f t="shared" si="26"/>
        <v>-0.408611676151166</v>
      </c>
      <c r="AK101" s="20">
        <f t="shared" si="26"/>
        <v>0.23393692788201101</v>
      </c>
      <c r="AL101" s="20">
        <f t="shared" si="26"/>
        <v>0.277518480953104</v>
      </c>
      <c r="AM101" s="20">
        <f t="shared" si="26"/>
        <v>0.256013489436896</v>
      </c>
      <c r="AN101" s="20">
        <f t="shared" si="26"/>
        <v>-2.7706300741021802E-3</v>
      </c>
      <c r="AR101" s="22">
        <f t="shared" si="15"/>
        <v>48213</v>
      </c>
      <c r="AS101" s="20">
        <f t="shared" si="17"/>
        <v>94.180579757811998</v>
      </c>
      <c r="AT101" s="20">
        <f t="shared" si="25"/>
        <v>-2.4929091642132186</v>
      </c>
      <c r="AU101" s="20">
        <f t="shared" si="18"/>
        <v>0.36348584772761994</v>
      </c>
      <c r="AV101" s="20">
        <f t="shared" si="27"/>
        <v>7.3992556808771285E-3</v>
      </c>
      <c r="AW101" s="20">
        <f t="shared" si="27"/>
        <v>-0.408611676151166</v>
      </c>
      <c r="AX101" s="20">
        <f t="shared" si="27"/>
        <v>0.23393692788201101</v>
      </c>
      <c r="AY101" s="20">
        <f t="shared" si="27"/>
        <v>0.277518480953104</v>
      </c>
      <c r="AZ101" s="20">
        <f t="shared" si="27"/>
        <v>0.256013489436896</v>
      </c>
      <c r="BA101" s="20">
        <f t="shared" si="27"/>
        <v>-2.7706300741021802E-3</v>
      </c>
      <c r="BB101" s="20">
        <f t="shared" si="21"/>
        <v>-1.7659374687579785</v>
      </c>
      <c r="BC101" s="22">
        <f t="shared" si="20"/>
        <v>48213</v>
      </c>
      <c r="BD101" s="20">
        <f t="shared" si="22"/>
        <v>-2.4929091642132186</v>
      </c>
      <c r="BE101" s="20">
        <f t="shared" si="23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6"/>
        <v>2.8427214938527623E-2</v>
      </c>
      <c r="AI102" s="20">
        <f t="shared" si="24"/>
        <v>7.173227029155683E-3</v>
      </c>
      <c r="AJ102" s="20">
        <f t="shared" si="26"/>
        <v>-0.39625912020696602</v>
      </c>
      <c r="AK102" s="20">
        <f t="shared" si="26"/>
        <v>0.2267511725569</v>
      </c>
      <c r="AL102" s="20">
        <f t="shared" si="26"/>
        <v>0.26899027380699198</v>
      </c>
      <c r="AM102" s="20">
        <f t="shared" si="26"/>
        <v>0.248139705776319</v>
      </c>
      <c r="AN102" s="20">
        <f t="shared" si="26"/>
        <v>-2.9045788465748702E-3</v>
      </c>
      <c r="AR102" s="22">
        <f t="shared" si="15"/>
        <v>48304</v>
      </c>
      <c r="AS102" s="20">
        <f t="shared" si="17"/>
        <v>93.801160665902799</v>
      </c>
      <c r="AT102" s="20">
        <f t="shared" si="25"/>
        <v>-2.4926476722707824</v>
      </c>
      <c r="AU102" s="20">
        <f t="shared" si="18"/>
        <v>0.35189068011582575</v>
      </c>
      <c r="AV102" s="20">
        <f t="shared" si="27"/>
        <v>7.173227029155683E-3</v>
      </c>
      <c r="AW102" s="20">
        <f t="shared" si="27"/>
        <v>-0.39625912020696602</v>
      </c>
      <c r="AX102" s="20">
        <f t="shared" si="27"/>
        <v>0.2267511725569</v>
      </c>
      <c r="AY102" s="20">
        <f t="shared" si="27"/>
        <v>0.26899027380699198</v>
      </c>
      <c r="AZ102" s="20">
        <f t="shared" si="27"/>
        <v>0.248139705776319</v>
      </c>
      <c r="BA102" s="20">
        <f t="shared" si="27"/>
        <v>-2.9045788465748702E-3</v>
      </c>
      <c r="BB102" s="20">
        <f t="shared" si="21"/>
        <v>-1.7888663120391306</v>
      </c>
      <c r="BC102" s="22">
        <f t="shared" si="20"/>
        <v>48304</v>
      </c>
      <c r="BD102" s="20">
        <f t="shared" si="22"/>
        <v>-2.4926476722707824</v>
      </c>
      <c r="BE102" s="20">
        <f t="shared" si="23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6"/>
        <v>2.8588912512427567E-2</v>
      </c>
      <c r="AI103" s="20">
        <f t="shared" si="24"/>
        <v>6.9544551507309607E-3</v>
      </c>
      <c r="AJ103" s="20">
        <f t="shared" si="26"/>
        <v>-0.38430195107755699</v>
      </c>
      <c r="AK103" s="20">
        <f t="shared" si="26"/>
        <v>0.21979237794082301</v>
      </c>
      <c r="AL103" s="20">
        <f t="shared" si="26"/>
        <v>0.26073275508708699</v>
      </c>
      <c r="AM103" s="20">
        <f t="shared" si="26"/>
        <v>0.240515298477567</v>
      </c>
      <c r="AN103" s="20">
        <f t="shared" si="26"/>
        <v>-3.0154757732617902E-3</v>
      </c>
      <c r="AR103" s="22">
        <f t="shared" si="15"/>
        <v>48395</v>
      </c>
      <c r="AS103" s="20">
        <f t="shared" si="17"/>
        <v>93.427268874237598</v>
      </c>
      <c r="AT103" s="20">
        <f t="shared" si="25"/>
        <v>-2.4924859746968826</v>
      </c>
      <c r="AU103" s="20">
        <f t="shared" si="18"/>
        <v>0.34067745980538922</v>
      </c>
      <c r="AV103" s="20">
        <f t="shared" si="27"/>
        <v>6.9544551507309607E-3</v>
      </c>
      <c r="AW103" s="20">
        <f t="shared" si="27"/>
        <v>-0.38430195107755699</v>
      </c>
      <c r="AX103" s="20">
        <f t="shared" si="27"/>
        <v>0.21979237794082301</v>
      </c>
      <c r="AY103" s="20">
        <f t="shared" si="27"/>
        <v>0.26073275508708699</v>
      </c>
      <c r="AZ103" s="20">
        <f t="shared" si="27"/>
        <v>0.240515298477567</v>
      </c>
      <c r="BA103" s="20">
        <f t="shared" si="27"/>
        <v>-3.0154757732617902E-3</v>
      </c>
      <c r="BB103" s="20">
        <f t="shared" si="21"/>
        <v>-1.8111310550861044</v>
      </c>
      <c r="BC103" s="22">
        <f t="shared" si="20"/>
        <v>48395</v>
      </c>
      <c r="BD103" s="20">
        <f t="shared" si="22"/>
        <v>-2.4924859746968826</v>
      </c>
      <c r="BE103" s="20">
        <f t="shared" si="23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6"/>
        <v>2.8654264867791934E-2</v>
      </c>
      <c r="AI104" s="20">
        <f t="shared" si="24"/>
        <v>6.742674991632505E-3</v>
      </c>
      <c r="AJ104" s="20">
        <f t="shared" si="26"/>
        <v>-0.37272391236019298</v>
      </c>
      <c r="AK104" s="20">
        <f t="shared" si="26"/>
        <v>0.21305359432739401</v>
      </c>
      <c r="AL104" s="20">
        <f t="shared" si="26"/>
        <v>0.25273743084595302</v>
      </c>
      <c r="AM104" s="20">
        <f t="shared" si="26"/>
        <v>0.233132648531021</v>
      </c>
      <c r="AN104" s="20">
        <f t="shared" si="26"/>
        <v>-3.1043275576875399E-3</v>
      </c>
      <c r="AR104" s="22">
        <f t="shared" si="15"/>
        <v>48487</v>
      </c>
      <c r="AS104" s="20">
        <f t="shared" si="17"/>
        <v>93.058243810510405</v>
      </c>
      <c r="AT104" s="20">
        <f t="shared" si="25"/>
        <v>-2.492420622341518</v>
      </c>
      <c r="AU104" s="20">
        <f t="shared" si="18"/>
        <v>0.32983810877812003</v>
      </c>
      <c r="AV104" s="20">
        <f t="shared" si="27"/>
        <v>6.742674991632505E-3</v>
      </c>
      <c r="AW104" s="20">
        <f t="shared" si="27"/>
        <v>-0.37272391236019298</v>
      </c>
      <c r="AX104" s="20">
        <f t="shared" si="27"/>
        <v>0.21305359432739401</v>
      </c>
      <c r="AY104" s="20">
        <f t="shared" si="27"/>
        <v>0.25273743084595302</v>
      </c>
      <c r="AZ104" s="20">
        <f t="shared" si="27"/>
        <v>0.233132648531021</v>
      </c>
      <c r="BA104" s="20">
        <f t="shared" si="27"/>
        <v>-3.1043275576875399E-3</v>
      </c>
      <c r="BB104" s="20">
        <f t="shared" si="21"/>
        <v>-1.8327444047852783</v>
      </c>
      <c r="BC104" s="22">
        <f t="shared" si="20"/>
        <v>48487</v>
      </c>
      <c r="BD104" s="20">
        <f t="shared" si="22"/>
        <v>-2.492420622341518</v>
      </c>
      <c r="BE104" s="20">
        <f t="shared" si="23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6"/>
        <v>2.8627993772301755E-2</v>
      </c>
      <c r="AI105" s="20">
        <f t="shared" si="24"/>
        <v>6.5376317788909304E-3</v>
      </c>
      <c r="AJ105" s="20">
        <f t="shared" si="26"/>
        <v>-0.36150973932671199</v>
      </c>
      <c r="AK105" s="20">
        <f t="shared" si="26"/>
        <v>0.20652794433313101</v>
      </c>
      <c r="AL105" s="20">
        <f t="shared" si="26"/>
        <v>0.24499592005062301</v>
      </c>
      <c r="AM105" s="20">
        <f t="shared" si="26"/>
        <v>0.22598420219344201</v>
      </c>
      <c r="AN105" s="20">
        <f t="shared" si="26"/>
        <v>-3.1723508569355798E-3</v>
      </c>
      <c r="AR105" s="22">
        <f t="shared" si="15"/>
        <v>48579</v>
      </c>
      <c r="AS105" s="20">
        <f t="shared" si="17"/>
        <v>92.693510032143195</v>
      </c>
      <c r="AT105" s="20">
        <f t="shared" si="25"/>
        <v>-2.4924468934370081</v>
      </c>
      <c r="AU105" s="20">
        <f t="shared" si="18"/>
        <v>0.31936360817243942</v>
      </c>
      <c r="AV105" s="20">
        <f t="shared" si="27"/>
        <v>6.5376317788909304E-3</v>
      </c>
      <c r="AW105" s="20">
        <f t="shared" si="27"/>
        <v>-0.36150973932671199</v>
      </c>
      <c r="AX105" s="20">
        <f t="shared" si="27"/>
        <v>0.20652794433313101</v>
      </c>
      <c r="AY105" s="20">
        <f t="shared" si="27"/>
        <v>0.24499592005062301</v>
      </c>
      <c r="AZ105" s="20">
        <f t="shared" si="27"/>
        <v>0.22598420219344201</v>
      </c>
      <c r="BA105" s="20">
        <f t="shared" si="27"/>
        <v>-3.1723508569355798E-3</v>
      </c>
      <c r="BB105" s="20">
        <f t="shared" si="21"/>
        <v>-1.8537196770921294</v>
      </c>
      <c r="BC105" s="22">
        <f t="shared" si="20"/>
        <v>48579</v>
      </c>
      <c r="BD105" s="20">
        <f t="shared" si="22"/>
        <v>-2.4924468934370081</v>
      </c>
      <c r="BE105" s="20">
        <f t="shared" si="23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6"/>
        <v>2.8515776238497728E-2</v>
      </c>
      <c r="AI106" s="20">
        <f t="shared" si="24"/>
        <v>6.339080988330921E-3</v>
      </c>
      <c r="AJ106" s="20">
        <f t="shared" si="26"/>
        <v>-0.350645098579833</v>
      </c>
      <c r="AK106" s="20">
        <f t="shared" si="26"/>
        <v>0.200208649341095</v>
      </c>
      <c r="AL106" s="20">
        <f t="shared" si="26"/>
        <v>0.23749998453660701</v>
      </c>
      <c r="AM106" s="20">
        <f t="shared" si="26"/>
        <v>0.21906250290167201</v>
      </c>
      <c r="AN106" s="20">
        <f t="shared" si="26"/>
        <v>-3.2209135369791701E-3</v>
      </c>
      <c r="AR106" s="22">
        <f t="shared" si="15"/>
        <v>48669</v>
      </c>
      <c r="AS106" s="20">
        <f t="shared" si="17"/>
        <v>92.332570475067598</v>
      </c>
      <c r="AT106" s="20">
        <f t="shared" si="25"/>
        <v>-2.4925591109708125</v>
      </c>
      <c r="AU106" s="20">
        <f t="shared" si="18"/>
        <v>0.30924420565089272</v>
      </c>
      <c r="AV106" s="20">
        <f t="shared" si="27"/>
        <v>6.339080988330921E-3</v>
      </c>
      <c r="AW106" s="20">
        <f t="shared" si="27"/>
        <v>-0.350645098579833</v>
      </c>
      <c r="AX106" s="20">
        <f t="shared" si="27"/>
        <v>0.200208649341095</v>
      </c>
      <c r="AY106" s="20">
        <f t="shared" si="27"/>
        <v>0.23749998453660701</v>
      </c>
      <c r="AZ106" s="20">
        <f t="shared" si="27"/>
        <v>0.21906250290167201</v>
      </c>
      <c r="BA106" s="20">
        <f t="shared" si="27"/>
        <v>-3.2209135369791701E-3</v>
      </c>
      <c r="BB106" s="20">
        <f t="shared" si="21"/>
        <v>-1.8740706996690268</v>
      </c>
      <c r="BC106" s="22">
        <f t="shared" si="20"/>
        <v>48669</v>
      </c>
      <c r="BD106" s="20">
        <f t="shared" si="22"/>
        <v>-2.4925591109708125</v>
      </c>
      <c r="BE106" s="20">
        <f t="shared" si="23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6"/>
        <v>2.8323969950769079E-2</v>
      </c>
      <c r="AI107" s="20">
        <f t="shared" si="24"/>
        <v>6.1467882222327125E-3</v>
      </c>
      <c r="AJ107" s="20">
        <f t="shared" si="26"/>
        <v>-0.34011652757871103</v>
      </c>
      <c r="AK107" s="20">
        <f t="shared" si="26"/>
        <v>0.194089051679532</v>
      </c>
      <c r="AL107" s="20">
        <f t="shared" si="26"/>
        <v>0.23024155375174099</v>
      </c>
      <c r="AM107" s="20">
        <f t="shared" si="26"/>
        <v>0.21236021815092301</v>
      </c>
      <c r="AN107" s="20">
        <f t="shared" si="26"/>
        <v>-3.2514842342053398E-3</v>
      </c>
      <c r="AR107" s="22">
        <f t="shared" si="15"/>
        <v>48760</v>
      </c>
      <c r="AS107" s="20">
        <f t="shared" si="17"/>
        <v>91.974999729490804</v>
      </c>
      <c r="AT107" s="20">
        <f t="shared" si="25"/>
        <v>-2.4927509172585411</v>
      </c>
      <c r="AU107" s="20">
        <f t="shared" si="18"/>
        <v>0.29946959999151229</v>
      </c>
      <c r="AV107" s="20">
        <f t="shared" si="27"/>
        <v>6.1467882222327125E-3</v>
      </c>
      <c r="AW107" s="20">
        <f t="shared" si="27"/>
        <v>-0.34011652757871103</v>
      </c>
      <c r="AX107" s="20">
        <f t="shared" si="27"/>
        <v>0.194089051679532</v>
      </c>
      <c r="AY107" s="20">
        <f t="shared" si="27"/>
        <v>0.23024155375174099</v>
      </c>
      <c r="AZ107" s="20">
        <f t="shared" si="27"/>
        <v>0.21236021815092301</v>
      </c>
      <c r="BA107" s="20">
        <f t="shared" si="27"/>
        <v>-3.2514842342053398E-3</v>
      </c>
      <c r="BB107" s="20">
        <f t="shared" si="21"/>
        <v>-1.8938117172755167</v>
      </c>
      <c r="BC107" s="22">
        <f t="shared" si="20"/>
        <v>48760</v>
      </c>
      <c r="BD107" s="20">
        <f t="shared" si="22"/>
        <v>-2.4927509172585411</v>
      </c>
      <c r="BE107" s="20">
        <f t="shared" si="23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6"/>
        <v>2.8059378070021034E-2</v>
      </c>
      <c r="AI108" s="20">
        <f t="shared" si="24"/>
        <v>5.960529013154317E-3</v>
      </c>
      <c r="AJ108" s="20">
        <f t="shared" si="26"/>
        <v>-0.32991137490577899</v>
      </c>
      <c r="AK108" s="20">
        <f t="shared" si="26"/>
        <v>0.18816263289433</v>
      </c>
      <c r="AL108" s="20">
        <f t="shared" si="26"/>
        <v>0.22321274476776901</v>
      </c>
      <c r="AM108" s="20">
        <f t="shared" si="26"/>
        <v>0.205870161755982</v>
      </c>
      <c r="AN108" s="20">
        <f t="shared" si="26"/>
        <v>-3.2655895138795602E-3</v>
      </c>
      <c r="AR108" s="22">
        <f t="shared" si="15"/>
        <v>48852</v>
      </c>
      <c r="AS108" s="20">
        <f t="shared" si="17"/>
        <v>91.620437426379198</v>
      </c>
      <c r="AT108" s="20">
        <f t="shared" si="25"/>
        <v>-2.4930155091392892</v>
      </c>
      <c r="AU108" s="20">
        <f t="shared" si="18"/>
        <v>0.29002910401157678</v>
      </c>
      <c r="AV108" s="20">
        <f t="shared" si="27"/>
        <v>5.960529013154317E-3</v>
      </c>
      <c r="AW108" s="20">
        <f t="shared" si="27"/>
        <v>-0.32991137490577899</v>
      </c>
      <c r="AX108" s="20">
        <f t="shared" si="27"/>
        <v>0.18816263289433</v>
      </c>
      <c r="AY108" s="20">
        <f t="shared" si="27"/>
        <v>0.22321274476776901</v>
      </c>
      <c r="AZ108" s="20">
        <f t="shared" si="27"/>
        <v>0.205870161755982</v>
      </c>
      <c r="BA108" s="20">
        <f t="shared" si="27"/>
        <v>-3.2655895138795602E-3</v>
      </c>
      <c r="BB108" s="20">
        <f t="shared" si="21"/>
        <v>-1.9129573011161358</v>
      </c>
      <c r="BC108" s="22">
        <f t="shared" si="20"/>
        <v>48852</v>
      </c>
      <c r="BD108" s="20">
        <f t="shared" si="22"/>
        <v>-2.4930155091392892</v>
      </c>
      <c r="BE108" s="20">
        <f t="shared" si="23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6"/>
        <v>2.7729049990895177E-2</v>
      </c>
      <c r="AI109" s="20">
        <f t="shared" si="24"/>
        <v>5.7800885684816542E-3</v>
      </c>
      <c r="AJ109" s="20">
        <f t="shared" si="26"/>
        <v>-0.32001774198044097</v>
      </c>
      <c r="AK109" s="20">
        <f t="shared" si="26"/>
        <v>0.18242302847276101</v>
      </c>
      <c r="AL109" s="20">
        <f t="shared" si="26"/>
        <v>0.21640587802800501</v>
      </c>
      <c r="AM109" s="20">
        <f t="shared" si="26"/>
        <v>0.19958531191283799</v>
      </c>
      <c r="AN109" s="20">
        <f t="shared" si="26"/>
        <v>-3.26477792490524E-3</v>
      </c>
      <c r="AR109" s="22">
        <f t="shared" si="15"/>
        <v>48944</v>
      </c>
      <c r="AS109" s="20">
        <f t="shared" si="17"/>
        <v>91.268581805199602</v>
      </c>
      <c r="AT109" s="20">
        <f t="shared" si="25"/>
        <v>-2.4933458372184147</v>
      </c>
      <c r="AU109" s="20">
        <f t="shared" si="18"/>
        <v>0.28091178707673942</v>
      </c>
      <c r="AV109" s="20">
        <f t="shared" si="27"/>
        <v>5.7800885684816542E-3</v>
      </c>
      <c r="AW109" s="20">
        <f t="shared" si="27"/>
        <v>-0.32001774198044097</v>
      </c>
      <c r="AX109" s="20">
        <f t="shared" si="27"/>
        <v>0.18242302847276101</v>
      </c>
      <c r="AY109" s="20">
        <f t="shared" si="27"/>
        <v>0.21640587802800501</v>
      </c>
      <c r="AZ109" s="20">
        <f t="shared" si="27"/>
        <v>0.19958531191283799</v>
      </c>
      <c r="BA109" s="20">
        <f t="shared" si="27"/>
        <v>-3.26477792490524E-3</v>
      </c>
      <c r="BB109" s="20">
        <f t="shared" si="21"/>
        <v>-1.9315222630649362</v>
      </c>
      <c r="BC109" s="22">
        <f t="shared" si="20"/>
        <v>48944</v>
      </c>
      <c r="BD109" s="20">
        <f t="shared" si="22"/>
        <v>-2.4933458372184147</v>
      </c>
      <c r="BE109" s="20">
        <f t="shared" si="23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6"/>
        <v>2.7340114678604956E-2</v>
      </c>
      <c r="AI110" s="20">
        <f t="shared" si="24"/>
        <v>5.6052614686292477E-3</v>
      </c>
      <c r="AJ110" s="20">
        <f t="shared" si="26"/>
        <v>-0.31042442677758503</v>
      </c>
      <c r="AK110" s="20">
        <f t="shared" si="26"/>
        <v>0.17686403936914799</v>
      </c>
      <c r="AL110" s="20">
        <f t="shared" si="26"/>
        <v>0.20981348928419699</v>
      </c>
      <c r="AM110" s="20">
        <f t="shared" si="26"/>
        <v>0.19349882547102901</v>
      </c>
      <c r="AN110" s="20">
        <f t="shared" si="26"/>
        <v>-3.2505902682378402E-3</v>
      </c>
      <c r="AR110" s="22">
        <f t="shared" si="15"/>
        <v>49034</v>
      </c>
      <c r="AS110" s="20">
        <f t="shared" si="17"/>
        <v>90.919183521059594</v>
      </c>
      <c r="AT110" s="20">
        <f t="shared" si="25"/>
        <v>-2.4937347725307051</v>
      </c>
      <c r="AU110" s="20">
        <f t="shared" si="18"/>
        <v>0.27210659854718044</v>
      </c>
      <c r="AV110" s="20">
        <f t="shared" si="27"/>
        <v>5.6052614686292477E-3</v>
      </c>
      <c r="AW110" s="20">
        <f t="shared" si="27"/>
        <v>-0.31042442677758503</v>
      </c>
      <c r="AX110" s="20">
        <f t="shared" si="27"/>
        <v>0.17686403936914799</v>
      </c>
      <c r="AY110" s="20">
        <f t="shared" si="27"/>
        <v>0.20981348928419699</v>
      </c>
      <c r="AZ110" s="20">
        <f t="shared" si="27"/>
        <v>0.19349882547102901</v>
      </c>
      <c r="BA110" s="20">
        <f t="shared" si="27"/>
        <v>-3.2505902682378402E-3</v>
      </c>
      <c r="BB110" s="20">
        <f t="shared" si="21"/>
        <v>-1.949521575436344</v>
      </c>
      <c r="BC110" s="22">
        <f t="shared" si="20"/>
        <v>49034</v>
      </c>
      <c r="BD110" s="20">
        <f t="shared" si="22"/>
        <v>-2.4937347725307051</v>
      </c>
      <c r="BE110" s="20">
        <f t="shared" si="23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6"/>
        <v>2.6899643308150895E-2</v>
      </c>
      <c r="AI111" s="20">
        <f t="shared" si="24"/>
        <v>5.4358513302613367E-3</v>
      </c>
      <c r="AJ111" s="20">
        <f t="shared" si="26"/>
        <v>-0.30112086997899801</v>
      </c>
      <c r="AK111" s="20">
        <f t="shared" si="26"/>
        <v>0.17147964067201199</v>
      </c>
      <c r="AL111" s="20">
        <f t="shared" si="26"/>
        <v>0.20342833815601899</v>
      </c>
      <c r="AM111" s="20">
        <f t="shared" si="26"/>
        <v>0.187604048814523</v>
      </c>
      <c r="AN111" s="20">
        <f t="shared" si="26"/>
        <v>-3.22453542177963E-3</v>
      </c>
      <c r="AR111" s="22">
        <f t="shared" si="15"/>
        <v>49125</v>
      </c>
      <c r="AS111" s="20">
        <f t="shared" si="17"/>
        <v>90.572039737785204</v>
      </c>
      <c r="AT111" s="20">
        <f t="shared" si="25"/>
        <v>-2.4941752439011591</v>
      </c>
      <c r="AU111" s="20">
        <f t="shared" si="18"/>
        <v>0.26360247357203764</v>
      </c>
      <c r="AV111" s="20">
        <f t="shared" si="27"/>
        <v>5.4358513302613367E-3</v>
      </c>
      <c r="AW111" s="20">
        <f t="shared" si="27"/>
        <v>-0.30112086997899801</v>
      </c>
      <c r="AX111" s="20">
        <f t="shared" si="27"/>
        <v>0.17147964067201199</v>
      </c>
      <c r="AY111" s="20">
        <f t="shared" si="27"/>
        <v>0.20342833815601899</v>
      </c>
      <c r="AZ111" s="20">
        <f t="shared" si="27"/>
        <v>0.187604048814523</v>
      </c>
      <c r="BA111" s="20">
        <f t="shared" si="27"/>
        <v>-3.22453542177963E-3</v>
      </c>
      <c r="BB111" s="20">
        <f t="shared" si="21"/>
        <v>-1.9669702967570841</v>
      </c>
      <c r="BC111" s="22">
        <f t="shared" si="20"/>
        <v>49125</v>
      </c>
      <c r="BD111" s="20">
        <f t="shared" si="22"/>
        <v>-2.4941752439011591</v>
      </c>
      <c r="BE111" s="20">
        <f t="shared" si="23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6"/>
        <v>2.6414538058663374E-2</v>
      </c>
      <c r="AI112" s="20">
        <f t="shared" si="24"/>
        <v>5.2716704444501885E-3</v>
      </c>
      <c r="AJ112" s="20">
        <f t="shared" si="26"/>
        <v>-0.29209710387258397</v>
      </c>
      <c r="AK112" s="20">
        <f t="shared" si="26"/>
        <v>0.16626398773769599</v>
      </c>
      <c r="AL112" s="20">
        <f t="shared" si="26"/>
        <v>0.19724341372363099</v>
      </c>
      <c r="AM112" s="20">
        <f t="shared" si="26"/>
        <v>0.18189452573250001</v>
      </c>
      <c r="AN112" s="20">
        <f t="shared" si="26"/>
        <v>-3.18807109578462E-3</v>
      </c>
      <c r="AR112" s="22">
        <f t="shared" si="15"/>
        <v>49217</v>
      </c>
      <c r="AS112" s="20">
        <f t="shared" si="17"/>
        <v>90.226988542848801</v>
      </c>
      <c r="AT112" s="20">
        <f t="shared" si="25"/>
        <v>-2.4946603491506467</v>
      </c>
      <c r="AU112" s="20">
        <f t="shared" si="18"/>
        <v>0.25538842266990863</v>
      </c>
      <c r="AV112" s="20">
        <f t="shared" si="27"/>
        <v>5.2716704444501885E-3</v>
      </c>
      <c r="AW112" s="20">
        <f t="shared" si="27"/>
        <v>-0.29209710387258397</v>
      </c>
      <c r="AX112" s="20">
        <f t="shared" si="27"/>
        <v>0.16626398773769599</v>
      </c>
      <c r="AY112" s="20">
        <f t="shared" si="27"/>
        <v>0.19724341372363099</v>
      </c>
      <c r="AZ112" s="20">
        <f t="shared" si="27"/>
        <v>0.18189452573250001</v>
      </c>
      <c r="BA112" s="20">
        <f t="shared" si="27"/>
        <v>-3.18807109578462E-3</v>
      </c>
      <c r="BB112" s="20">
        <f t="shared" si="21"/>
        <v>-1.9838835038108291</v>
      </c>
      <c r="BC112" s="22">
        <f t="shared" si="20"/>
        <v>49217</v>
      </c>
      <c r="BD112" s="20">
        <f t="shared" si="22"/>
        <v>-2.4946603491506467</v>
      </c>
      <c r="BE112" s="20">
        <f t="shared" si="23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6"/>
        <v>2.5891444072077378E-2</v>
      </c>
      <c r="AI113" s="20">
        <f t="shared" si="24"/>
        <v>5.1125393983398708E-3</v>
      </c>
      <c r="AJ113" s="20">
        <f t="shared" ref="AJ113:AN132" si="28">Z113</f>
        <v>-0.28334370421643701</v>
      </c>
      <c r="AK113" s="20">
        <f t="shared" si="28"/>
        <v>0.16121142009837799</v>
      </c>
      <c r="AL113" s="20">
        <f t="shared" si="28"/>
        <v>0.19125193753833</v>
      </c>
      <c r="AM113" s="20">
        <f t="shared" si="28"/>
        <v>0.17636400264175101</v>
      </c>
      <c r="AN113" s="20">
        <f t="shared" si="28"/>
        <v>-3.14258892823332E-3</v>
      </c>
      <c r="AR113" s="22">
        <f t="shared" si="15"/>
        <v>49309</v>
      </c>
      <c r="AS113" s="20">
        <f t="shared" si="17"/>
        <v>89.883903710374</v>
      </c>
      <c r="AT113" s="20">
        <f t="shared" si="25"/>
        <v>-2.4951834431372326</v>
      </c>
      <c r="AU113" s="20">
        <f t="shared" si="18"/>
        <v>0.24745360653212856</v>
      </c>
      <c r="AV113" s="20">
        <f t="shared" si="27"/>
        <v>5.1125393983398708E-3</v>
      </c>
      <c r="AW113" s="20">
        <f t="shared" si="27"/>
        <v>-0.28334370421643701</v>
      </c>
      <c r="AX113" s="20">
        <f t="shared" si="27"/>
        <v>0.16121142009837799</v>
      </c>
      <c r="AY113" s="20">
        <f t="shared" si="27"/>
        <v>0.19125193753833</v>
      </c>
      <c r="AZ113" s="20">
        <f t="shared" si="27"/>
        <v>0.17636400264175101</v>
      </c>
      <c r="BA113" s="20">
        <f t="shared" si="27"/>
        <v>-3.14258892823332E-3</v>
      </c>
      <c r="BB113" s="20">
        <f t="shared" si="21"/>
        <v>-2.0002762300729757</v>
      </c>
      <c r="BC113" s="22">
        <f t="shared" si="20"/>
        <v>49309</v>
      </c>
      <c r="BD113" s="20">
        <f t="shared" si="22"/>
        <v>-2.4951834431372326</v>
      </c>
      <c r="BE113" s="20">
        <f t="shared" si="23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6"/>
        <v>2.5336681760591256E-2</v>
      </c>
      <c r="AI114" s="20">
        <f t="shared" si="24"/>
        <v>4.9582866876424457E-3</v>
      </c>
      <c r="AJ114" s="20">
        <f t="shared" si="28"/>
        <v>-0.27485174520126099</v>
      </c>
      <c r="AK114" s="20">
        <f t="shared" si="28"/>
        <v>0.156316463433509</v>
      </c>
      <c r="AL114" s="20">
        <f t="shared" si="28"/>
        <v>0.18544736440937701</v>
      </c>
      <c r="AM114" s="20">
        <f t="shared" si="28"/>
        <v>0.171006431500621</v>
      </c>
      <c r="AN114" s="20">
        <f t="shared" si="28"/>
        <v>-3.08940336797995E-3</v>
      </c>
      <c r="AR114" s="22">
        <f t="shared" si="15"/>
        <v>49399</v>
      </c>
      <c r="AS114" s="20">
        <f t="shared" si="17"/>
        <v>89.542689829775199</v>
      </c>
      <c r="AT114" s="20">
        <f t="shared" si="25"/>
        <v>-2.4957382054487187</v>
      </c>
      <c r="AU114" s="20">
        <f t="shared" si="18"/>
        <v>0.2397873974619085</v>
      </c>
      <c r="AV114" s="20">
        <f t="shared" si="27"/>
        <v>4.9582866876424457E-3</v>
      </c>
      <c r="AW114" s="20">
        <f t="shared" si="27"/>
        <v>-0.27485174520126099</v>
      </c>
      <c r="AX114" s="20">
        <f t="shared" si="27"/>
        <v>0.156316463433509</v>
      </c>
      <c r="AY114" s="20">
        <f t="shared" si="27"/>
        <v>0.18544736440937701</v>
      </c>
      <c r="AZ114" s="20">
        <f t="shared" si="27"/>
        <v>0.171006431500621</v>
      </c>
      <c r="BA114" s="20">
        <f t="shared" si="27"/>
        <v>-3.08940336797995E-3</v>
      </c>
      <c r="BB114" s="20">
        <f t="shared" si="21"/>
        <v>-2.0161634105249027</v>
      </c>
      <c r="BC114" s="22">
        <f t="shared" si="20"/>
        <v>49399</v>
      </c>
      <c r="BD114" s="20">
        <f t="shared" si="22"/>
        <v>-2.4957382054487187</v>
      </c>
      <c r="BE114" s="20">
        <f t="shared" si="23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6"/>
        <v>2.4756196835487812E-2</v>
      </c>
      <c r="AI115" s="20">
        <f t="shared" si="24"/>
        <v>4.8087483261596139E-3</v>
      </c>
      <c r="AJ115" s="20">
        <f t="shared" si="28"/>
        <v>-0.26661275757396102</v>
      </c>
      <c r="AK115" s="20">
        <f t="shared" si="28"/>
        <v>0.15157382987356499</v>
      </c>
      <c r="AL115" s="20">
        <f t="shared" si="28"/>
        <v>0.17982338129731301</v>
      </c>
      <c r="AM115" s="20">
        <f t="shared" si="28"/>
        <v>0.16581597073111601</v>
      </c>
      <c r="AN115" s="20">
        <f t="shared" si="28"/>
        <v>-3.0297438336064201E-3</v>
      </c>
      <c r="AR115" s="22">
        <f t="shared" si="15"/>
        <v>49490</v>
      </c>
      <c r="AS115" s="20">
        <f t="shared" si="17"/>
        <v>89.203277809907206</v>
      </c>
      <c r="AT115" s="20">
        <f t="shared" si="25"/>
        <v>-2.4963186903738221</v>
      </c>
      <c r="AU115" s="20">
        <f t="shared" si="18"/>
        <v>0.23237942882058621</v>
      </c>
      <c r="AV115" s="20">
        <f t="shared" si="27"/>
        <v>4.8087483261596139E-3</v>
      </c>
      <c r="AW115" s="20">
        <f t="shared" si="27"/>
        <v>-0.26661275757396102</v>
      </c>
      <c r="AX115" s="20">
        <f t="shared" si="27"/>
        <v>0.15157382987356499</v>
      </c>
      <c r="AY115" s="20">
        <f t="shared" si="27"/>
        <v>0.17982338129731301</v>
      </c>
      <c r="AZ115" s="20">
        <f t="shared" si="27"/>
        <v>0.16581597073111601</v>
      </c>
      <c r="BA115" s="20">
        <f t="shared" si="27"/>
        <v>-3.0297438336064201E-3</v>
      </c>
      <c r="BB115" s="20">
        <f t="shared" si="21"/>
        <v>-2.0315598327326501</v>
      </c>
      <c r="BC115" s="22">
        <f t="shared" si="20"/>
        <v>49490</v>
      </c>
      <c r="BD115" s="20">
        <f t="shared" si="22"/>
        <v>-2.4963186903738221</v>
      </c>
      <c r="BE115" s="20">
        <f t="shared" si="23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6"/>
        <v>2.4155525625642396E-2</v>
      </c>
      <c r="AI116" s="20">
        <f t="shared" si="24"/>
        <v>4.6637674574948121E-3</v>
      </c>
      <c r="AJ116" s="20">
        <f t="shared" si="28"/>
        <v>-0.25861868992632397</v>
      </c>
      <c r="AK116" s="20">
        <f t="shared" si="28"/>
        <v>0.14697841688425001</v>
      </c>
      <c r="AL116" s="20">
        <f t="shared" si="28"/>
        <v>0.17437390461600699</v>
      </c>
      <c r="AM116" s="20">
        <f t="shared" si="28"/>
        <v>0.16078698444164599</v>
      </c>
      <c r="AN116" s="20">
        <f t="shared" si="28"/>
        <v>-2.9647496768825401E-3</v>
      </c>
      <c r="AR116" s="22">
        <f t="shared" si="15"/>
        <v>49582</v>
      </c>
      <c r="AS116" s="20">
        <f t="shared" si="17"/>
        <v>88.865620761885594</v>
      </c>
      <c r="AT116" s="20">
        <f t="shared" si="25"/>
        <v>-2.4969193615836676</v>
      </c>
      <c r="AU116" s="20">
        <f t="shared" si="18"/>
        <v>0.22521963379619128</v>
      </c>
      <c r="AV116" s="20">
        <f t="shared" si="27"/>
        <v>4.6637674574948121E-3</v>
      </c>
      <c r="AW116" s="20">
        <f t="shared" si="27"/>
        <v>-0.25861868992632397</v>
      </c>
      <c r="AX116" s="20">
        <f t="shared" si="27"/>
        <v>0.14697841688425001</v>
      </c>
      <c r="AY116" s="20">
        <f t="shared" si="27"/>
        <v>0.17437390461600699</v>
      </c>
      <c r="AZ116" s="20">
        <f t="shared" si="27"/>
        <v>0.16078698444164599</v>
      </c>
      <c r="BA116" s="20">
        <f t="shared" si="27"/>
        <v>-2.9647496768825401E-3</v>
      </c>
      <c r="BB116" s="20">
        <f t="shared" si="21"/>
        <v>-2.0464800939912853</v>
      </c>
      <c r="BC116" s="22">
        <f t="shared" si="20"/>
        <v>49582</v>
      </c>
      <c r="BD116" s="20">
        <f t="shared" si="22"/>
        <v>-2.4969193615836676</v>
      </c>
      <c r="BE116" s="20">
        <f t="shared" si="23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6"/>
        <v>2.3539773452930693E-2</v>
      </c>
      <c r="AI117" s="20">
        <f t="shared" si="24"/>
        <v>4.52319397319597E-3</v>
      </c>
      <c r="AJ117" s="20">
        <f t="shared" si="28"/>
        <v>-0.25086187310432301</v>
      </c>
      <c r="AK117" s="20">
        <f t="shared" si="28"/>
        <v>0.14252530495829399</v>
      </c>
      <c r="AL117" s="20">
        <f t="shared" si="28"/>
        <v>0.169093076217881</v>
      </c>
      <c r="AM117" s="20">
        <f t="shared" si="28"/>
        <v>0.155914040218427</v>
      </c>
      <c r="AN117" s="20">
        <f t="shared" si="28"/>
        <v>-2.89546752073481E-3</v>
      </c>
      <c r="AR117" s="22">
        <f t="shared" si="15"/>
        <v>49674</v>
      </c>
      <c r="AS117" s="20">
        <f t="shared" si="17"/>
        <v>88.529690257982395</v>
      </c>
      <c r="AT117" s="20">
        <f t="shared" si="25"/>
        <v>-2.4975351137563795</v>
      </c>
      <c r="AU117" s="20">
        <f t="shared" si="18"/>
        <v>0.21829827474274016</v>
      </c>
      <c r="AV117" s="20">
        <f t="shared" si="27"/>
        <v>4.52319397319597E-3</v>
      </c>
      <c r="AW117" s="20">
        <f t="shared" si="27"/>
        <v>-0.25086187310432301</v>
      </c>
      <c r="AX117" s="20">
        <f t="shared" si="27"/>
        <v>0.14252530495829399</v>
      </c>
      <c r="AY117" s="20">
        <f t="shared" si="27"/>
        <v>0.169093076217881</v>
      </c>
      <c r="AZ117" s="20">
        <f t="shared" si="27"/>
        <v>0.155914040218427</v>
      </c>
      <c r="BA117" s="20">
        <f t="shared" si="27"/>
        <v>-2.89546752073481E-3</v>
      </c>
      <c r="BB117" s="20">
        <f t="shared" si="21"/>
        <v>-2.0609385642708991</v>
      </c>
      <c r="BC117" s="22">
        <f t="shared" si="20"/>
        <v>49674</v>
      </c>
      <c r="BD117" s="20">
        <f t="shared" si="22"/>
        <v>-2.4975351137563795</v>
      </c>
      <c r="BE117" s="20">
        <f t="shared" si="23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6"/>
        <v>2.2913604029475551E-2</v>
      </c>
      <c r="AI118" s="20">
        <f t="shared" si="24"/>
        <v>4.3868841407430194E-3</v>
      </c>
      <c r="AJ118" s="20">
        <f t="shared" si="28"/>
        <v>-0.24333498765463499</v>
      </c>
      <c r="AK118" s="20">
        <f t="shared" si="28"/>
        <v>0.13820975432116001</v>
      </c>
      <c r="AL118" s="20">
        <f t="shared" si="28"/>
        <v>0.16397525830962001</v>
      </c>
      <c r="AM118" s="20">
        <f t="shared" si="28"/>
        <v>0.15119190572924701</v>
      </c>
      <c r="AN118" s="20">
        <f t="shared" si="28"/>
        <v>-2.82285058201261E-3</v>
      </c>
      <c r="AR118" s="22">
        <f t="shared" si="15"/>
        <v>49765</v>
      </c>
      <c r="AS118" s="20">
        <f t="shared" si="17"/>
        <v>88.195472959101195</v>
      </c>
      <c r="AT118" s="20">
        <f t="shared" si="25"/>
        <v>-2.4981612831798343</v>
      </c>
      <c r="AU118" s="20">
        <f t="shared" si="18"/>
        <v>0.21160596426412243</v>
      </c>
      <c r="AV118" s="20">
        <f t="shared" si="27"/>
        <v>4.3868841407430194E-3</v>
      </c>
      <c r="AW118" s="20">
        <f t="shared" si="27"/>
        <v>-0.24333498765463499</v>
      </c>
      <c r="AX118" s="20">
        <f t="shared" si="27"/>
        <v>0.13820975432116001</v>
      </c>
      <c r="AY118" s="20">
        <f t="shared" si="27"/>
        <v>0.16397525830962001</v>
      </c>
      <c r="AZ118" s="20">
        <f t="shared" si="27"/>
        <v>0.15119190572924701</v>
      </c>
      <c r="BA118" s="20">
        <f t="shared" si="27"/>
        <v>-2.82285058201261E-3</v>
      </c>
      <c r="BB118" s="20">
        <f t="shared" si="21"/>
        <v>-2.0749493546515891</v>
      </c>
      <c r="BC118" s="22">
        <f t="shared" si="20"/>
        <v>49765</v>
      </c>
      <c r="BD118" s="20">
        <f t="shared" si="22"/>
        <v>-2.4981612831798343</v>
      </c>
      <c r="BE118" s="20">
        <f t="shared" si="23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6"/>
        <v>2.2281238036791641E-2</v>
      </c>
      <c r="AI119" s="20">
        <f t="shared" si="24"/>
        <v>4.2547002440632082E-3</v>
      </c>
      <c r="AJ119" s="20">
        <f t="shared" si="28"/>
        <v>-0.23603103419430699</v>
      </c>
      <c r="AK119" s="20">
        <f t="shared" si="28"/>
        <v>0.13402720083660699</v>
      </c>
      <c r="AL119" s="20">
        <f t="shared" si="28"/>
        <v>0.159015027519394</v>
      </c>
      <c r="AM119" s="20">
        <f t="shared" si="28"/>
        <v>0.14661554435947499</v>
      </c>
      <c r="AN119" s="20">
        <f t="shared" si="28"/>
        <v>-2.7477596285823799E-3</v>
      </c>
      <c r="AR119" s="22">
        <f t="shared" si="15"/>
        <v>49856</v>
      </c>
      <c r="AS119" s="20">
        <f t="shared" si="17"/>
        <v>87.862967599321195</v>
      </c>
      <c r="AT119" s="20">
        <f t="shared" si="25"/>
        <v>-2.4987936491725184</v>
      </c>
      <c r="AU119" s="20">
        <f t="shared" si="18"/>
        <v>0.20513367913664984</v>
      </c>
      <c r="AV119" s="20">
        <f t="shared" si="27"/>
        <v>4.2547002440632082E-3</v>
      </c>
      <c r="AW119" s="20">
        <f t="shared" si="27"/>
        <v>-0.23603103419430699</v>
      </c>
      <c r="AX119" s="20">
        <f t="shared" si="27"/>
        <v>0.13402720083660699</v>
      </c>
      <c r="AY119" s="20">
        <f t="shared" si="27"/>
        <v>0.159015027519394</v>
      </c>
      <c r="AZ119" s="20">
        <f t="shared" si="27"/>
        <v>0.14661554435947499</v>
      </c>
      <c r="BA119" s="20">
        <f t="shared" si="27"/>
        <v>-2.7477596285823799E-3</v>
      </c>
      <c r="BB119" s="20">
        <f t="shared" si="21"/>
        <v>-2.0885262908992188</v>
      </c>
      <c r="BC119" s="22">
        <f t="shared" si="20"/>
        <v>49856</v>
      </c>
      <c r="BD119" s="20">
        <f t="shared" si="22"/>
        <v>-2.4987936491725184</v>
      </c>
      <c r="BE119" s="20">
        <f t="shared" si="23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6"/>
        <v>2.164645923466877E-2</v>
      </c>
      <c r="AI120" s="20">
        <f t="shared" si="24"/>
        <v>4.1265102386140295E-3</v>
      </c>
      <c r="AJ120" s="20">
        <f t="shared" si="28"/>
        <v>-0.228943306566152</v>
      </c>
      <c r="AK120" s="20">
        <f t="shared" si="28"/>
        <v>0.129973251278382</v>
      </c>
      <c r="AL120" s="20">
        <f t="shared" si="28"/>
        <v>0.15420716831166401</v>
      </c>
      <c r="AM120" s="20">
        <f t="shared" si="28"/>
        <v>0.142180110077155</v>
      </c>
      <c r="AN120" s="20">
        <f t="shared" si="28"/>
        <v>-2.6709652579652099E-3</v>
      </c>
      <c r="AR120" s="22">
        <f t="shared" si="15"/>
        <v>49948</v>
      </c>
      <c r="AS120" s="20">
        <f t="shared" si="17"/>
        <v>87.532182312705203</v>
      </c>
      <c r="AT120" s="20">
        <f t="shared" si="25"/>
        <v>-2.4994284279746415</v>
      </c>
      <c r="AU120" s="20">
        <f t="shared" si="18"/>
        <v>0.19887276808169782</v>
      </c>
      <c r="AV120" s="20">
        <f t="shared" si="27"/>
        <v>4.1265102386140295E-3</v>
      </c>
      <c r="AW120" s="20">
        <f t="shared" si="27"/>
        <v>-0.228943306566152</v>
      </c>
      <c r="AX120" s="20">
        <f t="shared" si="27"/>
        <v>0.129973251278382</v>
      </c>
      <c r="AY120" s="20">
        <f t="shared" si="27"/>
        <v>0.15420716831166401</v>
      </c>
      <c r="AZ120" s="20">
        <f t="shared" si="27"/>
        <v>0.142180110077155</v>
      </c>
      <c r="BA120" s="20">
        <f t="shared" si="27"/>
        <v>-2.6709652579652099E-3</v>
      </c>
      <c r="BB120" s="20">
        <f t="shared" si="21"/>
        <v>-2.101682891811246</v>
      </c>
      <c r="BC120" s="22">
        <f t="shared" si="20"/>
        <v>49948</v>
      </c>
      <c r="BD120" s="20">
        <f t="shared" si="22"/>
        <v>-2.4994284279746415</v>
      </c>
      <c r="BE120" s="20">
        <f t="shared" si="23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6"/>
        <v>2.1012626628456182E-2</v>
      </c>
      <c r="AI121" s="20">
        <f t="shared" si="24"/>
        <v>4.002187422514218E-3</v>
      </c>
      <c r="AJ121" s="20">
        <f t="shared" si="28"/>
        <v>-0.222065367625494</v>
      </c>
      <c r="AK121" s="20">
        <f t="shared" si="28"/>
        <v>0.12604367811554501</v>
      </c>
      <c r="AL121" s="20">
        <f t="shared" si="28"/>
        <v>0.14954666592196</v>
      </c>
      <c r="AM121" s="20">
        <f t="shared" si="28"/>
        <v>0.13788094170200499</v>
      </c>
      <c r="AN121" s="20">
        <f t="shared" si="28"/>
        <v>-2.59315122054395E-3</v>
      </c>
      <c r="AR121" s="22">
        <f t="shared" si="15"/>
        <v>50040</v>
      </c>
      <c r="AS121" s="20">
        <f t="shared" si="17"/>
        <v>87.203132285030804</v>
      </c>
      <c r="AT121" s="20">
        <f t="shared" si="25"/>
        <v>-2.500062260580854</v>
      </c>
      <c r="AU121" s="20">
        <f t="shared" si="18"/>
        <v>0.19281495431598625</v>
      </c>
      <c r="AV121" s="20">
        <f t="shared" si="27"/>
        <v>4.002187422514218E-3</v>
      </c>
      <c r="AW121" s="20">
        <f t="shared" si="27"/>
        <v>-0.222065367625494</v>
      </c>
      <c r="AX121" s="20">
        <f t="shared" si="27"/>
        <v>0.12604367811554501</v>
      </c>
      <c r="AY121" s="20">
        <f t="shared" si="27"/>
        <v>0.14954666592196</v>
      </c>
      <c r="AZ121" s="20">
        <f t="shared" si="27"/>
        <v>0.13788094170200499</v>
      </c>
      <c r="BA121" s="20">
        <f t="shared" si="27"/>
        <v>-2.59315122054395E-3</v>
      </c>
      <c r="BB121" s="20">
        <f t="shared" si="21"/>
        <v>-2.1144323519488815</v>
      </c>
      <c r="BC121" s="22">
        <f t="shared" si="20"/>
        <v>50040</v>
      </c>
      <c r="BD121" s="20">
        <f t="shared" si="22"/>
        <v>-2.500062260580854</v>
      </c>
      <c r="BE121" s="20">
        <f t="shared" si="23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6"/>
        <v>2.0382691394595691E-2</v>
      </c>
      <c r="AI122" s="20">
        <f t="shared" si="24"/>
        <v>3.8816101247201979E-3</v>
      </c>
      <c r="AJ122" s="20">
        <f t="shared" si="28"/>
        <v>-0.21539102749230901</v>
      </c>
      <c r="AK122" s="20">
        <f t="shared" si="28"/>
        <v>0.122234413941153</v>
      </c>
      <c r="AL122" s="20">
        <f t="shared" si="28"/>
        <v>0.145028698961888</v>
      </c>
      <c r="AM122" s="20">
        <f t="shared" si="28"/>
        <v>0.133713556732278</v>
      </c>
      <c r="AN122" s="20">
        <f t="shared" si="28"/>
        <v>-2.51491854407689E-3</v>
      </c>
      <c r="AR122" s="22">
        <f t="shared" si="15"/>
        <v>50130</v>
      </c>
      <c r="AS122" s="20">
        <f t="shared" si="17"/>
        <v>86.875837711173602</v>
      </c>
      <c r="AT122" s="20">
        <f t="shared" si="25"/>
        <v>-2.5006921958147146</v>
      </c>
      <c r="AU122" s="20">
        <f t="shared" si="18"/>
        <v>0.18695233372365327</v>
      </c>
      <c r="AV122" s="20">
        <f t="shared" si="27"/>
        <v>3.8816101247201979E-3</v>
      </c>
      <c r="AW122" s="20">
        <f t="shared" si="27"/>
        <v>-0.21539102749230901</v>
      </c>
      <c r="AX122" s="20">
        <f t="shared" si="27"/>
        <v>0.122234413941153</v>
      </c>
      <c r="AY122" s="20">
        <f t="shared" si="27"/>
        <v>0.145028698961888</v>
      </c>
      <c r="AZ122" s="20">
        <f t="shared" si="27"/>
        <v>0.133713556732278</v>
      </c>
      <c r="BA122" s="20">
        <f t="shared" si="27"/>
        <v>-2.51491854407689E-3</v>
      </c>
      <c r="BB122" s="20">
        <f t="shared" si="21"/>
        <v>-2.1267875283674083</v>
      </c>
      <c r="BC122" s="22">
        <f t="shared" si="20"/>
        <v>50130</v>
      </c>
      <c r="BD122" s="20">
        <f t="shared" si="22"/>
        <v>-2.5006921958147146</v>
      </c>
      <c r="BE122" s="20">
        <f t="shared" si="23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6"/>
        <v>1.9759217424336992E-2</v>
      </c>
      <c r="AI123" s="20">
        <f t="shared" si="24"/>
        <v>3.7646614108329799E-3</v>
      </c>
      <c r="AJ123" s="20">
        <f t="shared" si="28"/>
        <v>-0.20891432409598701</v>
      </c>
      <c r="AK123" s="20">
        <f t="shared" si="28"/>
        <v>0.11854154565741799</v>
      </c>
      <c r="AL123" s="20">
        <f t="shared" si="28"/>
        <v>0.14064863182408799</v>
      </c>
      <c r="AM123" s="20">
        <f t="shared" si="28"/>
        <v>0.12967364486390101</v>
      </c>
      <c r="AN123" s="20">
        <f t="shared" si="28"/>
        <v>-2.43679024770946E-3</v>
      </c>
      <c r="AR123" s="22">
        <f t="shared" si="15"/>
        <v>50221</v>
      </c>
      <c r="AS123" s="20">
        <f t="shared" si="17"/>
        <v>86.550322037537597</v>
      </c>
      <c r="AT123" s="20">
        <f t="shared" si="25"/>
        <v>-2.5013156697849732</v>
      </c>
      <c r="AU123" s="20">
        <f t="shared" si="18"/>
        <v>0.18127736941254349</v>
      </c>
      <c r="AV123" s="20">
        <f t="shared" si="27"/>
        <v>3.7646614108329799E-3</v>
      </c>
      <c r="AW123" s="20">
        <f t="shared" si="27"/>
        <v>-0.20891432409598701</v>
      </c>
      <c r="AX123" s="20">
        <f t="shared" si="27"/>
        <v>0.11854154565741799</v>
      </c>
      <c r="AY123" s="20">
        <f t="shared" si="27"/>
        <v>0.14064863182408799</v>
      </c>
      <c r="AZ123" s="20">
        <f t="shared" si="27"/>
        <v>0.12967364486390101</v>
      </c>
      <c r="BA123" s="20">
        <f t="shared" si="27"/>
        <v>-2.43679024770946E-3</v>
      </c>
      <c r="BB123" s="20">
        <f t="shared" si="21"/>
        <v>-2.1387609309598865</v>
      </c>
      <c r="BC123" s="22">
        <f t="shared" si="20"/>
        <v>50221</v>
      </c>
      <c r="BD123" s="20">
        <f t="shared" si="22"/>
        <v>-2.5013156697849732</v>
      </c>
      <c r="BE123" s="20">
        <f t="shared" si="23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6"/>
        <v>1.9144404495957251E-2</v>
      </c>
      <c r="AI124" s="20">
        <f t="shared" si="24"/>
        <v>3.6512288067725844E-3</v>
      </c>
      <c r="AJ124" s="20">
        <f t="shared" si="28"/>
        <v>-0.202629505836985</v>
      </c>
      <c r="AK124" s="20">
        <f t="shared" si="28"/>
        <v>0.114961308514998</v>
      </c>
      <c r="AL124" s="20">
        <f t="shared" si="28"/>
        <v>0.13640200699791399</v>
      </c>
      <c r="AM124" s="20">
        <f t="shared" si="28"/>
        <v>0.12575706131812001</v>
      </c>
      <c r="AN124" s="20">
        <f t="shared" si="28"/>
        <v>-2.3592164627861201E-3</v>
      </c>
      <c r="AR124" s="22">
        <f t="shared" si="15"/>
        <v>50313</v>
      </c>
      <c r="AS124" s="20">
        <f t="shared" si="17"/>
        <v>86.226610468088793</v>
      </c>
      <c r="AT124" s="20">
        <f t="shared" si="25"/>
        <v>-2.5019304827133526</v>
      </c>
      <c r="AU124" s="20">
        <f t="shared" si="18"/>
        <v>0.17578288333803346</v>
      </c>
      <c r="AV124" s="20">
        <f t="shared" si="27"/>
        <v>3.6512288067725844E-3</v>
      </c>
      <c r="AW124" s="20">
        <f t="shared" si="27"/>
        <v>-0.202629505836985</v>
      </c>
      <c r="AX124" s="20">
        <f t="shared" si="27"/>
        <v>0.114961308514998</v>
      </c>
      <c r="AY124" s="20">
        <f t="shared" si="27"/>
        <v>0.13640200699791399</v>
      </c>
      <c r="AZ124" s="20">
        <f t="shared" si="27"/>
        <v>0.12575706131812001</v>
      </c>
      <c r="BA124" s="20">
        <f t="shared" si="27"/>
        <v>-2.3592164627861201E-3</v>
      </c>
      <c r="BB124" s="20">
        <f t="shared" si="21"/>
        <v>-2.1503647160372856</v>
      </c>
      <c r="BC124" s="22">
        <f t="shared" si="20"/>
        <v>50313</v>
      </c>
      <c r="BD124" s="20">
        <f t="shared" si="22"/>
        <v>-2.5019304827133526</v>
      </c>
      <c r="BE124" s="20">
        <f t="shared" si="23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6"/>
        <v>1.8540113223329088E-2</v>
      </c>
      <c r="AI125" s="20">
        <f t="shared" si="24"/>
        <v>3.5412040402674357E-3</v>
      </c>
      <c r="AJ125" s="20">
        <f t="shared" si="28"/>
        <v>-0.19653101618996199</v>
      </c>
      <c r="AK125" s="20">
        <f t="shared" si="28"/>
        <v>0.111490080089829</v>
      </c>
      <c r="AL125" s="20">
        <f t="shared" si="28"/>
        <v>0.132284537389323</v>
      </c>
      <c r="AM125" s="20">
        <f t="shared" si="28"/>
        <v>0.121959820077102</v>
      </c>
      <c r="AN125" s="20">
        <f t="shared" si="28"/>
        <v>-2.2825798044923298E-3</v>
      </c>
      <c r="AR125" s="22">
        <f t="shared" si="15"/>
        <v>50405</v>
      </c>
      <c r="AS125" s="20">
        <f t="shared" si="17"/>
        <v>85.904728712161997</v>
      </c>
      <c r="AT125" s="20">
        <f t="shared" si="25"/>
        <v>-2.5025347739859809</v>
      </c>
      <c r="AU125" s="20">
        <f t="shared" si="18"/>
        <v>0.1704620456020671</v>
      </c>
      <c r="AV125" s="20">
        <f t="shared" si="27"/>
        <v>3.5412040402674357E-3</v>
      </c>
      <c r="AW125" s="20">
        <f t="shared" si="27"/>
        <v>-0.19653101618996199</v>
      </c>
      <c r="AX125" s="20">
        <f t="shared" si="27"/>
        <v>0.111490080089829</v>
      </c>
      <c r="AY125" s="20">
        <f t="shared" si="27"/>
        <v>0.132284537389323</v>
      </c>
      <c r="AZ125" s="20">
        <f t="shared" si="27"/>
        <v>0.121959820077102</v>
      </c>
      <c r="BA125" s="20">
        <f t="shared" si="27"/>
        <v>-2.2825798044923298E-3</v>
      </c>
      <c r="BB125" s="20">
        <f t="shared" si="21"/>
        <v>-2.1616106827818466</v>
      </c>
      <c r="BC125" s="22">
        <f t="shared" si="20"/>
        <v>50405</v>
      </c>
      <c r="BD125" s="20">
        <f t="shared" si="22"/>
        <v>-2.5025347739859809</v>
      </c>
      <c r="BE125" s="20">
        <f t="shared" si="23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6"/>
        <v>1.794789105574688E-2</v>
      </c>
      <c r="AI126" s="20">
        <f t="shared" si="24"/>
        <v>3.4344827998686036E-3</v>
      </c>
      <c r="AJ126" s="20">
        <f t="shared" si="28"/>
        <v>-0.19061348007599499</v>
      </c>
      <c r="AK126" s="20">
        <f t="shared" si="28"/>
        <v>0.108124374267934</v>
      </c>
      <c r="AL126" s="20">
        <f t="shared" si="28"/>
        <v>0.128292098722776</v>
      </c>
      <c r="AM126" s="20">
        <f t="shared" si="28"/>
        <v>0.118278087111609</v>
      </c>
      <c r="AN126" s="20">
        <f t="shared" si="28"/>
        <v>-2.2072008627104399E-3</v>
      </c>
      <c r="AR126" s="22">
        <f t="shared" si="15"/>
        <v>50495</v>
      </c>
      <c r="AS126" s="20">
        <f t="shared" si="17"/>
        <v>85.584701952186407</v>
      </c>
      <c r="AT126" s="20">
        <f t="shared" si="25"/>
        <v>-2.5031269961535632</v>
      </c>
      <c r="AU126" s="20">
        <f t="shared" si="18"/>
        <v>0.16530836196348217</v>
      </c>
      <c r="AV126" s="20">
        <f t="shared" si="27"/>
        <v>3.4344827998686036E-3</v>
      </c>
      <c r="AW126" s="20">
        <f t="shared" si="27"/>
        <v>-0.19061348007599499</v>
      </c>
      <c r="AX126" s="20">
        <f t="shared" si="27"/>
        <v>0.108124374267934</v>
      </c>
      <c r="AY126" s="20">
        <f t="shared" si="27"/>
        <v>0.128292098722776</v>
      </c>
      <c r="AZ126" s="20">
        <f t="shared" si="27"/>
        <v>0.118278087111609</v>
      </c>
      <c r="BA126" s="20">
        <f t="shared" si="27"/>
        <v>-2.2072008627104399E-3</v>
      </c>
      <c r="BB126" s="20">
        <f t="shared" si="21"/>
        <v>-2.1725102722265985</v>
      </c>
      <c r="BC126" s="22">
        <f t="shared" si="20"/>
        <v>50495</v>
      </c>
      <c r="BD126" s="20">
        <f t="shared" si="22"/>
        <v>-2.5031269961535632</v>
      </c>
      <c r="BE126" s="20">
        <f t="shared" si="23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6"/>
        <v>1.7368998718896619E-2</v>
      </c>
      <c r="AI127" s="20">
        <f t="shared" si="24"/>
        <v>3.3309645110082375E-3</v>
      </c>
      <c r="AJ127" s="20">
        <f t="shared" si="28"/>
        <v>-0.184871691836588</v>
      </c>
      <c r="AK127" s="20">
        <f t="shared" si="28"/>
        <v>0.10486083529679301</v>
      </c>
      <c r="AL127" s="20">
        <f t="shared" si="28"/>
        <v>0.124420722088838</v>
      </c>
      <c r="AM127" s="20">
        <f t="shared" si="28"/>
        <v>0.11470817367094099</v>
      </c>
      <c r="AN127" s="20">
        <f t="shared" si="28"/>
        <v>-2.1333437024972802E-3</v>
      </c>
      <c r="AR127" s="22">
        <f t="shared" si="15"/>
        <v>50586</v>
      </c>
      <c r="AS127" s="20">
        <f t="shared" si="17"/>
        <v>85.266554009809198</v>
      </c>
      <c r="AT127" s="20">
        <f t="shared" si="25"/>
        <v>-2.5037058884904133</v>
      </c>
      <c r="AU127" s="20">
        <f t="shared" si="18"/>
        <v>0.16031566002849496</v>
      </c>
      <c r="AV127" s="20">
        <f t="shared" si="27"/>
        <v>3.3309645110082375E-3</v>
      </c>
      <c r="AW127" s="20">
        <f t="shared" si="27"/>
        <v>-0.184871691836588</v>
      </c>
      <c r="AX127" s="20">
        <f t="shared" si="27"/>
        <v>0.10486083529679301</v>
      </c>
      <c r="AY127" s="20">
        <f t="shared" si="27"/>
        <v>0.124420722088838</v>
      </c>
      <c r="AZ127" s="20">
        <f t="shared" si="27"/>
        <v>0.11470817367094099</v>
      </c>
      <c r="BA127" s="20">
        <f t="shared" si="27"/>
        <v>-2.1333437024972802E-3</v>
      </c>
      <c r="BB127" s="20">
        <f t="shared" si="21"/>
        <v>-2.183074568433423</v>
      </c>
      <c r="BC127" s="22">
        <f t="shared" si="20"/>
        <v>50586</v>
      </c>
      <c r="BD127" s="20">
        <f t="shared" si="22"/>
        <v>-2.5037058884904133</v>
      </c>
      <c r="BE127" s="20">
        <f t="shared" si="23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6"/>
        <v>1.6804436590647127E-2</v>
      </c>
      <c r="AI128" s="20">
        <f t="shared" si="24"/>
        <v>3.2305521284715843E-3</v>
      </c>
      <c r="AJ128" s="20">
        <f t="shared" si="28"/>
        <v>-0.17930060464900399</v>
      </c>
      <c r="AK128" s="20">
        <f t="shared" si="28"/>
        <v>0.101696231951281</v>
      </c>
      <c r="AL128" s="20">
        <f t="shared" si="28"/>
        <v>0.12066658668854401</v>
      </c>
      <c r="AM128" s="20">
        <f t="shared" si="28"/>
        <v>0.111246529692741</v>
      </c>
      <c r="AN128" s="20">
        <f t="shared" si="28"/>
        <v>-2.0612212843575599E-3</v>
      </c>
      <c r="AR128" s="22">
        <f t="shared" si="15"/>
        <v>50678</v>
      </c>
      <c r="AS128" s="20">
        <f t="shared" si="17"/>
        <v>84.950306689445199</v>
      </c>
      <c r="AT128" s="20">
        <f t="shared" si="25"/>
        <v>-2.5042704506186628</v>
      </c>
      <c r="AU128" s="20">
        <f t="shared" si="18"/>
        <v>0.15547807452767604</v>
      </c>
      <c r="AV128" s="20">
        <f t="shared" si="27"/>
        <v>3.2305521284715843E-3</v>
      </c>
      <c r="AW128" s="20">
        <f t="shared" si="27"/>
        <v>-0.17930060464900399</v>
      </c>
      <c r="AX128" s="20">
        <f t="shared" si="27"/>
        <v>0.101696231951281</v>
      </c>
      <c r="AY128" s="20">
        <f t="shared" si="27"/>
        <v>0.12066658668854401</v>
      </c>
      <c r="AZ128" s="20">
        <f t="shared" si="27"/>
        <v>0.111246529692741</v>
      </c>
      <c r="BA128" s="20">
        <f t="shared" si="27"/>
        <v>-2.0612212843575599E-3</v>
      </c>
      <c r="BB128" s="20">
        <f t="shared" si="21"/>
        <v>-2.1933143015633108</v>
      </c>
      <c r="BC128" s="22">
        <f t="shared" si="20"/>
        <v>50678</v>
      </c>
      <c r="BD128" s="20">
        <f t="shared" si="22"/>
        <v>-2.5042704506186628</v>
      </c>
      <c r="BE128" s="20">
        <f t="shared" si="23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6"/>
        <v>1.6254970598925722E-2</v>
      </c>
      <c r="AI129" s="20">
        <f t="shared" si="24"/>
        <v>3.1331519445390397E-3</v>
      </c>
      <c r="AJ129" s="20">
        <f t="shared" si="28"/>
        <v>-0.173895321230501</v>
      </c>
      <c r="AK129" s="20">
        <f t="shared" si="28"/>
        <v>9.8627451852648998E-2</v>
      </c>
      <c r="AL129" s="20">
        <f t="shared" si="28"/>
        <v>0.117026012814478</v>
      </c>
      <c r="AM129" s="20">
        <f t="shared" si="28"/>
        <v>0.10788973737908999</v>
      </c>
      <c r="AN129" s="20">
        <f t="shared" si="28"/>
        <v>-1.99100073209251E-3</v>
      </c>
      <c r="AR129" s="22">
        <f t="shared" ref="AR129:AR132" si="29">A129</f>
        <v>50770</v>
      </c>
      <c r="AS129" s="20">
        <f t="shared" si="17"/>
        <v>84.635979279100397</v>
      </c>
      <c r="AT129" s="20">
        <f t="shared" si="25"/>
        <v>-2.5048199166103844</v>
      </c>
      <c r="AU129" s="20">
        <f t="shared" si="18"/>
        <v>0.15079003202816249</v>
      </c>
      <c r="AV129" s="20">
        <f t="shared" si="27"/>
        <v>3.1331519445390397E-3</v>
      </c>
      <c r="AW129" s="20">
        <f t="shared" si="27"/>
        <v>-0.173895321230501</v>
      </c>
      <c r="AX129" s="20">
        <f t="shared" si="27"/>
        <v>9.8627451852648998E-2</v>
      </c>
      <c r="AY129" s="20">
        <f t="shared" si="27"/>
        <v>0.117026012814478</v>
      </c>
      <c r="AZ129" s="20">
        <f t="shared" si="27"/>
        <v>0.10788973737908999</v>
      </c>
      <c r="BA129" s="20">
        <f t="shared" si="27"/>
        <v>-1.99100073209251E-3</v>
      </c>
      <c r="BB129" s="20">
        <f t="shared" si="21"/>
        <v>-2.2032398525540589</v>
      </c>
      <c r="BC129" s="22">
        <f t="shared" si="20"/>
        <v>50770</v>
      </c>
      <c r="BD129" s="20">
        <f t="shared" si="22"/>
        <v>-2.5048199166103844</v>
      </c>
      <c r="BE129" s="20">
        <f t="shared" si="23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30">K130+Y130-Y130/100</f>
        <v>1.5721157311228282E-2</v>
      </c>
      <c r="AI130" s="20">
        <f t="shared" si="24"/>
        <v>3.0386734119724453E-3</v>
      </c>
      <c r="AJ130" s="20">
        <f t="shared" si="28"/>
        <v>-0.16865108568800599</v>
      </c>
      <c r="AK130" s="20">
        <f t="shared" si="28"/>
        <v>9.5651495970642098E-2</v>
      </c>
      <c r="AL130" s="20">
        <f t="shared" si="28"/>
        <v>0.11349545509863</v>
      </c>
      <c r="AM130" s="20">
        <f t="shared" si="28"/>
        <v>0.10463450497530701</v>
      </c>
      <c r="AN130" s="20">
        <f t="shared" si="28"/>
        <v>-1.9228083915590101E-3</v>
      </c>
      <c r="AR130" s="22">
        <f t="shared" si="29"/>
        <v>50860</v>
      </c>
      <c r="AS130" s="20">
        <f t="shared" ref="AS130:AS132" si="31">AF130*4+2</f>
        <v>84.3235881892668</v>
      </c>
      <c r="AT130" s="20">
        <f t="shared" si="25"/>
        <v>-2.5053537298980819</v>
      </c>
      <c r="AU130" s="20">
        <f t="shared" ref="AU130:AU132" si="32">SUM(AV130:BA130)</f>
        <v>0.14624623537698656</v>
      </c>
      <c r="AV130" s="20">
        <f t="shared" si="27"/>
        <v>3.0386734119724453E-3</v>
      </c>
      <c r="AW130" s="20">
        <f t="shared" si="27"/>
        <v>-0.16865108568800599</v>
      </c>
      <c r="AX130" s="20">
        <f t="shared" si="27"/>
        <v>9.5651495970642098E-2</v>
      </c>
      <c r="AY130" s="20">
        <f t="shared" si="27"/>
        <v>0.11349545509863</v>
      </c>
      <c r="AZ130" s="20">
        <f t="shared" si="27"/>
        <v>0.10463450497530701</v>
      </c>
      <c r="BA130" s="20">
        <f t="shared" si="27"/>
        <v>-1.9228083915590101E-3</v>
      </c>
      <c r="BB130" s="20">
        <f t="shared" si="21"/>
        <v>-2.2128612591441095</v>
      </c>
      <c r="BC130" s="22">
        <f t="shared" ref="BC130:BC132" si="33">AR130</f>
        <v>50860</v>
      </c>
      <c r="BD130" s="20">
        <f t="shared" si="22"/>
        <v>-2.5053537298980819</v>
      </c>
      <c r="BE130" s="20">
        <f t="shared" si="23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30"/>
        <v>1.5203367958465629E-2</v>
      </c>
      <c r="AI131" s="20">
        <f t="shared" si="24"/>
        <v>2.947028980964802E-3</v>
      </c>
      <c r="AJ131" s="20">
        <f t="shared" si="28"/>
        <v>-0.163563276379349</v>
      </c>
      <c r="AK131" s="20">
        <f t="shared" si="28"/>
        <v>9.2765473331440196E-2</v>
      </c>
      <c r="AL131" s="20">
        <f t="shared" si="28"/>
        <v>0.110071496048628</v>
      </c>
      <c r="AM131" s="20">
        <f t="shared" si="28"/>
        <v>0.101477660779128</v>
      </c>
      <c r="AN131" s="20">
        <f t="shared" si="28"/>
        <v>-1.8567346373066201E-3</v>
      </c>
      <c r="AR131" s="22">
        <f t="shared" si="29"/>
        <v>50951</v>
      </c>
      <c r="AS131" s="20">
        <f t="shared" si="31"/>
        <v>84.013146711795599</v>
      </c>
      <c r="AT131" s="20">
        <f t="shared" si="25"/>
        <v>-2.5058715192508445</v>
      </c>
      <c r="AU131" s="20">
        <f t="shared" si="32"/>
        <v>0.14184164812350536</v>
      </c>
      <c r="AV131" s="20">
        <f t="shared" si="27"/>
        <v>2.947028980964802E-3</v>
      </c>
      <c r="AW131" s="20">
        <f t="shared" si="27"/>
        <v>-0.163563276379349</v>
      </c>
      <c r="AX131" s="20">
        <f t="shared" si="27"/>
        <v>9.2765473331440196E-2</v>
      </c>
      <c r="AY131" s="20">
        <f t="shared" si="27"/>
        <v>0.110071496048628</v>
      </c>
      <c r="AZ131" s="20">
        <f t="shared" si="27"/>
        <v>0.101477660779128</v>
      </c>
      <c r="BA131" s="20">
        <f t="shared" si="27"/>
        <v>-1.8567346373066201E-3</v>
      </c>
      <c r="BB131" s="20">
        <f t="shared" ref="BB131:BB132" si="34">SUM(AT131:BA131)</f>
        <v>-2.2221882230038337</v>
      </c>
      <c r="BC131" s="22">
        <f t="shared" si="33"/>
        <v>50951</v>
      </c>
      <c r="BD131" s="20">
        <f t="shared" ref="BD131:BD132" si="35">AT131-$AT$2</f>
        <v>-2.5058715192508445</v>
      </c>
      <c r="BE131" s="20">
        <f t="shared" ref="BE131:BE132" si="36">AU131</f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0"/>
        <v>3.8199787393950217E-5</v>
      </c>
      <c r="AI132" s="20">
        <f t="shared" si="24"/>
        <v>1.4030894592930397E-6</v>
      </c>
      <c r="AJ132" s="20">
        <f t="shared" si="28"/>
        <v>-1.44701836759519E-3</v>
      </c>
      <c r="AK132" s="20">
        <f t="shared" si="28"/>
        <v>5.4189821816485995E-4</v>
      </c>
      <c r="AL132" s="20">
        <f t="shared" si="28"/>
        <v>-2.9329793527210697E-4</v>
      </c>
      <c r="AM132" s="20">
        <f t="shared" si="28"/>
        <v>1.37178050825248E-3</v>
      </c>
      <c r="AN132" s="20">
        <f t="shared" si="28"/>
        <v>3.7302372362546499E-3</v>
      </c>
      <c r="AR132" s="22">
        <f t="shared" si="29"/>
        <v>51043</v>
      </c>
      <c r="AS132" s="20">
        <f t="shared" si="31"/>
        <v>3.6726840082341683</v>
      </c>
      <c r="AT132" s="20">
        <f t="shared" si="25"/>
        <v>-2.5210366874219159</v>
      </c>
      <c r="AU132" s="20">
        <f t="shared" si="32"/>
        <v>3.9050027492639862E-3</v>
      </c>
      <c r="AV132" s="20">
        <f t="shared" si="27"/>
        <v>1.4030894592930397E-6</v>
      </c>
      <c r="AW132" s="20">
        <f t="shared" si="27"/>
        <v>-1.44701836759519E-3</v>
      </c>
      <c r="AX132" s="20">
        <f t="shared" si="27"/>
        <v>5.4189821816485995E-4</v>
      </c>
      <c r="AY132" s="20">
        <f t="shared" si="27"/>
        <v>-2.9329793527210697E-4</v>
      </c>
      <c r="AZ132" s="20">
        <f t="shared" si="27"/>
        <v>1.37178050825248E-3</v>
      </c>
      <c r="BA132" s="20">
        <f t="shared" si="27"/>
        <v>3.7302372362546499E-3</v>
      </c>
      <c r="BB132" s="20">
        <f t="shared" si="34"/>
        <v>-2.5132266819233879</v>
      </c>
      <c r="BC132" s="22">
        <f t="shared" si="33"/>
        <v>51043</v>
      </c>
      <c r="BD132" s="20">
        <f t="shared" si="35"/>
        <v>-2.5210366874219159</v>
      </c>
      <c r="BE132" s="20">
        <f t="shared" si="36"/>
        <v>3.9050027492639862E-3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234C4-6F12-4178-8A9D-7C3D05F4CD87}">
  <sheetPr codeName="Sheet13"/>
  <dimension ref="A1:BS132"/>
  <sheetViews>
    <sheetView topLeftCell="T110" zoomScale="205" zoomScaleNormal="20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T2" s="20">
        <f>AH2</f>
        <v>2.5748891372568901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T3" s="20">
        <f t="shared" ref="AT3:AT66" si="7">AH3</f>
        <v>2.6753131990213301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C3" s="22">
        <f t="shared" si="6"/>
        <v>39263</v>
      </c>
      <c r="BD3" s="20">
        <f t="shared" ref="BD3:BD66" si="8">AT3-$AT$2</f>
        <v>0.10042406176444008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T4" s="20">
        <f t="shared" si="7"/>
        <v>2.5069939880985901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C4" s="22">
        <f t="shared" si="6"/>
        <v>39355</v>
      </c>
      <c r="BD4" s="20">
        <f t="shared" si="8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T5" s="20">
        <f t="shared" si="7"/>
        <v>2.6392114002299398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C5" s="22">
        <f t="shared" si="6"/>
        <v>39447</v>
      </c>
      <c r="BD5" s="20">
        <f t="shared" si="8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T6" s="20">
        <f t="shared" si="7"/>
        <v>2.9688717973471301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C6" s="22">
        <f t="shared" si="6"/>
        <v>39538</v>
      </c>
      <c r="BD6" s="20">
        <f t="shared" si="8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T7" s="20">
        <f t="shared" si="7"/>
        <v>2.6992023286772402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C7" s="22">
        <f t="shared" si="6"/>
        <v>39629</v>
      </c>
      <c r="BD7" s="20">
        <f t="shared" si="8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 t="shared" si="7"/>
        <v>2.5210748872093101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C8" s="22">
        <f t="shared" si="6"/>
        <v>39721</v>
      </c>
      <c r="BD8" s="20">
        <f t="shared" si="8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si="7"/>
        <v>2.331735337481236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C9" s="22">
        <f t="shared" si="6"/>
        <v>39813</v>
      </c>
      <c r="BD9" s="20">
        <f t="shared" si="8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7"/>
        <v>0.99921590576618502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C10" s="22">
        <f t="shared" si="6"/>
        <v>39903</v>
      </c>
      <c r="BD10" s="20">
        <f t="shared" si="8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7"/>
        <v>0.94115567513033815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C11" s="22">
        <f t="shared" si="6"/>
        <v>39994</v>
      </c>
      <c r="BD11" s="20">
        <f t="shared" si="8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7"/>
        <v>1.3835803946742948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C12" s="22">
        <f t="shared" si="6"/>
        <v>40086</v>
      </c>
      <c r="BD12" s="20">
        <f t="shared" si="8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7"/>
        <v>1.5205047283734641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C13" s="22">
        <f t="shared" si="6"/>
        <v>40178</v>
      </c>
      <c r="BD13" s="20">
        <f t="shared" si="8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7"/>
        <v>2.200327197245195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C14" s="22">
        <f t="shared" si="6"/>
        <v>40268</v>
      </c>
      <c r="BD14" s="20">
        <f t="shared" si="8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7"/>
        <v>2.4916135002577948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C15" s="22">
        <f t="shared" si="6"/>
        <v>40359</v>
      </c>
      <c r="BD15" s="20">
        <f t="shared" si="8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7"/>
        <v>2.2566424351097227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C16" s="22">
        <f t="shared" si="6"/>
        <v>40451</v>
      </c>
      <c r="BD16" s="20">
        <f t="shared" si="8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1">Z17</f>
        <v>1.67287892077763</v>
      </c>
      <c r="AK17" s="20">
        <f t="shared" si="11"/>
        <v>0.43419460449876901</v>
      </c>
      <c r="AL17" s="20">
        <f t="shared" si="11"/>
        <v>-0.115124706883921</v>
      </c>
      <c r="AM17" s="20">
        <f t="shared" si="11"/>
        <v>3.18828888300874E-2</v>
      </c>
      <c r="AN17" s="20">
        <f t="shared" si="11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7"/>
        <v>1.8658466055407508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C17" s="22">
        <f t="shared" si="6"/>
        <v>40543</v>
      </c>
      <c r="BD17" s="20">
        <f t="shared" si="8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1"/>
        <v>1.6560903554873201</v>
      </c>
      <c r="AK18" s="20">
        <f t="shared" si="11"/>
        <v>0.29727135675643701</v>
      </c>
      <c r="AL18" s="20">
        <f t="shared" si="11"/>
        <v>-0.20292068942248001</v>
      </c>
      <c r="AM18" s="20">
        <f t="shared" si="11"/>
        <v>-2.7254570694421301E-2</v>
      </c>
      <c r="AN18" s="20">
        <f t="shared" si="11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7"/>
        <v>1.3164998161085955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C18" s="22">
        <f t="shared" si="6"/>
        <v>40633</v>
      </c>
      <c r="BD18" s="20">
        <f t="shared" si="8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1"/>
        <v>1.7520007447770301</v>
      </c>
      <c r="AK19" s="20">
        <f t="shared" si="11"/>
        <v>0.18453734051349799</v>
      </c>
      <c r="AL19" s="20">
        <f t="shared" si="11"/>
        <v>-0.23254532670007499</v>
      </c>
      <c r="AM19" s="20">
        <f t="shared" si="11"/>
        <v>-2.9947737468592799E-2</v>
      </c>
      <c r="AN19" s="20">
        <f t="shared" si="11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7"/>
        <v>0.29971977701188229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C19" s="22">
        <f t="shared" si="6"/>
        <v>40724</v>
      </c>
      <c r="BD19" s="20">
        <f t="shared" si="8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1"/>
        <v>2.30875629440852</v>
      </c>
      <c r="AK20" s="20">
        <f t="shared" si="11"/>
        <v>0.35473860941712099</v>
      </c>
      <c r="AL20" s="20">
        <f t="shared" si="11"/>
        <v>-8.0751503755398801E-2</v>
      </c>
      <c r="AM20" s="20">
        <f t="shared" si="11"/>
        <v>9.9261867776008594E-2</v>
      </c>
      <c r="AN20" s="20">
        <f t="shared" si="11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7"/>
        <v>0.58769774758790461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C20" s="22">
        <f t="shared" si="6"/>
        <v>40816</v>
      </c>
      <c r="BD20" s="20">
        <f t="shared" si="8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1"/>
        <v>2.8174208525393598</v>
      </c>
      <c r="AK21" s="20">
        <f t="shared" si="11"/>
        <v>0.45742311371089001</v>
      </c>
      <c r="AL21" s="20">
        <f t="shared" si="11"/>
        <v>2.0213672144897801E-2</v>
      </c>
      <c r="AM21" s="20">
        <f t="shared" si="11"/>
        <v>0.17302120510567101</v>
      </c>
      <c r="AN21" s="20">
        <f t="shared" si="11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7"/>
        <v>1.4152178217982796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C21" s="22">
        <f t="shared" si="6"/>
        <v>40908</v>
      </c>
      <c r="BD21" s="20">
        <f t="shared" si="8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1"/>
        <v>3.1420473865260501</v>
      </c>
      <c r="AK22" s="20">
        <f t="shared" si="11"/>
        <v>0.52224162464951696</v>
      </c>
      <c r="AL22" s="20">
        <f t="shared" si="11"/>
        <v>7.2374178086460295E-2</v>
      </c>
      <c r="AM22" s="20">
        <f t="shared" si="11"/>
        <v>0.21075443593257601</v>
      </c>
      <c r="AN22" s="20">
        <f t="shared" si="11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7"/>
        <v>1.8374469441596664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C22" s="22">
        <f t="shared" si="6"/>
        <v>40999</v>
      </c>
      <c r="BD22" s="20">
        <f t="shared" si="8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1"/>
        <v>3.3390778754202599</v>
      </c>
      <c r="AK23" s="20">
        <f t="shared" si="11"/>
        <v>0.612477639193307</v>
      </c>
      <c r="AL23" s="20">
        <f t="shared" si="11"/>
        <v>0.15466234429600501</v>
      </c>
      <c r="AM23" s="20">
        <f t="shared" si="11"/>
        <v>0.24660536306417</v>
      </c>
      <c r="AN23" s="20">
        <f t="shared" si="11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7"/>
        <v>1.4997314237449957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C23" s="22">
        <f t="shared" si="6"/>
        <v>41090</v>
      </c>
      <c r="BD23" s="20">
        <f t="shared" si="8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1"/>
        <v>3.4081982937965898</v>
      </c>
      <c r="AK24" s="20">
        <f t="shared" si="11"/>
        <v>0.66600289397063706</v>
      </c>
      <c r="AL24" s="20">
        <f t="shared" si="11"/>
        <v>0.26644537319060202</v>
      </c>
      <c r="AM24" s="20">
        <f t="shared" si="11"/>
        <v>0.31738985320353802</v>
      </c>
      <c r="AN24" s="20">
        <f t="shared" si="11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7"/>
        <v>1.5016146021359007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C24" s="22">
        <f t="shared" si="6"/>
        <v>41182</v>
      </c>
      <c r="BD24" s="20">
        <f t="shared" si="8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1"/>
        <v>3.41025109297893</v>
      </c>
      <c r="AK25" s="20">
        <f t="shared" si="11"/>
        <v>0.66484067177225703</v>
      </c>
      <c r="AL25" s="20">
        <f t="shared" si="11"/>
        <v>0.33257312884005902</v>
      </c>
      <c r="AM25" s="20">
        <f t="shared" si="11"/>
        <v>0.40025708850841701</v>
      </c>
      <c r="AN25" s="20">
        <f t="shared" si="11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7"/>
        <v>1.2238008123381798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C25" s="22">
        <f t="shared" si="6"/>
        <v>41274</v>
      </c>
      <c r="BD25" s="20">
        <f t="shared" si="8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1"/>
        <v>3.3031438179241199</v>
      </c>
      <c r="AK26" s="20">
        <f t="shared" si="11"/>
        <v>0.60964110277982697</v>
      </c>
      <c r="AL26" s="20">
        <f t="shared" si="11"/>
        <v>0.33269499989462697</v>
      </c>
      <c r="AM26" s="20">
        <f t="shared" si="11"/>
        <v>0.43273254988352</v>
      </c>
      <c r="AN26" s="20">
        <f t="shared" si="11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7"/>
        <v>0.41705792467535224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C26" s="22">
        <f t="shared" si="6"/>
        <v>41364</v>
      </c>
      <c r="BD26" s="20">
        <f t="shared" si="8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1"/>
        <v>3.2602455369069099</v>
      </c>
      <c r="AK27" s="20">
        <f t="shared" si="11"/>
        <v>0.59993817350668099</v>
      </c>
      <c r="AL27" s="20">
        <f t="shared" si="11"/>
        <v>0.35298904661994901</v>
      </c>
      <c r="AM27" s="20">
        <f t="shared" si="11"/>
        <v>0.46621535108997197</v>
      </c>
      <c r="AN27" s="20">
        <f t="shared" si="11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7"/>
        <v>0.19492264916165966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C27" s="22">
        <f t="shared" si="6"/>
        <v>41455</v>
      </c>
      <c r="BD27" s="20">
        <f t="shared" si="8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1"/>
        <v>3.2027039531231098</v>
      </c>
      <c r="AK28" s="20">
        <f t="shared" si="11"/>
        <v>0.56129313336237896</v>
      </c>
      <c r="AL28" s="20">
        <f t="shared" si="11"/>
        <v>0.335886853767983</v>
      </c>
      <c r="AM28" s="20">
        <f t="shared" si="11"/>
        <v>0.46705887279988001</v>
      </c>
      <c r="AN28" s="20">
        <f t="shared" si="11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7"/>
        <v>0.18537495563801129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C28" s="22">
        <f t="shared" si="6"/>
        <v>41547</v>
      </c>
      <c r="BD28" s="20">
        <f t="shared" si="8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1"/>
        <v>3.1979534477176799</v>
      </c>
      <c r="AK29" s="20">
        <f t="shared" si="11"/>
        <v>0.55881616555736502</v>
      </c>
      <c r="AL29" s="20">
        <f t="shared" si="11"/>
        <v>0.345050444365538</v>
      </c>
      <c r="AM29" s="20">
        <f t="shared" si="11"/>
        <v>0.48544887869301601</v>
      </c>
      <c r="AN29" s="20">
        <f t="shared" si="11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7"/>
        <v>-2.1461109435809533E-2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C29" s="22">
        <f t="shared" si="6"/>
        <v>41639</v>
      </c>
      <c r="BD29" s="20">
        <f t="shared" si="8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1"/>
        <v>3.2001444691295302</v>
      </c>
      <c r="AK30" s="20">
        <f t="shared" si="11"/>
        <v>0.56788120534983999</v>
      </c>
      <c r="AL30" s="20">
        <f t="shared" si="11"/>
        <v>0.35796807469202802</v>
      </c>
      <c r="AM30" s="20">
        <f t="shared" si="11"/>
        <v>0.50203007210152595</v>
      </c>
      <c r="AN30" s="20">
        <f t="shared" si="11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7"/>
        <v>-0.87624750472158741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C30" s="22">
        <f t="shared" si="6"/>
        <v>41729</v>
      </c>
      <c r="BD30" s="20">
        <f t="shared" si="8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1"/>
        <v>3.22683253774805</v>
      </c>
      <c r="AK31" s="20">
        <f t="shared" si="11"/>
        <v>0.56597092417514905</v>
      </c>
      <c r="AL31" s="20">
        <f t="shared" si="11"/>
        <v>0.36835268821057998</v>
      </c>
      <c r="AM31" s="20">
        <f t="shared" si="11"/>
        <v>0.50790756440240803</v>
      </c>
      <c r="AN31" s="20">
        <f t="shared" si="11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7"/>
        <v>-1.0581830602084945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C31" s="22">
        <f t="shared" si="6"/>
        <v>41820</v>
      </c>
      <c r="BD31" s="20">
        <f t="shared" si="8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1"/>
        <v>3.1897340410650701</v>
      </c>
      <c r="AK32" s="20">
        <f t="shared" si="11"/>
        <v>0.57689064148102298</v>
      </c>
      <c r="AL32" s="20">
        <f t="shared" si="11"/>
        <v>0.38570359590042702</v>
      </c>
      <c r="AM32" s="20">
        <f t="shared" si="11"/>
        <v>0.51522421622243397</v>
      </c>
      <c r="AN32" s="20">
        <f t="shared" si="11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7"/>
        <v>-0.7994654495628879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C32" s="22">
        <f t="shared" si="6"/>
        <v>41912</v>
      </c>
      <c r="BD32" s="20">
        <f t="shared" si="8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1"/>
        <v>3.1188168576115101</v>
      </c>
      <c r="AK33" s="20">
        <f t="shared" si="11"/>
        <v>0.575921057102183</v>
      </c>
      <c r="AL33" s="20">
        <f t="shared" si="11"/>
        <v>0.40470661895564097</v>
      </c>
      <c r="AM33" s="20">
        <f t="shared" si="11"/>
        <v>0.51071763646308199</v>
      </c>
      <c r="AN33" s="20">
        <f t="shared" si="11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7"/>
        <v>-0.71137665143150863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C33" s="22">
        <f t="shared" si="6"/>
        <v>42004</v>
      </c>
      <c r="BD33" s="20">
        <f t="shared" si="8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1"/>
        <v>3.0283300753494302</v>
      </c>
      <c r="AK34" s="20">
        <f t="shared" si="11"/>
        <v>0.56185230973922295</v>
      </c>
      <c r="AL34" s="20">
        <f t="shared" si="11"/>
        <v>0.417172758308195</v>
      </c>
      <c r="AM34" s="20">
        <f t="shared" si="11"/>
        <v>0.50784274511924399</v>
      </c>
      <c r="AN34" s="20">
        <f t="shared" si="11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7"/>
        <v>-0.99193563727596745</v>
      </c>
      <c r="AU34" s="20">
        <f t="shared" si="4"/>
        <v>1.9983507638762288</v>
      </c>
      <c r="AV34" s="20">
        <f t="shared" ref="AV34:BA65" si="12">AI34</f>
        <v>-2.2052910107082376E-2</v>
      </c>
      <c r="AW34" s="20">
        <f t="shared" si="12"/>
        <v>3.0283300753494302</v>
      </c>
      <c r="AX34" s="20">
        <f t="shared" si="12"/>
        <v>0.56185230973922295</v>
      </c>
      <c r="AY34" s="20">
        <f t="shared" si="12"/>
        <v>0.417172758308195</v>
      </c>
      <c r="AZ34" s="20">
        <f t="shared" si="12"/>
        <v>0.50784274511924399</v>
      </c>
      <c r="BA34" s="20">
        <f t="shared" si="12"/>
        <v>-2.4947942145327802</v>
      </c>
      <c r="BC34" s="22">
        <f t="shared" si="6"/>
        <v>42094</v>
      </c>
      <c r="BD34" s="20">
        <f t="shared" si="8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1"/>
        <v>2.9031878277369798</v>
      </c>
      <c r="AK35" s="20">
        <f t="shared" si="11"/>
        <v>0.528441567953157</v>
      </c>
      <c r="AL35" s="20">
        <f t="shared" si="11"/>
        <v>0.406634250371818</v>
      </c>
      <c r="AM35" s="20">
        <f t="shared" si="11"/>
        <v>0.488398843125879</v>
      </c>
      <c r="AN35" s="20">
        <f t="shared" si="11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7"/>
        <v>-0.55730538864307322</v>
      </c>
      <c r="AU35" s="20">
        <f t="shared" si="4"/>
        <v>1.8830373143122223</v>
      </c>
      <c r="AV35" s="20">
        <f t="shared" si="12"/>
        <v>-2.1114840335151288E-2</v>
      </c>
      <c r="AW35" s="20">
        <f t="shared" si="12"/>
        <v>2.9031878277369798</v>
      </c>
      <c r="AX35" s="20">
        <f t="shared" si="12"/>
        <v>0.528441567953157</v>
      </c>
      <c r="AY35" s="20">
        <f t="shared" si="12"/>
        <v>0.406634250371818</v>
      </c>
      <c r="AZ35" s="20">
        <f t="shared" si="12"/>
        <v>0.488398843125879</v>
      </c>
      <c r="BA35" s="20">
        <f t="shared" si="12"/>
        <v>-2.4225103345404602</v>
      </c>
      <c r="BC35" s="22">
        <f t="shared" si="6"/>
        <v>42185</v>
      </c>
      <c r="BD35" s="20">
        <f t="shared" si="8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1"/>
        <v>2.8187942692641799</v>
      </c>
      <c r="AK36" s="20">
        <f t="shared" si="11"/>
        <v>0.54466719531850105</v>
      </c>
      <c r="AL36" s="20">
        <f t="shared" si="11"/>
        <v>0.43512326901475001</v>
      </c>
      <c r="AM36" s="20">
        <f t="shared" si="11"/>
        <v>0.49455257898051103</v>
      </c>
      <c r="AN36" s="20">
        <f t="shared" si="11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7"/>
        <v>-0.47748425160821562</v>
      </c>
      <c r="AU36" s="20">
        <f t="shared" si="4"/>
        <v>1.9395817218523734</v>
      </c>
      <c r="AV36" s="20">
        <f t="shared" si="12"/>
        <v>-2.0023707892998118E-2</v>
      </c>
      <c r="AW36" s="20">
        <f t="shared" si="12"/>
        <v>2.8187942692641799</v>
      </c>
      <c r="AX36" s="20">
        <f t="shared" si="12"/>
        <v>0.54466719531850105</v>
      </c>
      <c r="AY36" s="20">
        <f t="shared" si="12"/>
        <v>0.43512326901475001</v>
      </c>
      <c r="AZ36" s="20">
        <f t="shared" si="12"/>
        <v>0.49455257898051103</v>
      </c>
      <c r="BA36" s="20">
        <f t="shared" si="12"/>
        <v>-2.33353188283257</v>
      </c>
      <c r="BC36" s="22">
        <f t="shared" si="6"/>
        <v>42277</v>
      </c>
      <c r="BD36" s="20">
        <f t="shared" si="8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1"/>
        <v>2.7137332085751802</v>
      </c>
      <c r="AK37" s="20">
        <f t="shared" si="11"/>
        <v>0.54793816974602705</v>
      </c>
      <c r="AL37" s="20">
        <f t="shared" si="11"/>
        <v>0.44512797757647798</v>
      </c>
      <c r="AM37" s="20">
        <f t="shared" si="11"/>
        <v>0.48508075800417</v>
      </c>
      <c r="AN37" s="20">
        <f t="shared" si="11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7"/>
        <v>-0.18980852797141104</v>
      </c>
      <c r="AU37" s="20">
        <f t="shared" si="4"/>
        <v>1.9334828692533299</v>
      </c>
      <c r="AV37" s="20">
        <f t="shared" si="12"/>
        <v>-1.8728794460474457E-2</v>
      </c>
      <c r="AW37" s="20">
        <f t="shared" si="12"/>
        <v>2.7137332085751802</v>
      </c>
      <c r="AX37" s="20">
        <f t="shared" si="12"/>
        <v>0.54793816974602705</v>
      </c>
      <c r="AY37" s="20">
        <f t="shared" si="12"/>
        <v>0.44512797757647798</v>
      </c>
      <c r="AZ37" s="20">
        <f t="shared" si="12"/>
        <v>0.48508075800417</v>
      </c>
      <c r="BA37" s="20">
        <f t="shared" si="12"/>
        <v>-2.2396684501880499</v>
      </c>
      <c r="BC37" s="22">
        <f t="shared" si="6"/>
        <v>42369</v>
      </c>
      <c r="BD37" s="20">
        <f t="shared" si="8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1"/>
        <v>2.6201304981511999</v>
      </c>
      <c r="AK38" s="20">
        <f t="shared" si="11"/>
        <v>0.58729040991637405</v>
      </c>
      <c r="AL38" s="20">
        <f t="shared" si="11"/>
        <v>0.47433120097870402</v>
      </c>
      <c r="AM38" s="20">
        <f t="shared" si="11"/>
        <v>0.48048579326908702</v>
      </c>
      <c r="AN38" s="20">
        <f t="shared" si="11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7"/>
        <v>0.13055673814103877</v>
      </c>
      <c r="AU38" s="20">
        <f t="shared" si="4"/>
        <v>2.0079848967942633</v>
      </c>
      <c r="AV38" s="20">
        <f t="shared" si="12"/>
        <v>-1.7145332381251484E-2</v>
      </c>
      <c r="AW38" s="20">
        <f t="shared" si="12"/>
        <v>2.6201304981511999</v>
      </c>
      <c r="AX38" s="20">
        <f t="shared" si="12"/>
        <v>0.58729040991637405</v>
      </c>
      <c r="AY38" s="20">
        <f t="shared" si="12"/>
        <v>0.47433120097870402</v>
      </c>
      <c r="AZ38" s="20">
        <f t="shared" si="12"/>
        <v>0.48048579326908702</v>
      </c>
      <c r="BA38" s="20">
        <f t="shared" si="12"/>
        <v>-2.13710767313985</v>
      </c>
      <c r="BC38" s="22">
        <f t="shared" si="6"/>
        <v>42460</v>
      </c>
      <c r="BD38" s="20">
        <f t="shared" si="8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1"/>
        <v>2.4511104815339602</v>
      </c>
      <c r="AK39" s="20">
        <f t="shared" si="11"/>
        <v>0.60762385009425901</v>
      </c>
      <c r="AL39" s="20">
        <f t="shared" si="11"/>
        <v>0.49722851101684901</v>
      </c>
      <c r="AM39" s="20">
        <f t="shared" si="11"/>
        <v>0.47710317039559302</v>
      </c>
      <c r="AN39" s="20">
        <f t="shared" si="11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7"/>
        <v>0.41660193620169139</v>
      </c>
      <c r="AU39" s="20">
        <f t="shared" si="4"/>
        <v>1.9892947736960092</v>
      </c>
      <c r="AV39" s="20">
        <f t="shared" si="12"/>
        <v>-1.544580238871208E-2</v>
      </c>
      <c r="AW39" s="20">
        <f t="shared" si="12"/>
        <v>2.4511104815339602</v>
      </c>
      <c r="AX39" s="20">
        <f t="shared" si="12"/>
        <v>0.60762385009425901</v>
      </c>
      <c r="AY39" s="20">
        <f t="shared" si="12"/>
        <v>0.49722851101684901</v>
      </c>
      <c r="AZ39" s="20">
        <f t="shared" si="12"/>
        <v>0.47710317039559302</v>
      </c>
      <c r="BA39" s="20">
        <f t="shared" si="12"/>
        <v>-2.02832543695594</v>
      </c>
      <c r="BC39" s="22">
        <f t="shared" si="6"/>
        <v>42551</v>
      </c>
      <c r="BD39" s="20">
        <f t="shared" si="8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1"/>
        <v>2.2748465986351101</v>
      </c>
      <c r="AK40" s="20">
        <f t="shared" si="11"/>
        <v>0.61438908850497198</v>
      </c>
      <c r="AL40" s="20">
        <f t="shared" si="11"/>
        <v>0.514784423690411</v>
      </c>
      <c r="AM40" s="20">
        <f t="shared" si="11"/>
        <v>0.472430495482631</v>
      </c>
      <c r="AN40" s="20">
        <f t="shared" si="11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7"/>
        <v>0.49787993858824131</v>
      </c>
      <c r="AU40" s="20">
        <f t="shared" si="4"/>
        <v>1.9469593294046414</v>
      </c>
      <c r="AV40" s="20">
        <f t="shared" si="12"/>
        <v>-1.3717464325162475E-2</v>
      </c>
      <c r="AW40" s="20">
        <f t="shared" si="12"/>
        <v>2.2748465986351101</v>
      </c>
      <c r="AX40" s="20">
        <f t="shared" si="12"/>
        <v>0.61438908850497198</v>
      </c>
      <c r="AY40" s="20">
        <f t="shared" si="12"/>
        <v>0.514784423690411</v>
      </c>
      <c r="AZ40" s="20">
        <f t="shared" si="12"/>
        <v>0.472430495482631</v>
      </c>
      <c r="BA40" s="20">
        <f t="shared" si="12"/>
        <v>-1.9157738125833199</v>
      </c>
      <c r="BC40" s="22">
        <f t="shared" si="6"/>
        <v>42643</v>
      </c>
      <c r="BD40" s="20">
        <f t="shared" si="8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1"/>
        <v>2.0618215234467701</v>
      </c>
      <c r="AK41" s="20">
        <f t="shared" si="11"/>
        <v>0.59679117648735103</v>
      </c>
      <c r="AL41" s="20">
        <f t="shared" si="11"/>
        <v>0.50253293347024897</v>
      </c>
      <c r="AM41" s="20">
        <f t="shared" si="11"/>
        <v>0.45472090219773897</v>
      </c>
      <c r="AN41" s="20">
        <f t="shared" si="11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7"/>
        <v>1.0024124013315678</v>
      </c>
      <c r="AU41" s="20">
        <f t="shared" si="4"/>
        <v>1.7895610622192155</v>
      </c>
      <c r="AV41" s="20">
        <f t="shared" si="12"/>
        <v>-1.1945062204323665E-2</v>
      </c>
      <c r="AW41" s="20">
        <f t="shared" si="12"/>
        <v>2.0618215234467701</v>
      </c>
      <c r="AX41" s="20">
        <f t="shared" si="12"/>
        <v>0.59679117648735103</v>
      </c>
      <c r="AY41" s="20">
        <f t="shared" si="12"/>
        <v>0.50253293347024897</v>
      </c>
      <c r="AZ41" s="20">
        <f t="shared" si="12"/>
        <v>0.45472090219773897</v>
      </c>
      <c r="BA41" s="20">
        <f t="shared" si="12"/>
        <v>-1.8143604111785701</v>
      </c>
      <c r="BC41" s="22">
        <f t="shared" si="6"/>
        <v>42735</v>
      </c>
      <c r="BD41" s="20">
        <f t="shared" si="8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1"/>
        <v>1.8547187176997799</v>
      </c>
      <c r="AK42" s="20">
        <f t="shared" si="11"/>
        <v>0.573070530776702</v>
      </c>
      <c r="AL42" s="20">
        <f t="shared" si="11"/>
        <v>0.487881555189418</v>
      </c>
      <c r="AM42" s="20">
        <f t="shared" si="11"/>
        <v>0.434880131091955</v>
      </c>
      <c r="AN42" s="20">
        <f t="shared" si="11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7"/>
        <v>1.3481631733982606</v>
      </c>
      <c r="AU42" s="20">
        <f t="shared" si="4"/>
        <v>1.6206314603049652</v>
      </c>
      <c r="AV42" s="20">
        <f t="shared" si="12"/>
        <v>-1.0166947127649505E-2</v>
      </c>
      <c r="AW42" s="20">
        <f t="shared" si="12"/>
        <v>1.8547187176997799</v>
      </c>
      <c r="AX42" s="20">
        <f t="shared" si="12"/>
        <v>0.573070530776702</v>
      </c>
      <c r="AY42" s="20">
        <f t="shared" si="12"/>
        <v>0.487881555189418</v>
      </c>
      <c r="AZ42" s="20">
        <f t="shared" si="12"/>
        <v>0.434880131091955</v>
      </c>
      <c r="BA42" s="20">
        <f t="shared" si="12"/>
        <v>-1.7197525273252401</v>
      </c>
      <c r="BC42" s="22">
        <f t="shared" si="6"/>
        <v>42825</v>
      </c>
      <c r="BD42" s="20">
        <f t="shared" si="8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1"/>
        <v>1.6163751096279899</v>
      </c>
      <c r="AK43" s="20">
        <f t="shared" si="11"/>
        <v>0.52178139129755297</v>
      </c>
      <c r="AL43" s="20">
        <f t="shared" si="11"/>
        <v>0.443828977159893</v>
      </c>
      <c r="AM43" s="20">
        <f t="shared" si="11"/>
        <v>0.40110432135542501</v>
      </c>
      <c r="AN43" s="20">
        <f t="shared" si="11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7"/>
        <v>1.5591638230949108</v>
      </c>
      <c r="AU43" s="20">
        <f t="shared" si="4"/>
        <v>1.3301340507075436</v>
      </c>
      <c r="AV43" s="20">
        <f t="shared" si="12"/>
        <v>-8.4341267602872482E-3</v>
      </c>
      <c r="AW43" s="20">
        <f t="shared" si="12"/>
        <v>1.6163751096279899</v>
      </c>
      <c r="AX43" s="20">
        <f t="shared" si="12"/>
        <v>0.52178139129755297</v>
      </c>
      <c r="AY43" s="20">
        <f t="shared" si="12"/>
        <v>0.443828977159893</v>
      </c>
      <c r="AZ43" s="20">
        <f t="shared" si="12"/>
        <v>0.40110432135542501</v>
      </c>
      <c r="BA43" s="20">
        <f t="shared" si="12"/>
        <v>-1.6445216219730301</v>
      </c>
      <c r="BC43" s="22">
        <f t="shared" si="6"/>
        <v>42916</v>
      </c>
      <c r="BD43" s="20">
        <f t="shared" si="8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1"/>
        <v>1.4432709561271</v>
      </c>
      <c r="AK44" s="20">
        <f t="shared" si="11"/>
        <v>0.52926342403295301</v>
      </c>
      <c r="AL44" s="20">
        <f t="shared" si="11"/>
        <v>0.43835472087325</v>
      </c>
      <c r="AM44" s="20">
        <f t="shared" si="11"/>
        <v>0.39731839633688698</v>
      </c>
      <c r="AN44" s="20">
        <f t="shared" si="11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7"/>
        <v>1.7793963488870701</v>
      </c>
      <c r="AU44" s="20">
        <f t="shared" si="4"/>
        <v>1.2356439601945228</v>
      </c>
      <c r="AV44" s="20">
        <f t="shared" si="12"/>
        <v>-6.6628317638673263E-3</v>
      </c>
      <c r="AW44" s="20">
        <f t="shared" si="12"/>
        <v>1.4432709561271</v>
      </c>
      <c r="AX44" s="20">
        <f t="shared" si="12"/>
        <v>0.52926342403295301</v>
      </c>
      <c r="AY44" s="20">
        <f t="shared" si="12"/>
        <v>0.43835472087325</v>
      </c>
      <c r="AZ44" s="20">
        <f t="shared" si="12"/>
        <v>0.39731839633688698</v>
      </c>
      <c r="BA44" s="20">
        <f t="shared" si="12"/>
        <v>-1.5659007054117999</v>
      </c>
      <c r="BC44" s="22">
        <f t="shared" si="6"/>
        <v>43008</v>
      </c>
      <c r="BD44" s="20">
        <f t="shared" si="8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1"/>
        <v>1.2688292372487</v>
      </c>
      <c r="AK45" s="20">
        <f t="shared" si="11"/>
        <v>0.52786686026048601</v>
      </c>
      <c r="AL45" s="20">
        <f t="shared" si="11"/>
        <v>0.42151084965882701</v>
      </c>
      <c r="AM45" s="20">
        <f t="shared" si="11"/>
        <v>0.385668524917473</v>
      </c>
      <c r="AN45" s="20">
        <f t="shared" si="11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7"/>
        <v>2.1869424493641327</v>
      </c>
      <c r="AU45" s="20">
        <f t="shared" si="4"/>
        <v>1.1051798645736082</v>
      </c>
      <c r="AV45" s="20">
        <f t="shared" si="12"/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2"/>
        <v>0.42151084965882701</v>
      </c>
      <c r="AZ45" s="20">
        <f t="shared" si="12"/>
        <v>0.385668524917473</v>
      </c>
      <c r="BA45" s="20">
        <f t="shared" si="12"/>
        <v>-1.4937708936694001</v>
      </c>
      <c r="BC45" s="22">
        <f t="shared" si="6"/>
        <v>43100</v>
      </c>
      <c r="BD45" s="20">
        <f t="shared" si="8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1"/>
        <v>1.0997840542442601</v>
      </c>
      <c r="AK46" s="20">
        <f t="shared" si="11"/>
        <v>0.52597911443571899</v>
      </c>
      <c r="AL46" s="20">
        <f t="shared" si="11"/>
        <v>0.40476101762787597</v>
      </c>
      <c r="AM46" s="20">
        <f t="shared" si="11"/>
        <v>0.36436501003856597</v>
      </c>
      <c r="AN46" s="20">
        <f t="shared" si="11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7"/>
        <v>2.6492363571524682</v>
      </c>
      <c r="AU46" s="20">
        <f t="shared" si="4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2"/>
        <v>0.40476101762787597</v>
      </c>
      <c r="AZ46" s="20">
        <f t="shared" si="12"/>
        <v>0.36436501003856597</v>
      </c>
      <c r="BA46" s="20">
        <f t="shared" si="12"/>
        <v>-1.44642591304688</v>
      </c>
      <c r="BC46" s="22">
        <f t="shared" si="6"/>
        <v>43190</v>
      </c>
      <c r="BD46" s="20">
        <f t="shared" si="8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1"/>
        <v>0.93100496992645199</v>
      </c>
      <c r="AK47" s="20">
        <f t="shared" si="11"/>
        <v>0.53701931233987499</v>
      </c>
      <c r="AL47" s="20">
        <f t="shared" si="11"/>
        <v>0.401689216511189</v>
      </c>
      <c r="AM47" s="20">
        <f t="shared" si="11"/>
        <v>0.36318560208466</v>
      </c>
      <c r="AN47" s="20">
        <f t="shared" si="11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7"/>
        <v>3.1463725994232172</v>
      </c>
      <c r="AU47" s="20">
        <f t="shared" si="4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2"/>
        <v>0.401689216511189</v>
      </c>
      <c r="AZ47" s="20">
        <f t="shared" si="12"/>
        <v>0.36318560208466</v>
      </c>
      <c r="BA47" s="20">
        <f t="shared" si="12"/>
        <v>-1.41407409584393</v>
      </c>
      <c r="BC47" s="22">
        <f t="shared" si="6"/>
        <v>43281</v>
      </c>
      <c r="BD47" s="20">
        <f t="shared" si="8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1"/>
        <v>0.74914248125564997</v>
      </c>
      <c r="AK48" s="20">
        <f t="shared" si="11"/>
        <v>0.54415984336630296</v>
      </c>
      <c r="AL48" s="20">
        <f t="shared" si="11"/>
        <v>0.41409158578419297</v>
      </c>
      <c r="AM48" s="20">
        <f t="shared" si="11"/>
        <v>0.37080726501404498</v>
      </c>
      <c r="AN48" s="20">
        <f t="shared" si="11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7"/>
        <v>3.2727242218440074</v>
      </c>
      <c r="AU48" s="20">
        <f t="shared" si="4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2"/>
        <v>0.41409158578419297</v>
      </c>
      <c r="AZ48" s="20">
        <f t="shared" si="12"/>
        <v>0.37080726501404498</v>
      </c>
      <c r="BA48" s="20">
        <f t="shared" si="12"/>
        <v>-1.3935321199334001</v>
      </c>
      <c r="BC48" s="22">
        <f t="shared" si="6"/>
        <v>43373</v>
      </c>
      <c r="BD48" s="20">
        <f t="shared" si="8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3">Z49</f>
        <v>0.56233493620960895</v>
      </c>
      <c r="AK49" s="20">
        <f t="shared" si="13"/>
        <v>0.52338725479814996</v>
      </c>
      <c r="AL49" s="20">
        <f t="shared" si="13"/>
        <v>0.40479635289844201</v>
      </c>
      <c r="AM49" s="20">
        <f t="shared" si="13"/>
        <v>0.373273384624983</v>
      </c>
      <c r="AN49" s="20">
        <f t="shared" si="13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7"/>
        <v>3.5799937608464938</v>
      </c>
      <c r="AU49" s="20">
        <f t="shared" si="4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2"/>
        <v>0.40479635289844201</v>
      </c>
      <c r="AZ49" s="20">
        <f t="shared" si="12"/>
        <v>0.373273384624983</v>
      </c>
      <c r="BA49" s="20">
        <f t="shared" si="12"/>
        <v>-1.3924471244594701</v>
      </c>
      <c r="BC49" s="22">
        <f t="shared" si="6"/>
        <v>43465</v>
      </c>
      <c r="BD49" s="20">
        <f t="shared" si="8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3"/>
        <v>0.39635770457490399</v>
      </c>
      <c r="AK50" s="20">
        <f t="shared" si="13"/>
        <v>0.52021904893466597</v>
      </c>
      <c r="AL50" s="20">
        <f t="shared" si="13"/>
        <v>0.41160838970737301</v>
      </c>
      <c r="AM50" s="20">
        <f t="shared" si="13"/>
        <v>0.393877022063093</v>
      </c>
      <c r="AN50" s="20">
        <f t="shared" si="13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7"/>
        <v>3.6297815755558664</v>
      </c>
      <c r="AU50" s="20">
        <f t="shared" si="4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2"/>
        <v>0.41160838970737301</v>
      </c>
      <c r="AZ50" s="20">
        <f t="shared" si="12"/>
        <v>0.393877022063093</v>
      </c>
      <c r="BA50" s="20">
        <f t="shared" si="12"/>
        <v>-1.38285610450653</v>
      </c>
      <c r="BC50" s="22">
        <f t="shared" si="6"/>
        <v>43555</v>
      </c>
      <c r="BD50" s="20">
        <f t="shared" si="8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3"/>
        <v>0.251594760278052</v>
      </c>
      <c r="AK51" s="20">
        <f t="shared" si="13"/>
        <v>0.51669997528920397</v>
      </c>
      <c r="AL51" s="20">
        <f t="shared" si="13"/>
        <v>0.41740114845376403</v>
      </c>
      <c r="AM51" s="20">
        <f t="shared" si="13"/>
        <v>0.40830066953650801</v>
      </c>
      <c r="AN51" s="20">
        <f t="shared" si="13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7"/>
        <v>4.0166686264648952</v>
      </c>
      <c r="AU51" s="20">
        <f t="shared" si="4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2"/>
        <v>0.41740114845376403</v>
      </c>
      <c r="AZ51" s="20">
        <f t="shared" si="12"/>
        <v>0.40830066953650801</v>
      </c>
      <c r="BA51" s="20">
        <f t="shared" si="12"/>
        <v>-1.3666516013227199</v>
      </c>
      <c r="BC51" s="22">
        <f t="shared" si="6"/>
        <v>43646</v>
      </c>
      <c r="BD51" s="20">
        <f t="shared" si="8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3"/>
        <v>0.226846552382589</v>
      </c>
      <c r="AK52" s="20">
        <f t="shared" si="13"/>
        <v>0.59344151331615302</v>
      </c>
      <c r="AL52" s="20">
        <f t="shared" si="13"/>
        <v>0.47751579767376501</v>
      </c>
      <c r="AM52" s="20">
        <f t="shared" si="13"/>
        <v>0.45937794008285798</v>
      </c>
      <c r="AN52" s="20">
        <f t="shared" si="13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7"/>
        <v>4.4021718434316783</v>
      </c>
      <c r="AU52" s="20">
        <f t="shared" si="4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2"/>
        <v>0.47751579767376501</v>
      </c>
      <c r="AZ52" s="20">
        <f t="shared" si="12"/>
        <v>0.45937794008285798</v>
      </c>
      <c r="BA52" s="20">
        <f t="shared" si="12"/>
        <v>-1.31723179138341</v>
      </c>
      <c r="BC52" s="22">
        <f t="shared" si="6"/>
        <v>43738</v>
      </c>
      <c r="BD52" s="20">
        <f t="shared" si="8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3"/>
        <v>-2.3047164719153999E-2</v>
      </c>
      <c r="AK53" s="20">
        <f t="shared" si="13"/>
        <v>0.53419432546662404</v>
      </c>
      <c r="AL53" s="20">
        <f t="shared" si="13"/>
        <v>0.43571463851851699</v>
      </c>
      <c r="AM53" s="20">
        <f t="shared" si="13"/>
        <v>0.43237635067600999</v>
      </c>
      <c r="AN53" s="20">
        <f t="shared" si="13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7"/>
        <v>4.2035621549906024</v>
      </c>
      <c r="AU53" s="20">
        <f t="shared" si="4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2"/>
        <v>0.43571463851851699</v>
      </c>
      <c r="AZ53" s="20">
        <f t="shared" si="12"/>
        <v>0.43237635067600999</v>
      </c>
      <c r="BA53" s="20">
        <f t="shared" si="12"/>
        <v>-1.28804283782629</v>
      </c>
      <c r="BC53" s="22">
        <f t="shared" si="6"/>
        <v>43830</v>
      </c>
      <c r="BD53" s="20">
        <f t="shared" si="8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3"/>
        <v>-0.28489757525085702</v>
      </c>
      <c r="AK54" s="20">
        <f t="shared" si="13"/>
        <v>0.49400142878594799</v>
      </c>
      <c r="AL54" s="20">
        <f t="shared" si="13"/>
        <v>0.41358950307318798</v>
      </c>
      <c r="AM54" s="20">
        <f t="shared" si="13"/>
        <v>0.40946086966988599</v>
      </c>
      <c r="AN54" s="20">
        <f t="shared" si="13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7"/>
        <v>3.0222496287262124</v>
      </c>
      <c r="AU54" s="20">
        <f t="shared" si="4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2"/>
        <v>0.41358950307318798</v>
      </c>
      <c r="AZ54" s="20">
        <f t="shared" si="12"/>
        <v>0.40946086966988599</v>
      </c>
      <c r="BA54" s="20">
        <f t="shared" si="12"/>
        <v>-1.26658097639778</v>
      </c>
      <c r="BC54" s="22">
        <f t="shared" si="6"/>
        <v>43921</v>
      </c>
      <c r="BD54" s="20">
        <f t="shared" si="8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3"/>
        <v>-0.594741943446914</v>
      </c>
      <c r="AK55" s="20">
        <f t="shared" si="13"/>
        <v>0.454491406506422</v>
      </c>
      <c r="AL55" s="20">
        <f t="shared" si="13"/>
        <v>0.40171238728455899</v>
      </c>
      <c r="AM55" s="20">
        <f t="shared" si="13"/>
        <v>0.39969222120743703</v>
      </c>
      <c r="AN55" s="20">
        <f t="shared" si="13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7"/>
        <v>1.5179634137775246</v>
      </c>
      <c r="AU55" s="20">
        <f t="shared" si="4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2"/>
        <v>0.40171238728455899</v>
      </c>
      <c r="AZ55" s="20">
        <f t="shared" si="12"/>
        <v>0.39969222120743703</v>
      </c>
      <c r="BA55" s="20">
        <f t="shared" si="12"/>
        <v>-1.23976399227121</v>
      </c>
      <c r="BC55" s="22">
        <f t="shared" si="6"/>
        <v>44012</v>
      </c>
      <c r="BD55" s="20">
        <f t="shared" si="8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3"/>
        <v>-0.82969651712141301</v>
      </c>
      <c r="AK56" s="20">
        <f t="shared" si="13"/>
        <v>0.40928669526613798</v>
      </c>
      <c r="AL56" s="20">
        <f t="shared" si="13"/>
        <v>0.38986396273180002</v>
      </c>
      <c r="AM56" s="20">
        <f t="shared" si="13"/>
        <v>0.38615100299848198</v>
      </c>
      <c r="AN56" s="20">
        <f t="shared" si="13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7"/>
        <v>1.1800603997984918</v>
      </c>
      <c r="AU56" s="20">
        <f t="shared" si="4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2"/>
        <v>0.38986396273180002</v>
      </c>
      <c r="AZ56" s="20">
        <f t="shared" si="12"/>
        <v>0.38615100299848198</v>
      </c>
      <c r="BA56" s="20">
        <f t="shared" si="12"/>
        <v>-1.20136481419083</v>
      </c>
      <c r="BC56" s="22">
        <f t="shared" si="6"/>
        <v>44104</v>
      </c>
      <c r="BD56" s="20">
        <f t="shared" si="8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3"/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7"/>
        <v>-0.77126050434317672</v>
      </c>
      <c r="AU57" s="20">
        <f t="shared" si="4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2"/>
        <v>0.35051186598850698</v>
      </c>
      <c r="AZ57" s="20">
        <f t="shared" si="12"/>
        <v>0.36141438871759102</v>
      </c>
      <c r="BA57" s="20">
        <f t="shared" si="12"/>
        <v>-1.15803803528247</v>
      </c>
      <c r="BC57" s="22">
        <f t="shared" si="6"/>
        <v>44196</v>
      </c>
      <c r="BD57" s="20">
        <f t="shared" si="8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7"/>
        <v>-1.4833222020377377</v>
      </c>
      <c r="AU58" s="20">
        <f t="shared" si="4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2"/>
        <v>0.32262187427155897</v>
      </c>
      <c r="AZ58" s="20">
        <f t="shared" si="12"/>
        <v>0.324555611011696</v>
      </c>
      <c r="BA58" s="20">
        <f t="shared" si="12"/>
        <v>-1.10991228314041</v>
      </c>
      <c r="BC58" s="22">
        <f t="shared" si="6"/>
        <v>44286</v>
      </c>
      <c r="BD58" s="20">
        <f t="shared" si="8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7"/>
        <v>1.0175290680767535</v>
      </c>
      <c r="AU59" s="20">
        <f t="shared" si="4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2"/>
        <v>0.32277940829089802</v>
      </c>
      <c r="AZ59" s="20">
        <f t="shared" si="12"/>
        <v>0.299182873581818</v>
      </c>
      <c r="BA59" s="20">
        <f t="shared" si="12"/>
        <v>-1.0691490287376899</v>
      </c>
      <c r="BC59" s="22">
        <f t="shared" si="6"/>
        <v>44377</v>
      </c>
      <c r="BD59" s="20">
        <f t="shared" si="8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7"/>
        <v>3.3501662307367166</v>
      </c>
      <c r="AU60" s="20">
        <f t="shared" si="4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2"/>
        <v>0.33617556024668899</v>
      </c>
      <c r="AZ60" s="20">
        <f t="shared" si="12"/>
        <v>0.28692160405985601</v>
      </c>
      <c r="BA60" s="20">
        <f t="shared" si="12"/>
        <v>-1.0252062329381499</v>
      </c>
      <c r="BC60" s="22">
        <f t="shared" si="6"/>
        <v>44469</v>
      </c>
      <c r="BD60" s="20">
        <f t="shared" si="8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7"/>
        <v>3.7405766923331063</v>
      </c>
      <c r="AU61" s="20">
        <f t="shared" si="4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2"/>
        <v>0.31756999539773201</v>
      </c>
      <c r="AZ61" s="20">
        <f t="shared" si="12"/>
        <v>0.237071047662305</v>
      </c>
      <c r="BA61" s="20">
        <f t="shared" si="12"/>
        <v>-1.01464839851785</v>
      </c>
      <c r="BC61" s="22">
        <f t="shared" si="6"/>
        <v>44561</v>
      </c>
      <c r="BD61" s="20">
        <f t="shared" si="8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7"/>
        <v>4.5408094932268535</v>
      </c>
      <c r="AU62" s="20">
        <f t="shared" si="4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2"/>
        <v>0.285991309517307</v>
      </c>
      <c r="AZ62" s="20">
        <f t="shared" si="12"/>
        <v>0.200188217090634</v>
      </c>
      <c r="BA62" s="20">
        <f t="shared" si="12"/>
        <v>-0.98911155345424495</v>
      </c>
      <c r="BC62" s="22">
        <f t="shared" si="6"/>
        <v>44651</v>
      </c>
      <c r="BD62" s="20">
        <f t="shared" si="8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7"/>
        <v>4.707282148891351</v>
      </c>
      <c r="AU63" s="20">
        <f t="shared" si="4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2"/>
        <v>0.29301162910119999</v>
      </c>
      <c r="AZ63" s="20">
        <f t="shared" si="12"/>
        <v>0.19860349608472</v>
      </c>
      <c r="BA63" s="20">
        <f t="shared" si="12"/>
        <v>-0.93242448320646998</v>
      </c>
      <c r="BC63" s="22">
        <f t="shared" si="6"/>
        <v>44742</v>
      </c>
      <c r="BD63" s="20">
        <f t="shared" si="8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7"/>
        <v>4.9365564262852004</v>
      </c>
      <c r="AU64" s="20">
        <f t="shared" si="4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2"/>
        <v>0.31945634178418297</v>
      </c>
      <c r="AZ64" s="20">
        <f t="shared" si="12"/>
        <v>0.217098246373092</v>
      </c>
      <c r="BA64" s="20">
        <f t="shared" si="12"/>
        <v>-0.85539496443560803</v>
      </c>
      <c r="BC64" s="22">
        <f t="shared" si="6"/>
        <v>44834</v>
      </c>
      <c r="BD64" s="20">
        <f t="shared" si="8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ref="AR65:AR128" si="14">A65</f>
        <v>44926</v>
      </c>
      <c r="AS65" s="20">
        <f t="shared" si="3"/>
        <v>110.698496046624</v>
      </c>
      <c r="AT65" s="20">
        <f t="shared" si="7"/>
        <v>3.8716472040063423</v>
      </c>
      <c r="AU65" s="20">
        <f t="shared" si="4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2"/>
        <v>0.343551641063775</v>
      </c>
      <c r="AZ65" s="20">
        <f t="shared" si="12"/>
        <v>0.240729257764114</v>
      </c>
      <c r="BA65" s="20">
        <f t="shared" si="12"/>
        <v>-0.77379824428789701</v>
      </c>
      <c r="BC65" s="22">
        <f t="shared" si="6"/>
        <v>44926</v>
      </c>
      <c r="BD65" s="20">
        <f t="shared" si="8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5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si="14"/>
        <v>45016</v>
      </c>
      <c r="AS66" s="20">
        <f t="shared" ref="AS66:AS129" si="16">AF66*4+2</f>
        <v>113.29851339708161</v>
      </c>
      <c r="AT66" s="20">
        <f t="shared" si="7"/>
        <v>2.9112000768258053</v>
      </c>
      <c r="AU66" s="20">
        <f t="shared" ref="AU66:AU129" si="17">SUM(AV66:BA66)</f>
        <v>-1.4230901930708177</v>
      </c>
      <c r="AV66" s="20">
        <f t="shared" ref="AV66:BA97" si="18">AI66</f>
        <v>2.0067704899732277E-2</v>
      </c>
      <c r="AW66" s="20">
        <f t="shared" si="18"/>
        <v>-1.69601313561823</v>
      </c>
      <c r="AX66" s="20">
        <f t="shared" si="18"/>
        <v>0.30013424484974299</v>
      </c>
      <c r="AY66" s="20">
        <f t="shared" si="18"/>
        <v>0.37314146129786602</v>
      </c>
      <c r="AZ66" s="20">
        <f t="shared" si="18"/>
        <v>0.26541769410670002</v>
      </c>
      <c r="BA66" s="20">
        <f t="shared" si="18"/>
        <v>-0.685838162606629</v>
      </c>
      <c r="BC66" s="22">
        <f t="shared" ref="BC66:BC129" si="19">AR66</f>
        <v>45016</v>
      </c>
      <c r="BD66" s="20">
        <f t="shared" si="8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5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4"/>
        <v>45107</v>
      </c>
      <c r="AS67" s="20">
        <f t="shared" si="16"/>
        <v>113.16131754632281</v>
      </c>
      <c r="AT67" s="20">
        <f t="shared" ref="AT67:AT130" si="20">AH67</f>
        <v>2.414811466508898</v>
      </c>
      <c r="AU67" s="20">
        <f t="shared" si="17"/>
        <v>-1.077072542570654</v>
      </c>
      <c r="AV67" s="20">
        <f t="shared" si="18"/>
        <v>1.9799149753406138E-2</v>
      </c>
      <c r="AW67" s="20">
        <f t="shared" si="18"/>
        <v>-1.5853835422520901</v>
      </c>
      <c r="AX67" s="20">
        <f t="shared" si="18"/>
        <v>0.34564039303573901</v>
      </c>
      <c r="AY67" s="20">
        <f t="shared" si="18"/>
        <v>0.42120060604279203</v>
      </c>
      <c r="AZ67" s="20">
        <f t="shared" si="18"/>
        <v>0.31591023430719101</v>
      </c>
      <c r="BA67" s="20">
        <f t="shared" si="18"/>
        <v>-0.59423938345769201</v>
      </c>
      <c r="BC67" s="22">
        <f t="shared" si="19"/>
        <v>45107</v>
      </c>
      <c r="BD67" s="20">
        <f t="shared" ref="BD67:BD130" si="21">AT67-$AT$2</f>
        <v>-0.16007767074799206</v>
      </c>
      <c r="BE67" s="20">
        <f t="shared" ref="BE67:BE130" si="22">AU67</f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5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4"/>
        <v>45199</v>
      </c>
      <c r="AS68" s="20">
        <f t="shared" si="16"/>
        <v>114.1571643721596</v>
      </c>
      <c r="AT68" s="20">
        <f t="shared" si="20"/>
        <v>1.8512024169237749</v>
      </c>
      <c r="AU68" s="20">
        <f t="shared" si="17"/>
        <v>-0.68127253617439154</v>
      </c>
      <c r="AV68" s="20">
        <f t="shared" si="18"/>
        <v>1.9521311220220397E-2</v>
      </c>
      <c r="AW68" s="20">
        <f t="shared" si="18"/>
        <v>-1.46882228903366</v>
      </c>
      <c r="AX68" s="20">
        <f t="shared" si="18"/>
        <v>0.39551648084570101</v>
      </c>
      <c r="AY68" s="20">
        <f t="shared" si="18"/>
        <v>0.48384626403099901</v>
      </c>
      <c r="AZ68" s="20">
        <f t="shared" si="18"/>
        <v>0.37970180729977199</v>
      </c>
      <c r="BA68" s="20">
        <f t="shared" si="18"/>
        <v>-0.49103611053742402</v>
      </c>
      <c r="BC68" s="22">
        <f t="shared" si="19"/>
        <v>45199</v>
      </c>
      <c r="BD68" s="20">
        <f t="shared" si="21"/>
        <v>-0.72368672033311521</v>
      </c>
      <c r="BE68" s="20">
        <f t="shared" si="22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5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4"/>
        <v>45291</v>
      </c>
      <c r="AS69" s="20">
        <f t="shared" si="16"/>
        <v>114.1069447659432</v>
      </c>
      <c r="AT69" s="20">
        <f t="shared" si="20"/>
        <v>0.8116426021666614</v>
      </c>
      <c r="AU69" s="20">
        <f t="shared" si="17"/>
        <v>-0.30660926557709239</v>
      </c>
      <c r="AV69" s="20">
        <f t="shared" si="18"/>
        <v>1.9069660089399802E-2</v>
      </c>
      <c r="AW69" s="20">
        <f t="shared" si="18"/>
        <v>-1.3631367691815801</v>
      </c>
      <c r="AX69" s="20">
        <f t="shared" si="18"/>
        <v>0.44789079047452601</v>
      </c>
      <c r="AY69" s="20">
        <f t="shared" si="18"/>
        <v>0.53726616807372396</v>
      </c>
      <c r="AZ69" s="20">
        <f t="shared" si="18"/>
        <v>0.43843994333338698</v>
      </c>
      <c r="BA69" s="20">
        <f t="shared" si="18"/>
        <v>-0.38613905836654899</v>
      </c>
      <c r="BC69" s="22">
        <f t="shared" si="19"/>
        <v>45291</v>
      </c>
      <c r="BD69" s="20">
        <f t="shared" si="21"/>
        <v>-1.7632465350902287</v>
      </c>
      <c r="BE69" s="20">
        <f t="shared" si="22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5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4"/>
        <v>45382</v>
      </c>
      <c r="AS70" s="20">
        <f t="shared" si="16"/>
        <v>114.6794872862536</v>
      </c>
      <c r="AT70" s="20">
        <f t="shared" si="20"/>
        <v>0.86143280459637639</v>
      </c>
      <c r="AU70" s="20">
        <f t="shared" si="17"/>
        <v>5.9571001420186565E-2</v>
      </c>
      <c r="AV70" s="20">
        <f t="shared" si="18"/>
        <v>1.8896990194972475E-2</v>
      </c>
      <c r="AW70" s="20">
        <f t="shared" si="18"/>
        <v>-1.2333724575631499</v>
      </c>
      <c r="AX70" s="20">
        <f t="shared" si="18"/>
        <v>0.49495996178706497</v>
      </c>
      <c r="AY70" s="20">
        <f t="shared" si="18"/>
        <v>0.580763191550564</v>
      </c>
      <c r="AZ70" s="20">
        <f t="shared" si="18"/>
        <v>0.48720325058035102</v>
      </c>
      <c r="BA70" s="20">
        <f t="shared" si="18"/>
        <v>-0.28887993512961602</v>
      </c>
      <c r="BC70" s="22">
        <f t="shared" si="19"/>
        <v>45382</v>
      </c>
      <c r="BD70" s="20">
        <f t="shared" si="21"/>
        <v>-1.7134563326605137</v>
      </c>
      <c r="BE70" s="20">
        <f t="shared" si="22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5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4"/>
        <v>45473</v>
      </c>
      <c r="AS71" s="20">
        <f t="shared" si="16"/>
        <v>114.18551560813241</v>
      </c>
      <c r="AT71" s="20">
        <f t="shared" si="20"/>
        <v>0.33517122921991682</v>
      </c>
      <c r="AU71" s="20">
        <f t="shared" si="17"/>
        <v>0.32985637700748316</v>
      </c>
      <c r="AV71" s="20">
        <f t="shared" si="18"/>
        <v>1.8720705772216139E-2</v>
      </c>
      <c r="AW71" s="20">
        <f t="shared" si="18"/>
        <v>-1.1379642960865799</v>
      </c>
      <c r="AX71" s="20">
        <f t="shared" si="18"/>
        <v>0.52333106578757105</v>
      </c>
      <c r="AY71" s="20">
        <f t="shared" si="18"/>
        <v>0.61004358200891695</v>
      </c>
      <c r="AZ71" s="20">
        <f t="shared" si="18"/>
        <v>0.52305723668799697</v>
      </c>
      <c r="BA71" s="20">
        <f t="shared" si="18"/>
        <v>-0.20733191716263799</v>
      </c>
      <c r="BC71" s="22">
        <f t="shared" si="19"/>
        <v>45473</v>
      </c>
      <c r="BD71" s="20">
        <f t="shared" si="21"/>
        <v>-2.2397179080369733</v>
      </c>
      <c r="BE71" s="20">
        <f t="shared" si="22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5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4"/>
        <v>45565</v>
      </c>
      <c r="AS72" s="20">
        <f t="shared" si="16"/>
        <v>113.2786011687804</v>
      </c>
      <c r="AT72" s="20">
        <f t="shared" si="20"/>
        <v>0.1918487827113293</v>
      </c>
      <c r="AU72" s="20">
        <f t="shared" si="17"/>
        <v>0.51538996213249122</v>
      </c>
      <c r="AV72" s="20">
        <f t="shared" si="18"/>
        <v>1.8324636640997229E-2</v>
      </c>
      <c r="AW72" s="20">
        <f t="shared" si="18"/>
        <v>-1.06965345440944</v>
      </c>
      <c r="AX72" s="20">
        <f t="shared" si="18"/>
        <v>0.53532791861311502</v>
      </c>
      <c r="AY72" s="20">
        <f t="shared" si="18"/>
        <v>0.62579520385343401</v>
      </c>
      <c r="AZ72" s="20">
        <f t="shared" si="18"/>
        <v>0.54753269018900297</v>
      </c>
      <c r="BA72" s="20">
        <f t="shared" si="18"/>
        <v>-0.141937032754618</v>
      </c>
      <c r="BC72" s="22">
        <f t="shared" si="19"/>
        <v>45565</v>
      </c>
      <c r="BD72" s="20">
        <f t="shared" si="21"/>
        <v>-2.3830403545455607</v>
      </c>
      <c r="BE72" s="20">
        <f t="shared" si="22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5"/>
        <v>0.13792895879449638</v>
      </c>
      <c r="AI73" s="20">
        <f t="shared" ref="AI73:AI132" si="23">Y73/1010</f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4"/>
        <v>45657</v>
      </c>
      <c r="AS73" s="20">
        <f t="shared" si="16"/>
        <v>112.4522082790244</v>
      </c>
      <c r="AT73" s="20">
        <f t="shared" si="20"/>
        <v>0.13792895879449638</v>
      </c>
      <c r="AU73" s="20">
        <f t="shared" si="17"/>
        <v>0.63321994469907061</v>
      </c>
      <c r="AV73" s="20">
        <f t="shared" si="18"/>
        <v>1.7831720018109207E-2</v>
      </c>
      <c r="AW73" s="20">
        <f t="shared" si="18"/>
        <v>-1.0207842102767399</v>
      </c>
      <c r="AX73" s="20">
        <f t="shared" si="18"/>
        <v>0.53620301353732602</v>
      </c>
      <c r="AY73" s="20">
        <f t="shared" si="18"/>
        <v>0.62966841806513296</v>
      </c>
      <c r="AZ73" s="20">
        <f t="shared" si="18"/>
        <v>0.56085381876973495</v>
      </c>
      <c r="BA73" s="20">
        <f t="shared" si="18"/>
        <v>-9.0552815414492699E-2</v>
      </c>
      <c r="BC73" s="22">
        <f t="shared" si="19"/>
        <v>45657</v>
      </c>
      <c r="BD73" s="20">
        <f t="shared" si="21"/>
        <v>-2.4369601784623938</v>
      </c>
      <c r="BE73" s="20">
        <f t="shared" si="22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5"/>
        <v>0.10908312388442212</v>
      </c>
      <c r="AI74" s="20">
        <f t="shared" si="23"/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4"/>
        <v>45747</v>
      </c>
      <c r="AS74" s="20">
        <f t="shared" si="16"/>
        <v>111.5405598405324</v>
      </c>
      <c r="AT74" s="20">
        <f t="shared" si="20"/>
        <v>0.10908312388442212</v>
      </c>
      <c r="AU74" s="20">
        <f t="shared" si="17"/>
        <v>0.69827722675887438</v>
      </c>
      <c r="AV74" s="20">
        <f t="shared" si="18"/>
        <v>1.731288821960178E-2</v>
      </c>
      <c r="AW74" s="20">
        <f t="shared" si="18"/>
        <v>-0.98236018972973604</v>
      </c>
      <c r="AX74" s="20">
        <f t="shared" si="18"/>
        <v>0.52846599094816904</v>
      </c>
      <c r="AY74" s="20">
        <f t="shared" si="18"/>
        <v>0.62454039552005702</v>
      </c>
      <c r="AZ74" s="20">
        <f t="shared" si="18"/>
        <v>0.563590248268386</v>
      </c>
      <c r="BA74" s="20">
        <f t="shared" si="18"/>
        <v>-5.32721064676034E-2</v>
      </c>
      <c r="BC74" s="22">
        <f t="shared" si="19"/>
        <v>45747</v>
      </c>
      <c r="BD74" s="20">
        <f t="shared" si="21"/>
        <v>-2.4658060133724677</v>
      </c>
      <c r="BE74" s="20">
        <f t="shared" si="22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5"/>
        <v>8.9187050370279158E-2</v>
      </c>
      <c r="AI75" s="20">
        <f t="shared" si="23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4"/>
        <v>45838</v>
      </c>
      <c r="AS75" s="20">
        <f t="shared" si="16"/>
        <v>110.5570500109672</v>
      </c>
      <c r="AT75" s="20">
        <f t="shared" si="20"/>
        <v>8.9187050370279158E-2</v>
      </c>
      <c r="AU75" s="20">
        <f t="shared" si="17"/>
        <v>0.72681882639739426</v>
      </c>
      <c r="AV75" s="20">
        <f t="shared" si="18"/>
        <v>1.6793949214903167E-2</v>
      </c>
      <c r="AW75" s="20">
        <f t="shared" si="18"/>
        <v>-0.94827616721966201</v>
      </c>
      <c r="AX75" s="20">
        <f t="shared" si="18"/>
        <v>0.51624543115517396</v>
      </c>
      <c r="AY75" s="20">
        <f t="shared" si="18"/>
        <v>0.61273184592329999</v>
      </c>
      <c r="AZ75" s="20">
        <f t="shared" si="18"/>
        <v>0.55843932009591002</v>
      </c>
      <c r="BA75" s="20">
        <f t="shared" si="18"/>
        <v>-2.91155527722309E-2</v>
      </c>
      <c r="BC75" s="22">
        <f t="shared" si="19"/>
        <v>45838</v>
      </c>
      <c r="BD75" s="20">
        <f t="shared" si="21"/>
        <v>-2.4857020868866111</v>
      </c>
      <c r="BE75" s="20">
        <f t="shared" si="22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5"/>
        <v>7.369531024667933E-2</v>
      </c>
      <c r="AI76" s="20">
        <f t="shared" si="23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4"/>
        <v>45930</v>
      </c>
      <c r="AS76" s="20">
        <f t="shared" si="16"/>
        <v>109.54524798525399</v>
      </c>
      <c r="AT76" s="20">
        <f t="shared" si="20"/>
        <v>7.369531024667933E-2</v>
      </c>
      <c r="AU76" s="20">
        <f t="shared" si="17"/>
        <v>0.73299230528460668</v>
      </c>
      <c r="AV76" s="20">
        <f t="shared" si="18"/>
        <v>1.6283428794744852E-2</v>
      </c>
      <c r="AW76" s="20">
        <f t="shared" si="18"/>
        <v>-0.91628327861683301</v>
      </c>
      <c r="AX76" s="20">
        <f t="shared" si="18"/>
        <v>0.50258699030215903</v>
      </c>
      <c r="AY76" s="20">
        <f t="shared" si="18"/>
        <v>0.59742063405088097</v>
      </c>
      <c r="AZ76" s="20">
        <f t="shared" si="18"/>
        <v>0.54768940166568003</v>
      </c>
      <c r="BA76" s="20">
        <f t="shared" si="18"/>
        <v>-1.47048709120252E-2</v>
      </c>
      <c r="BC76" s="22">
        <f t="shared" si="19"/>
        <v>45930</v>
      </c>
      <c r="BD76" s="20">
        <f t="shared" si="21"/>
        <v>-2.5011938270102108</v>
      </c>
      <c r="BE76" s="20">
        <f t="shared" si="22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5"/>
        <v>6.1122921647873002E-2</v>
      </c>
      <c r="AI77" s="20">
        <f t="shared" si="23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4"/>
        <v>46022</v>
      </c>
      <c r="AS77" s="20">
        <f t="shared" si="16"/>
        <v>108.54018480917919</v>
      </c>
      <c r="AT77" s="20">
        <f t="shared" si="20"/>
        <v>6.1122921647873002E-2</v>
      </c>
      <c r="AU77" s="20">
        <f t="shared" si="17"/>
        <v>0.72659501600604914</v>
      </c>
      <c r="AV77" s="20">
        <f t="shared" si="18"/>
        <v>1.5784181465398714E-2</v>
      </c>
      <c r="AW77" s="20">
        <f t="shared" si="18"/>
        <v>-0.88565917644417202</v>
      </c>
      <c r="AX77" s="20">
        <f t="shared" si="18"/>
        <v>0.48863719836010699</v>
      </c>
      <c r="AY77" s="20">
        <f t="shared" si="18"/>
        <v>0.58105399737318797</v>
      </c>
      <c r="AZ77" s="20">
        <f t="shared" si="18"/>
        <v>0.533950907915545</v>
      </c>
      <c r="BA77" s="20">
        <f t="shared" si="18"/>
        <v>-7.1720926640174796E-3</v>
      </c>
      <c r="BC77" s="22">
        <f t="shared" si="19"/>
        <v>46022</v>
      </c>
      <c r="BD77" s="20">
        <f t="shared" si="21"/>
        <v>-2.5137662156090173</v>
      </c>
      <c r="BE77" s="20">
        <f t="shared" si="22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5"/>
        <v>5.0848804503357659E-2</v>
      </c>
      <c r="AI78" s="20">
        <f t="shared" si="23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4"/>
        <v>46112</v>
      </c>
      <c r="AS78" s="20">
        <f t="shared" si="16"/>
        <v>107.5653990512984</v>
      </c>
      <c r="AT78" s="20">
        <f t="shared" si="20"/>
        <v>5.0848804503357659E-2</v>
      </c>
      <c r="AU78" s="20">
        <f t="shared" si="17"/>
        <v>0.71409974542852195</v>
      </c>
      <c r="AV78" s="20">
        <f t="shared" si="18"/>
        <v>1.5297256480915049E-2</v>
      </c>
      <c r="AW78" s="20">
        <f t="shared" si="18"/>
        <v>-0.85617724366796799</v>
      </c>
      <c r="AX78" s="20">
        <f t="shared" si="18"/>
        <v>0.47477415968779502</v>
      </c>
      <c r="AY78" s="20">
        <f t="shared" si="18"/>
        <v>0.56456194910875301</v>
      </c>
      <c r="AZ78" s="20">
        <f t="shared" si="18"/>
        <v>0.51931550621744105</v>
      </c>
      <c r="BA78" s="20">
        <f t="shared" si="18"/>
        <v>-3.6718823984142599E-3</v>
      </c>
      <c r="BC78" s="22">
        <f t="shared" si="19"/>
        <v>46112</v>
      </c>
      <c r="BD78" s="20">
        <f t="shared" si="21"/>
        <v>-2.5240403327535326</v>
      </c>
      <c r="BE78" s="20">
        <f t="shared" si="22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5"/>
        <v>4.2512777634978932E-2</v>
      </c>
      <c r="AI79" s="20">
        <f t="shared" si="23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4"/>
        <v>46203</v>
      </c>
      <c r="AS79" s="20">
        <f t="shared" si="16"/>
        <v>106.6334715826488</v>
      </c>
      <c r="AT79" s="20">
        <f t="shared" si="20"/>
        <v>4.2512777634978932E-2</v>
      </c>
      <c r="AU79" s="20">
        <f t="shared" si="17"/>
        <v>0.69920461065670392</v>
      </c>
      <c r="AV79" s="20">
        <f t="shared" si="18"/>
        <v>1.482309757840802E-2</v>
      </c>
      <c r="AW79" s="20">
        <f t="shared" si="18"/>
        <v>-0.82775903301559906</v>
      </c>
      <c r="AX79" s="20">
        <f t="shared" si="18"/>
        <v>0.461121730913157</v>
      </c>
      <c r="AY79" s="20">
        <f t="shared" si="18"/>
        <v>0.54825473040872597</v>
      </c>
      <c r="AZ79" s="20">
        <f t="shared" si="18"/>
        <v>0.50458237264440597</v>
      </c>
      <c r="BA79" s="20">
        <f t="shared" si="18"/>
        <v>-1.818287872394E-3</v>
      </c>
      <c r="BC79" s="22">
        <f t="shared" si="19"/>
        <v>46203</v>
      </c>
      <c r="BD79" s="20">
        <f t="shared" si="21"/>
        <v>-2.5323763596219111</v>
      </c>
      <c r="BE79" s="20">
        <f t="shared" si="22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5"/>
        <v>3.5844266033308925E-2</v>
      </c>
      <c r="AI80" s="20">
        <f t="shared" si="23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4"/>
        <v>46295</v>
      </c>
      <c r="AS80" s="20">
        <f t="shared" si="16"/>
        <v>105.74755087680241</v>
      </c>
      <c r="AT80" s="20">
        <f t="shared" si="20"/>
        <v>3.5844266033308925E-2</v>
      </c>
      <c r="AU80" s="20">
        <f t="shared" si="17"/>
        <v>0.68329634692007901</v>
      </c>
      <c r="AV80" s="20">
        <f t="shared" si="18"/>
        <v>1.4361909191187227E-2</v>
      </c>
      <c r="AW80" s="20">
        <f t="shared" si="18"/>
        <v>-0.80036705093917604</v>
      </c>
      <c r="AX80" s="20">
        <f t="shared" si="18"/>
        <v>0.44772443051204702</v>
      </c>
      <c r="AY80" s="20">
        <f t="shared" si="18"/>
        <v>0.53223638467132806</v>
      </c>
      <c r="AZ80" s="20">
        <f t="shared" si="18"/>
        <v>0.49001865368388398</v>
      </c>
      <c r="BA80" s="20">
        <f t="shared" si="18"/>
        <v>-6.7798019919116802E-4</v>
      </c>
      <c r="BC80" s="22">
        <f t="shared" si="19"/>
        <v>46295</v>
      </c>
      <c r="BD80" s="20">
        <f t="shared" si="21"/>
        <v>-2.5390448712235809</v>
      </c>
      <c r="BE80" s="20">
        <f t="shared" si="22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5"/>
        <v>3.0612623134601585E-2</v>
      </c>
      <c r="AI81" s="20">
        <f t="shared" si="23"/>
        <v>1.3913771472049306E-2</v>
      </c>
      <c r="AJ81" s="20">
        <f t="shared" ref="AJ81:AN112" si="24">Z81</f>
        <v>-0.77397318799493797</v>
      </c>
      <c r="AK81" s="20">
        <f t="shared" si="24"/>
        <v>0.43460187878909401</v>
      </c>
      <c r="AL81" s="20">
        <f t="shared" si="24"/>
        <v>0.51654594927449105</v>
      </c>
      <c r="AM81" s="20">
        <f t="shared" si="24"/>
        <v>0.47571410295071398</v>
      </c>
      <c r="AN81" s="20">
        <f t="shared" si="24"/>
        <v>7.8497944331441702E-5</v>
      </c>
      <c r="AR81" s="22">
        <f t="shared" si="14"/>
        <v>46387</v>
      </c>
      <c r="AS81" s="20">
        <f t="shared" si="16"/>
        <v>104.9070687404008</v>
      </c>
      <c r="AT81" s="20">
        <f t="shared" si="20"/>
        <v>3.0612623134601585E-2</v>
      </c>
      <c r="AU81" s="20">
        <f t="shared" si="17"/>
        <v>0.66688101243574183</v>
      </c>
      <c r="AV81" s="20">
        <f t="shared" si="18"/>
        <v>1.3913771472049306E-2</v>
      </c>
      <c r="AW81" s="20">
        <f t="shared" si="18"/>
        <v>-0.77397318799493797</v>
      </c>
      <c r="AX81" s="20">
        <f t="shared" si="18"/>
        <v>0.43460187878909401</v>
      </c>
      <c r="AY81" s="20">
        <f t="shared" si="18"/>
        <v>0.51654594927449105</v>
      </c>
      <c r="AZ81" s="20">
        <f t="shared" si="18"/>
        <v>0.47571410295071398</v>
      </c>
      <c r="BA81" s="20">
        <f t="shared" si="18"/>
        <v>7.8497944331441702E-5</v>
      </c>
      <c r="BC81" s="22">
        <f t="shared" si="19"/>
        <v>46387</v>
      </c>
      <c r="BD81" s="20">
        <f t="shared" si="21"/>
        <v>-2.5442765141222883</v>
      </c>
      <c r="BE81" s="20">
        <f t="shared" si="22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5"/>
        <v>2.661234267950649E-2</v>
      </c>
      <c r="AI82" s="20">
        <f t="shared" si="23"/>
        <v>1.347868055763307E-2</v>
      </c>
      <c r="AJ82" s="20">
        <f t="shared" si="24"/>
        <v>-0.74854993563098404</v>
      </c>
      <c r="AK82" s="20">
        <f t="shared" si="24"/>
        <v>0.42176518562759202</v>
      </c>
      <c r="AL82" s="20">
        <f t="shared" si="24"/>
        <v>0.50120149854323803</v>
      </c>
      <c r="AM82" s="20">
        <f t="shared" si="24"/>
        <v>0.46170249980329597</v>
      </c>
      <c r="AN82" s="20">
        <f t="shared" si="24"/>
        <v>5.7768852675733895E-4</v>
      </c>
      <c r="AR82" s="22">
        <f t="shared" si="14"/>
        <v>46477</v>
      </c>
      <c r="AS82" s="20">
        <f t="shared" si="16"/>
        <v>104.1101630666884</v>
      </c>
      <c r="AT82" s="20">
        <f t="shared" si="20"/>
        <v>2.661234267950649E-2</v>
      </c>
      <c r="AU82" s="20">
        <f t="shared" si="17"/>
        <v>0.65017561742753227</v>
      </c>
      <c r="AV82" s="20">
        <f t="shared" si="18"/>
        <v>1.347868055763307E-2</v>
      </c>
      <c r="AW82" s="20">
        <f t="shared" si="18"/>
        <v>-0.74854993563098404</v>
      </c>
      <c r="AX82" s="20">
        <f t="shared" si="18"/>
        <v>0.42176518562759202</v>
      </c>
      <c r="AY82" s="20">
        <f t="shared" si="18"/>
        <v>0.50120149854323803</v>
      </c>
      <c r="AZ82" s="20">
        <f t="shared" si="18"/>
        <v>0.46170249980329597</v>
      </c>
      <c r="BA82" s="20">
        <f t="shared" si="18"/>
        <v>5.7768852675733895E-4</v>
      </c>
      <c r="BC82" s="22">
        <f t="shared" si="19"/>
        <v>46477</v>
      </c>
      <c r="BD82" s="20">
        <f t="shared" si="21"/>
        <v>-2.5482767945773834</v>
      </c>
      <c r="BE82" s="20">
        <f t="shared" si="22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5"/>
        <v>2.3658315967998805E-2</v>
      </c>
      <c r="AI83" s="20">
        <f t="shared" si="23"/>
        <v>1.3056566463316831E-2</v>
      </c>
      <c r="AJ83" s="20">
        <f t="shared" si="24"/>
        <v>-0.72406830711461201</v>
      </c>
      <c r="AK83" s="20">
        <f t="shared" si="24"/>
        <v>0.40922184466536798</v>
      </c>
      <c r="AL83" s="20">
        <f t="shared" si="24"/>
        <v>0.48621345586398901</v>
      </c>
      <c r="AM83" s="20">
        <f t="shared" si="24"/>
        <v>0.44799955836776101</v>
      </c>
      <c r="AN83" s="20">
        <f t="shared" si="24"/>
        <v>8.8098974193799996E-4</v>
      </c>
      <c r="AR83" s="22">
        <f t="shared" si="14"/>
        <v>46568</v>
      </c>
      <c r="AS83" s="20">
        <f t="shared" si="16"/>
        <v>103.3545200258452</v>
      </c>
      <c r="AT83" s="20">
        <f t="shared" si="20"/>
        <v>2.3658315967998805E-2</v>
      </c>
      <c r="AU83" s="20">
        <f t="shared" si="17"/>
        <v>0.63330410798776082</v>
      </c>
      <c r="AV83" s="20">
        <f t="shared" si="18"/>
        <v>1.3056566463316831E-2</v>
      </c>
      <c r="AW83" s="20">
        <f t="shared" si="18"/>
        <v>-0.72406830711461201</v>
      </c>
      <c r="AX83" s="20">
        <f t="shared" si="18"/>
        <v>0.40922184466536798</v>
      </c>
      <c r="AY83" s="20">
        <f t="shared" si="18"/>
        <v>0.48621345586398901</v>
      </c>
      <c r="AZ83" s="20">
        <f t="shared" si="18"/>
        <v>0.44799955836776101</v>
      </c>
      <c r="BA83" s="20">
        <f t="shared" si="18"/>
        <v>8.8098974193799996E-4</v>
      </c>
      <c r="BC83" s="22">
        <f t="shared" si="19"/>
        <v>46568</v>
      </c>
      <c r="BD83" s="20">
        <f t="shared" si="21"/>
        <v>-2.5512308212888914</v>
      </c>
      <c r="BE83" s="20">
        <f t="shared" si="22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5"/>
        <v>2.1583937402363307E-2</v>
      </c>
      <c r="AI84" s="20">
        <f t="shared" si="23"/>
        <v>1.2647304022993763E-2</v>
      </c>
      <c r="AJ84" s="20">
        <f t="shared" si="24"/>
        <v>-0.70049767739651003</v>
      </c>
      <c r="AK84" s="20">
        <f t="shared" si="24"/>
        <v>0.39697722500059102</v>
      </c>
      <c r="AL84" s="20">
        <f t="shared" si="24"/>
        <v>0.47158861880893599</v>
      </c>
      <c r="AM84" s="20">
        <f t="shared" si="24"/>
        <v>0.434614385937935</v>
      </c>
      <c r="AN84" s="20">
        <f t="shared" si="24"/>
        <v>1.0277896091923501E-3</v>
      </c>
      <c r="AR84" s="22">
        <f t="shared" si="14"/>
        <v>46660</v>
      </c>
      <c r="AS84" s="20">
        <f t="shared" si="16"/>
        <v>102.63766397373681</v>
      </c>
      <c r="AT84" s="20">
        <f t="shared" si="20"/>
        <v>2.1583937402363307E-2</v>
      </c>
      <c r="AU84" s="20">
        <f t="shared" si="17"/>
        <v>0.61635764598313814</v>
      </c>
      <c r="AV84" s="20">
        <f t="shared" si="18"/>
        <v>1.2647304022993763E-2</v>
      </c>
      <c r="AW84" s="20">
        <f t="shared" si="18"/>
        <v>-0.70049767739651003</v>
      </c>
      <c r="AX84" s="20">
        <f t="shared" si="18"/>
        <v>0.39697722500059102</v>
      </c>
      <c r="AY84" s="20">
        <f t="shared" si="18"/>
        <v>0.47158861880893599</v>
      </c>
      <c r="AZ84" s="20">
        <f t="shared" si="18"/>
        <v>0.434614385937935</v>
      </c>
      <c r="BA84" s="20">
        <f t="shared" si="18"/>
        <v>1.0277896091923501E-3</v>
      </c>
      <c r="BC84" s="22">
        <f t="shared" si="19"/>
        <v>46660</v>
      </c>
      <c r="BD84" s="20">
        <f t="shared" si="21"/>
        <v>-2.5533051998545266</v>
      </c>
      <c r="BE84" s="20">
        <f t="shared" si="22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5"/>
        <v>2.0239969435841235E-2</v>
      </c>
      <c r="AI85" s="20">
        <f t="shared" si="23"/>
        <v>1.2250721387075149E-2</v>
      </c>
      <c r="AJ85" s="20">
        <f t="shared" si="24"/>
        <v>-0.67780613277934398</v>
      </c>
      <c r="AK85" s="20">
        <f t="shared" si="24"/>
        <v>0.38503506803728099</v>
      </c>
      <c r="AL85" s="20">
        <f t="shared" si="24"/>
        <v>0.45733143406800397</v>
      </c>
      <c r="AM85" s="20">
        <f t="shared" si="24"/>
        <v>0.42155294501253299</v>
      </c>
      <c r="AN85" s="20">
        <f t="shared" si="24"/>
        <v>1.0485802074091E-3</v>
      </c>
      <c r="AR85" s="22">
        <f t="shared" si="14"/>
        <v>46752</v>
      </c>
      <c r="AS85" s="20">
        <f t="shared" si="16"/>
        <v>101.95706880602719</v>
      </c>
      <c r="AT85" s="20">
        <f t="shared" si="20"/>
        <v>2.0239969435841235E-2</v>
      </c>
      <c r="AU85" s="20">
        <f t="shared" si="17"/>
        <v>0.59941261593295814</v>
      </c>
      <c r="AV85" s="20">
        <f t="shared" si="18"/>
        <v>1.2250721387075149E-2</v>
      </c>
      <c r="AW85" s="20">
        <f t="shared" si="18"/>
        <v>-0.67780613277934398</v>
      </c>
      <c r="AX85" s="20">
        <f t="shared" si="18"/>
        <v>0.38503506803728099</v>
      </c>
      <c r="AY85" s="20">
        <f t="shared" si="18"/>
        <v>0.45733143406800397</v>
      </c>
      <c r="AZ85" s="20">
        <f t="shared" si="18"/>
        <v>0.42155294501253299</v>
      </c>
      <c r="BA85" s="20">
        <f t="shared" si="18"/>
        <v>1.0485802074091E-3</v>
      </c>
      <c r="BC85" s="22">
        <f t="shared" si="19"/>
        <v>46752</v>
      </c>
      <c r="BD85" s="20">
        <f t="shared" si="21"/>
        <v>-2.554649167821049</v>
      </c>
      <c r="BE85" s="20">
        <f t="shared" si="22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5"/>
        <v>1.9493568910234002E-2</v>
      </c>
      <c r="AI86" s="20">
        <f t="shared" si="23"/>
        <v>1.1866607396551189E-2</v>
      </c>
      <c r="AJ86" s="20">
        <f t="shared" si="24"/>
        <v>-0.65596091884470398</v>
      </c>
      <c r="AK86" s="20">
        <f t="shared" si="24"/>
        <v>0.37339769780944199</v>
      </c>
      <c r="AL86" s="20">
        <f t="shared" si="24"/>
        <v>0.443444467083625</v>
      </c>
      <c r="AM86" s="20">
        <f t="shared" si="24"/>
        <v>0.40881914797241597</v>
      </c>
      <c r="AN86" s="20">
        <f t="shared" si="24"/>
        <v>9.6898993327961403E-4</v>
      </c>
      <c r="AR86" s="22">
        <f t="shared" si="14"/>
        <v>46843</v>
      </c>
      <c r="AS86" s="20">
        <f t="shared" si="16"/>
        <v>101.3102111492524</v>
      </c>
      <c r="AT86" s="20">
        <f t="shared" si="20"/>
        <v>1.9493568910234002E-2</v>
      </c>
      <c r="AU86" s="20">
        <f t="shared" si="17"/>
        <v>0.58253599135060985</v>
      </c>
      <c r="AV86" s="20">
        <f t="shared" si="18"/>
        <v>1.1866607396551189E-2</v>
      </c>
      <c r="AW86" s="20">
        <f t="shared" si="18"/>
        <v>-0.65596091884470398</v>
      </c>
      <c r="AX86" s="20">
        <f t="shared" si="18"/>
        <v>0.37339769780944199</v>
      </c>
      <c r="AY86" s="20">
        <f t="shared" si="18"/>
        <v>0.443444467083625</v>
      </c>
      <c r="AZ86" s="20">
        <f t="shared" si="18"/>
        <v>0.40881914797241597</v>
      </c>
      <c r="BA86" s="20">
        <f t="shared" si="18"/>
        <v>9.6898993327961403E-4</v>
      </c>
      <c r="BC86" s="22">
        <f t="shared" si="19"/>
        <v>46843</v>
      </c>
      <c r="BD86" s="20">
        <f t="shared" si="21"/>
        <v>-2.5553955683466563</v>
      </c>
      <c r="BE86" s="20">
        <f t="shared" si="22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5"/>
        <v>1.922731398493592E-2</v>
      </c>
      <c r="AI87" s="20">
        <f t="shared" si="23"/>
        <v>1.1494718219392575E-2</v>
      </c>
      <c r="AJ87" s="20">
        <f t="shared" si="24"/>
        <v>-0.634928868805827</v>
      </c>
      <c r="AK87" s="20">
        <f t="shared" si="24"/>
        <v>0.36206615132748399</v>
      </c>
      <c r="AL87" s="20">
        <f t="shared" si="24"/>
        <v>0.42992863805135301</v>
      </c>
      <c r="AM87" s="20">
        <f t="shared" si="24"/>
        <v>0.39641525941754902</v>
      </c>
      <c r="AN87" s="20">
        <f t="shared" si="24"/>
        <v>8.1112415081670199E-4</v>
      </c>
      <c r="AR87" s="22">
        <f t="shared" si="14"/>
        <v>46934</v>
      </c>
      <c r="AS87" s="20">
        <f t="shared" si="16"/>
        <v>100.6946028598304</v>
      </c>
      <c r="AT87" s="20">
        <f t="shared" si="20"/>
        <v>1.922731398493592E-2</v>
      </c>
      <c r="AU87" s="20">
        <f t="shared" si="17"/>
        <v>0.56578702236076828</v>
      </c>
      <c r="AV87" s="20">
        <f t="shared" si="18"/>
        <v>1.1494718219392575E-2</v>
      </c>
      <c r="AW87" s="20">
        <f t="shared" si="18"/>
        <v>-0.634928868805827</v>
      </c>
      <c r="AX87" s="20">
        <f t="shared" si="18"/>
        <v>0.36206615132748399</v>
      </c>
      <c r="AY87" s="20">
        <f t="shared" si="18"/>
        <v>0.42992863805135301</v>
      </c>
      <c r="AZ87" s="20">
        <f t="shared" si="18"/>
        <v>0.39641525941754902</v>
      </c>
      <c r="BA87" s="20">
        <f t="shared" si="18"/>
        <v>8.1112415081670199E-4</v>
      </c>
      <c r="BC87" s="22">
        <f t="shared" si="19"/>
        <v>46934</v>
      </c>
      <c r="BD87" s="20">
        <f t="shared" si="21"/>
        <v>-2.5556618232719543</v>
      </c>
      <c r="BE87" s="20">
        <f t="shared" si="22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5"/>
        <v>1.9338199080309745E-2</v>
      </c>
      <c r="AI88" s="20">
        <f t="shared" si="23"/>
        <v>1.1134783367395049E-2</v>
      </c>
      <c r="AJ88" s="20">
        <f t="shared" si="24"/>
        <v>-0.61467678104103296</v>
      </c>
      <c r="AK88" s="20">
        <f t="shared" si="24"/>
        <v>0.35104028812115801</v>
      </c>
      <c r="AL88" s="20">
        <f t="shared" si="24"/>
        <v>0.41678339052697799</v>
      </c>
      <c r="AM88" s="20">
        <f t="shared" si="24"/>
        <v>0.38434209836173999</v>
      </c>
      <c r="AN88" s="20">
        <f t="shared" si="24"/>
        <v>5.9411581926098998E-4</v>
      </c>
      <c r="AR88" s="22">
        <f t="shared" si="14"/>
        <v>47026</v>
      </c>
      <c r="AS88" s="20">
        <f t="shared" si="16"/>
        <v>100.1078145697212</v>
      </c>
      <c r="AT88" s="20">
        <f t="shared" si="20"/>
        <v>1.9338199080309745E-2</v>
      </c>
      <c r="AU88" s="20">
        <f t="shared" si="17"/>
        <v>0.54921789515549901</v>
      </c>
      <c r="AV88" s="20">
        <f t="shared" si="18"/>
        <v>1.1134783367395049E-2</v>
      </c>
      <c r="AW88" s="20">
        <f t="shared" si="18"/>
        <v>-0.61467678104103296</v>
      </c>
      <c r="AX88" s="20">
        <f t="shared" si="18"/>
        <v>0.35104028812115801</v>
      </c>
      <c r="AY88" s="20">
        <f t="shared" si="18"/>
        <v>0.41678339052697799</v>
      </c>
      <c r="AZ88" s="20">
        <f t="shared" si="18"/>
        <v>0.38434209836173999</v>
      </c>
      <c r="BA88" s="20">
        <f t="shared" si="18"/>
        <v>5.9411581926098998E-4</v>
      </c>
      <c r="BC88" s="22">
        <f t="shared" si="19"/>
        <v>47026</v>
      </c>
      <c r="BD88" s="20">
        <f t="shared" si="21"/>
        <v>-2.5555509381765802</v>
      </c>
      <c r="BE88" s="20">
        <f t="shared" si="22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5"/>
        <v>1.9736602160391581E-2</v>
      </c>
      <c r="AI89" s="20">
        <f t="shared" si="23"/>
        <v>1.078651113727792E-2</v>
      </c>
      <c r="AJ89" s="20">
        <f t="shared" si="24"/>
        <v>-0.595171740231351</v>
      </c>
      <c r="AK89" s="20">
        <f t="shared" si="24"/>
        <v>0.34031889502347101</v>
      </c>
      <c r="AL89" s="20">
        <f t="shared" si="24"/>
        <v>0.4040068399317</v>
      </c>
      <c r="AM89" s="20">
        <f t="shared" si="24"/>
        <v>0.372599183266557</v>
      </c>
      <c r="AN89" s="20">
        <f t="shared" si="24"/>
        <v>3.3444451316029999E-4</v>
      </c>
      <c r="AR89" s="22">
        <f t="shared" si="14"/>
        <v>47118</v>
      </c>
      <c r="AS89" s="20">
        <f t="shared" si="16"/>
        <v>99.547494128657604</v>
      </c>
      <c r="AT89" s="20">
        <f t="shared" si="20"/>
        <v>1.9736602160391581E-2</v>
      </c>
      <c r="AU89" s="20">
        <f t="shared" si="17"/>
        <v>0.53287413364081526</v>
      </c>
      <c r="AV89" s="20">
        <f t="shared" si="18"/>
        <v>1.078651113727792E-2</v>
      </c>
      <c r="AW89" s="20">
        <f t="shared" si="18"/>
        <v>-0.595171740231351</v>
      </c>
      <c r="AX89" s="20">
        <f t="shared" si="18"/>
        <v>0.34031889502347101</v>
      </c>
      <c r="AY89" s="20">
        <f t="shared" si="18"/>
        <v>0.4040068399317</v>
      </c>
      <c r="AZ89" s="20">
        <f t="shared" si="18"/>
        <v>0.372599183266557</v>
      </c>
      <c r="BA89" s="20">
        <f t="shared" si="18"/>
        <v>3.3444451316029999E-4</v>
      </c>
      <c r="BC89" s="22">
        <f t="shared" si="19"/>
        <v>47118</v>
      </c>
      <c r="BD89" s="20">
        <f t="shared" si="21"/>
        <v>-2.5551525350964983</v>
      </c>
      <c r="BE89" s="20">
        <f t="shared" si="22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5"/>
        <v>2.034523829248322E-2</v>
      </c>
      <c r="AI90" s="20">
        <f t="shared" si="23"/>
        <v>1.0449593501793763E-2</v>
      </c>
      <c r="AJ90" s="20">
        <f t="shared" si="24"/>
        <v>-0.57638138419215901</v>
      </c>
      <c r="AK90" s="20">
        <f t="shared" si="24"/>
        <v>0.32989978971073303</v>
      </c>
      <c r="AL90" s="20">
        <f t="shared" si="24"/>
        <v>0.391595914535943</v>
      </c>
      <c r="AM90" s="20">
        <f t="shared" si="24"/>
        <v>0.361184860461225</v>
      </c>
      <c r="AN90" s="20">
        <f t="shared" si="24"/>
        <v>4.6185753108186699E-5</v>
      </c>
      <c r="AR90" s="22">
        <f t="shared" si="14"/>
        <v>47208</v>
      </c>
      <c r="AS90" s="20">
        <f t="shared" si="16"/>
        <v>99.011381348064802</v>
      </c>
      <c r="AT90" s="20">
        <f t="shared" si="20"/>
        <v>2.034523829248322E-2</v>
      </c>
      <c r="AU90" s="20">
        <f t="shared" si="17"/>
        <v>0.51679495977064405</v>
      </c>
      <c r="AV90" s="20">
        <f t="shared" si="18"/>
        <v>1.0449593501793763E-2</v>
      </c>
      <c r="AW90" s="20">
        <f t="shared" si="18"/>
        <v>-0.57638138419215901</v>
      </c>
      <c r="AX90" s="20">
        <f t="shared" si="18"/>
        <v>0.32989978971073303</v>
      </c>
      <c r="AY90" s="20">
        <f t="shared" si="18"/>
        <v>0.391595914535943</v>
      </c>
      <c r="AZ90" s="20">
        <f t="shared" si="18"/>
        <v>0.361184860461225</v>
      </c>
      <c r="BA90" s="20">
        <f t="shared" si="18"/>
        <v>4.6185753108186699E-5</v>
      </c>
      <c r="BC90" s="22">
        <f t="shared" si="19"/>
        <v>47208</v>
      </c>
      <c r="BD90" s="20">
        <f t="shared" si="21"/>
        <v>-2.5545438989644067</v>
      </c>
      <c r="BE90" s="20">
        <f t="shared" si="22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5"/>
        <v>2.1098114737473403E-2</v>
      </c>
      <c r="AI91" s="20">
        <f t="shared" si="23"/>
        <v>1.0123710474428515E-2</v>
      </c>
      <c r="AJ91" s="20">
        <f t="shared" si="24"/>
        <v>-0.55827412075961003</v>
      </c>
      <c r="AK91" s="20">
        <f t="shared" si="24"/>
        <v>0.31977992297573599</v>
      </c>
      <c r="AL91" s="20">
        <f t="shared" si="24"/>
        <v>0.37954649150429298</v>
      </c>
      <c r="AM91" s="20">
        <f t="shared" si="24"/>
        <v>0.35009642662546397</v>
      </c>
      <c r="AN91" s="20">
        <f t="shared" si="24"/>
        <v>-2.58763635303721E-4</v>
      </c>
      <c r="AR91" s="22">
        <f t="shared" si="14"/>
        <v>47299</v>
      </c>
      <c r="AS91" s="20">
        <f t="shared" si="16"/>
        <v>98.497319671619607</v>
      </c>
      <c r="AT91" s="20">
        <f t="shared" si="20"/>
        <v>2.1098114737473403E-2</v>
      </c>
      <c r="AU91" s="20">
        <f t="shared" si="17"/>
        <v>0.50101366718500762</v>
      </c>
      <c r="AV91" s="20">
        <f t="shared" si="18"/>
        <v>1.0123710474428515E-2</v>
      </c>
      <c r="AW91" s="20">
        <f t="shared" si="18"/>
        <v>-0.55827412075961003</v>
      </c>
      <c r="AX91" s="20">
        <f t="shared" si="18"/>
        <v>0.31977992297573599</v>
      </c>
      <c r="AY91" s="20">
        <f t="shared" si="18"/>
        <v>0.37954649150429298</v>
      </c>
      <c r="AZ91" s="20">
        <f t="shared" si="18"/>
        <v>0.35009642662546397</v>
      </c>
      <c r="BA91" s="20">
        <f t="shared" si="18"/>
        <v>-2.58763635303721E-4</v>
      </c>
      <c r="BC91" s="22">
        <f t="shared" si="19"/>
        <v>47299</v>
      </c>
      <c r="BD91" s="20">
        <f t="shared" si="21"/>
        <v>-2.5537910225194165</v>
      </c>
      <c r="BE91" s="20">
        <f t="shared" si="22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5"/>
        <v>2.1939501591753924E-2</v>
      </c>
      <c r="AI92" s="20">
        <f t="shared" si="23"/>
        <v>9.808533973126296E-3</v>
      </c>
      <c r="AJ92" s="20">
        <f t="shared" si="24"/>
        <v>-0.54081929969133002</v>
      </c>
      <c r="AK92" s="20">
        <f t="shared" si="24"/>
        <v>0.30995547882170199</v>
      </c>
      <c r="AL92" s="20">
        <f t="shared" si="24"/>
        <v>0.36785352783357</v>
      </c>
      <c r="AM92" s="20">
        <f t="shared" si="24"/>
        <v>0.33933024742633699</v>
      </c>
      <c r="AN92" s="20">
        <f t="shared" si="24"/>
        <v>-5.7047220926488204E-4</v>
      </c>
      <c r="AR92" s="22">
        <f t="shared" si="14"/>
        <v>47391</v>
      </c>
      <c r="AS92" s="20">
        <f t="shared" si="16"/>
        <v>98.003265136964401</v>
      </c>
      <c r="AT92" s="20">
        <f t="shared" si="20"/>
        <v>2.1939501591753924E-2</v>
      </c>
      <c r="AU92" s="20">
        <f t="shared" si="17"/>
        <v>0.4855580161541404</v>
      </c>
      <c r="AV92" s="20">
        <f t="shared" si="18"/>
        <v>9.808533973126296E-3</v>
      </c>
      <c r="AW92" s="20">
        <f t="shared" si="18"/>
        <v>-0.54081929969133002</v>
      </c>
      <c r="AX92" s="20">
        <f t="shared" si="18"/>
        <v>0.30995547882170199</v>
      </c>
      <c r="AY92" s="20">
        <f t="shared" si="18"/>
        <v>0.36785352783357</v>
      </c>
      <c r="AZ92" s="20">
        <f t="shared" si="18"/>
        <v>0.33933024742633699</v>
      </c>
      <c r="BA92" s="20">
        <f t="shared" si="18"/>
        <v>-5.7047220926488204E-4</v>
      </c>
      <c r="BC92" s="22">
        <f t="shared" si="19"/>
        <v>47391</v>
      </c>
      <c r="BD92" s="20">
        <f t="shared" si="21"/>
        <v>-2.552949635665136</v>
      </c>
      <c r="BE92" s="20">
        <f t="shared" si="22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5"/>
        <v>2.2822930017944817E-2</v>
      </c>
      <c r="AI93" s="20">
        <f t="shared" si="23"/>
        <v>9.5037312108976046E-3</v>
      </c>
      <c r="AJ93" s="20">
        <f t="shared" si="24"/>
        <v>-0.52398734458287799</v>
      </c>
      <c r="AK93" s="20">
        <f t="shared" si="24"/>
        <v>0.300421971356027</v>
      </c>
      <c r="AL93" s="20">
        <f t="shared" si="24"/>
        <v>0.35651118538902399</v>
      </c>
      <c r="AM93" s="20">
        <f t="shared" si="24"/>
        <v>0.32888187205319203</v>
      </c>
      <c r="AN93" s="20">
        <f t="shared" si="24"/>
        <v>-8.8077035403720202E-4</v>
      </c>
      <c r="AR93" s="22">
        <f t="shared" si="14"/>
        <v>47483</v>
      </c>
      <c r="AS93" s="20">
        <f t="shared" si="16"/>
        <v>97.527292901273199</v>
      </c>
      <c r="AT93" s="20">
        <f t="shared" si="20"/>
        <v>2.2822930017944817E-2</v>
      </c>
      <c r="AU93" s="20">
        <f t="shared" si="17"/>
        <v>0.47045064507222545</v>
      </c>
      <c r="AV93" s="20">
        <f t="shared" si="18"/>
        <v>9.5037312108976046E-3</v>
      </c>
      <c r="AW93" s="20">
        <f t="shared" si="18"/>
        <v>-0.52398734458287799</v>
      </c>
      <c r="AX93" s="20">
        <f t="shared" si="18"/>
        <v>0.300421971356027</v>
      </c>
      <c r="AY93" s="20">
        <f t="shared" si="18"/>
        <v>0.35651118538902399</v>
      </c>
      <c r="AZ93" s="20">
        <f t="shared" si="18"/>
        <v>0.32888187205319203</v>
      </c>
      <c r="BA93" s="20">
        <f t="shared" si="18"/>
        <v>-8.8077035403720202E-4</v>
      </c>
      <c r="BC93" s="22">
        <f t="shared" si="19"/>
        <v>47483</v>
      </c>
      <c r="BD93" s="20">
        <f t="shared" si="21"/>
        <v>-2.5520662072389451</v>
      </c>
      <c r="BE93" s="20">
        <f t="shared" si="22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5"/>
        <v>2.3710227954002627E-2</v>
      </c>
      <c r="AI94" s="20">
        <f t="shared" si="23"/>
        <v>9.2089676431976533E-3</v>
      </c>
      <c r="AJ94" s="20">
        <f t="shared" si="24"/>
        <v>-0.50774984963371195</v>
      </c>
      <c r="AK94" s="20">
        <f t="shared" si="24"/>
        <v>0.29117433758005201</v>
      </c>
      <c r="AL94" s="20">
        <f t="shared" si="24"/>
        <v>0.34551294923208697</v>
      </c>
      <c r="AM94" s="20">
        <f t="shared" si="24"/>
        <v>0.318746142873292</v>
      </c>
      <c r="AN94" s="20">
        <f t="shared" si="24"/>
        <v>-1.1830567650229101E-3</v>
      </c>
      <c r="AR94" s="22">
        <f t="shared" si="14"/>
        <v>47573</v>
      </c>
      <c r="AS94" s="20">
        <f t="shared" si="16"/>
        <v>97.067601569039596</v>
      </c>
      <c r="AT94" s="20">
        <f t="shared" si="20"/>
        <v>2.3710227954002627E-2</v>
      </c>
      <c r="AU94" s="20">
        <f t="shared" si="17"/>
        <v>0.45570949092989382</v>
      </c>
      <c r="AV94" s="20">
        <f t="shared" si="18"/>
        <v>9.2089676431976533E-3</v>
      </c>
      <c r="AW94" s="20">
        <f t="shared" si="18"/>
        <v>-0.50774984963371195</v>
      </c>
      <c r="AX94" s="20">
        <f t="shared" si="18"/>
        <v>0.29117433758005201</v>
      </c>
      <c r="AY94" s="20">
        <f t="shared" si="18"/>
        <v>0.34551294923208697</v>
      </c>
      <c r="AZ94" s="20">
        <f t="shared" si="18"/>
        <v>0.318746142873292</v>
      </c>
      <c r="BA94" s="20">
        <f t="shared" si="18"/>
        <v>-1.1830567650229101E-3</v>
      </c>
      <c r="BC94" s="22">
        <f t="shared" si="19"/>
        <v>47573</v>
      </c>
      <c r="BD94" s="20">
        <f t="shared" si="21"/>
        <v>-2.5511789093028874</v>
      </c>
      <c r="BE94" s="20">
        <f t="shared" si="22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5"/>
        <v>2.4570601113255444E-2</v>
      </c>
      <c r="AI95" s="20">
        <f t="shared" si="23"/>
        <v>8.9239095033529295E-3</v>
      </c>
      <c r="AJ95" s="20">
        <f t="shared" si="24"/>
        <v>-0.49207964583610397</v>
      </c>
      <c r="AK95" s="20">
        <f t="shared" si="24"/>
        <v>0.28220702534591202</v>
      </c>
      <c r="AL95" s="20">
        <f t="shared" si="24"/>
        <v>0.33485173859009998</v>
      </c>
      <c r="AM95" s="20">
        <f t="shared" si="24"/>
        <v>0.30891729943655899</v>
      </c>
      <c r="AN95" s="20">
        <f t="shared" si="24"/>
        <v>-1.4721157585058601E-3</v>
      </c>
      <c r="AR95" s="22">
        <f t="shared" si="14"/>
        <v>47664</v>
      </c>
      <c r="AS95" s="20">
        <f t="shared" si="16"/>
        <v>96.622515546551597</v>
      </c>
      <c r="AT95" s="20">
        <f t="shared" si="20"/>
        <v>2.4570601113255444E-2</v>
      </c>
      <c r="AU95" s="20">
        <f t="shared" si="17"/>
        <v>0.44134821128131407</v>
      </c>
      <c r="AV95" s="20">
        <f t="shared" si="18"/>
        <v>8.9239095033529295E-3</v>
      </c>
      <c r="AW95" s="20">
        <f t="shared" si="18"/>
        <v>-0.49207964583610397</v>
      </c>
      <c r="AX95" s="20">
        <f t="shared" si="18"/>
        <v>0.28220702534591202</v>
      </c>
      <c r="AY95" s="20">
        <f t="shared" si="18"/>
        <v>0.33485173859009998</v>
      </c>
      <c r="AZ95" s="20">
        <f t="shared" si="18"/>
        <v>0.30891729943655899</v>
      </c>
      <c r="BA95" s="20">
        <f t="shared" si="18"/>
        <v>-1.4721157585058601E-3</v>
      </c>
      <c r="BC95" s="22">
        <f t="shared" si="19"/>
        <v>47664</v>
      </c>
      <c r="BD95" s="20">
        <f t="shared" si="21"/>
        <v>-2.5503185361436347</v>
      </c>
      <c r="BE95" s="20">
        <f t="shared" si="22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5"/>
        <v>2.5379765160622569E-2</v>
      </c>
      <c r="AI96" s="20">
        <f t="shared" si="23"/>
        <v>8.648225958067109E-3</v>
      </c>
      <c r="AJ96" s="20">
        <f t="shared" si="24"/>
        <v>-0.47695084085381001</v>
      </c>
      <c r="AK96" s="20">
        <f t="shared" si="24"/>
        <v>0.27351407593150501</v>
      </c>
      <c r="AL96" s="20">
        <f t="shared" si="24"/>
        <v>0.32452001000967701</v>
      </c>
      <c r="AM96" s="20">
        <f t="shared" si="24"/>
        <v>0.29938907620657901</v>
      </c>
      <c r="AN96" s="20">
        <f t="shared" si="24"/>
        <v>-1.74394613244901E-3</v>
      </c>
      <c r="AR96" s="22">
        <f t="shared" si="14"/>
        <v>47756</v>
      </c>
      <c r="AS96" s="20">
        <f t="shared" si="16"/>
        <v>96.1904856405</v>
      </c>
      <c r="AT96" s="20">
        <f t="shared" si="20"/>
        <v>2.5379765160622569E-2</v>
      </c>
      <c r="AU96" s="20">
        <f t="shared" si="17"/>
        <v>0.42737660111956915</v>
      </c>
      <c r="AV96" s="20">
        <f t="shared" si="18"/>
        <v>8.648225958067109E-3</v>
      </c>
      <c r="AW96" s="20">
        <f t="shared" si="18"/>
        <v>-0.47695084085381001</v>
      </c>
      <c r="AX96" s="20">
        <f t="shared" si="18"/>
        <v>0.27351407593150501</v>
      </c>
      <c r="AY96" s="20">
        <f t="shared" si="18"/>
        <v>0.32452001000967701</v>
      </c>
      <c r="AZ96" s="20">
        <f t="shared" si="18"/>
        <v>0.29938907620657901</v>
      </c>
      <c r="BA96" s="20">
        <f t="shared" si="18"/>
        <v>-1.74394613244901E-3</v>
      </c>
      <c r="BC96" s="22">
        <f t="shared" si="19"/>
        <v>47756</v>
      </c>
      <c r="BD96" s="20">
        <f t="shared" si="21"/>
        <v>-2.5495093720962676</v>
      </c>
      <c r="BE96" s="20">
        <f t="shared" si="22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5"/>
        <v>2.611913321514768E-2</v>
      </c>
      <c r="AI97" s="20">
        <f t="shared" si="23"/>
        <v>8.3815909152071093E-3</v>
      </c>
      <c r="AJ97" s="20">
        <f t="shared" si="24"/>
        <v>-0.46233883652733399</v>
      </c>
      <c r="AK97" s="20">
        <f t="shared" si="24"/>
        <v>0.26508920085251397</v>
      </c>
      <c r="AL97" s="20">
        <f t="shared" si="24"/>
        <v>0.31450985241972701</v>
      </c>
      <c r="AM97" s="20">
        <f t="shared" si="24"/>
        <v>0.29015479357132601</v>
      </c>
      <c r="AN97" s="20">
        <f t="shared" si="24"/>
        <v>-1.99560207991736E-3</v>
      </c>
      <c r="AR97" s="22">
        <f t="shared" si="14"/>
        <v>47848</v>
      </c>
      <c r="AS97" s="20">
        <f t="shared" si="16"/>
        <v>95.770088112850004</v>
      </c>
      <c r="AT97" s="20">
        <f t="shared" si="20"/>
        <v>2.611913321514768E-2</v>
      </c>
      <c r="AU97" s="20">
        <f t="shared" si="17"/>
        <v>0.4138009991515228</v>
      </c>
      <c r="AV97" s="20">
        <f t="shared" si="18"/>
        <v>8.3815909152071093E-3</v>
      </c>
      <c r="AW97" s="20">
        <f t="shared" si="18"/>
        <v>-0.46233883652733399</v>
      </c>
      <c r="AX97" s="20">
        <f t="shared" si="18"/>
        <v>0.26508920085251397</v>
      </c>
      <c r="AY97" s="20">
        <f t="shared" si="18"/>
        <v>0.31450985241972701</v>
      </c>
      <c r="AZ97" s="20">
        <f t="shared" si="18"/>
        <v>0.29015479357132601</v>
      </c>
      <c r="BA97" s="20">
        <f t="shared" si="18"/>
        <v>-1.99560207991736E-3</v>
      </c>
      <c r="BC97" s="22">
        <f t="shared" si="19"/>
        <v>47848</v>
      </c>
      <c r="BD97" s="20">
        <f t="shared" si="21"/>
        <v>-2.5487700040417423</v>
      </c>
      <c r="BE97" s="20">
        <f t="shared" si="22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5"/>
        <v>2.6775061297928685E-2</v>
      </c>
      <c r="AI98" s="20">
        <f t="shared" si="23"/>
        <v>8.1236845157387823E-3</v>
      </c>
      <c r="AJ98" s="20">
        <f t="shared" si="24"/>
        <v>-0.44822032760298602</v>
      </c>
      <c r="AK98" s="20">
        <f t="shared" si="24"/>
        <v>0.25692585268052898</v>
      </c>
      <c r="AL98" s="20">
        <f t="shared" si="24"/>
        <v>0.30481307399514102</v>
      </c>
      <c r="AM98" s="20">
        <f t="shared" si="24"/>
        <v>0.28120744185588797</v>
      </c>
      <c r="AN98" s="20">
        <f t="shared" si="24"/>
        <v>-2.2250464197598398E-3</v>
      </c>
      <c r="AR98" s="22">
        <f t="shared" si="14"/>
        <v>47938</v>
      </c>
      <c r="AS98" s="20">
        <f t="shared" si="16"/>
        <v>95.360022398187198</v>
      </c>
      <c r="AT98" s="20">
        <f t="shared" si="20"/>
        <v>2.6775061297928685E-2</v>
      </c>
      <c r="AU98" s="20">
        <f t="shared" si="17"/>
        <v>0.4006246790245509</v>
      </c>
      <c r="AV98" s="20">
        <f t="shared" ref="AV98:BA132" si="25">AI98</f>
        <v>8.1236845157387823E-3</v>
      </c>
      <c r="AW98" s="20">
        <f t="shared" si="25"/>
        <v>-0.44822032760298602</v>
      </c>
      <c r="AX98" s="20">
        <f t="shared" si="25"/>
        <v>0.25692585268052898</v>
      </c>
      <c r="AY98" s="20">
        <f t="shared" si="25"/>
        <v>0.30481307399514102</v>
      </c>
      <c r="AZ98" s="20">
        <f t="shared" si="25"/>
        <v>0.28120744185588797</v>
      </c>
      <c r="BA98" s="20">
        <f t="shared" si="25"/>
        <v>-2.2250464197598398E-3</v>
      </c>
      <c r="BC98" s="22">
        <f t="shared" si="19"/>
        <v>47938</v>
      </c>
      <c r="BD98" s="20">
        <f t="shared" si="21"/>
        <v>-2.5481140759589613</v>
      </c>
      <c r="BE98" s="20">
        <f t="shared" si="22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5"/>
        <v>2.7338153020290384E-2</v>
      </c>
      <c r="AI99" s="20">
        <f t="shared" si="23"/>
        <v>7.8741943409316034E-3</v>
      </c>
      <c r="AJ99" s="20">
        <f t="shared" si="24"/>
        <v>-0.43457328494317898</v>
      </c>
      <c r="AK99" s="20">
        <f t="shared" si="24"/>
        <v>0.249017289766894</v>
      </c>
      <c r="AL99" s="20">
        <f t="shared" si="24"/>
        <v>0.29542128085430602</v>
      </c>
      <c r="AM99" s="20">
        <f t="shared" si="24"/>
        <v>0.27253975821023302</v>
      </c>
      <c r="AN99" s="20">
        <f t="shared" si="24"/>
        <v>-2.4310161903534399E-3</v>
      </c>
      <c r="AR99" s="22">
        <f t="shared" si="14"/>
        <v>48029</v>
      </c>
      <c r="AS99" s="20">
        <f t="shared" si="16"/>
        <v>94.959107682425596</v>
      </c>
      <c r="AT99" s="20">
        <f t="shared" si="20"/>
        <v>2.7338153020290384E-2</v>
      </c>
      <c r="AU99" s="20">
        <f t="shared" si="17"/>
        <v>0.38784822203883218</v>
      </c>
      <c r="AV99" s="20">
        <f t="shared" si="25"/>
        <v>7.8741943409316034E-3</v>
      </c>
      <c r="AW99" s="20">
        <f t="shared" si="25"/>
        <v>-0.43457328494317898</v>
      </c>
      <c r="AX99" s="20">
        <f t="shared" si="25"/>
        <v>0.249017289766894</v>
      </c>
      <c r="AY99" s="20">
        <f t="shared" si="25"/>
        <v>0.29542128085430602</v>
      </c>
      <c r="AZ99" s="20">
        <f t="shared" si="25"/>
        <v>0.27253975821023302</v>
      </c>
      <c r="BA99" s="20">
        <f t="shared" si="25"/>
        <v>-2.4310161903534399E-3</v>
      </c>
      <c r="BC99" s="22">
        <f t="shared" si="19"/>
        <v>48029</v>
      </c>
      <c r="BD99" s="20">
        <f t="shared" si="21"/>
        <v>-2.5475509842365995</v>
      </c>
      <c r="BE99" s="20">
        <f t="shared" si="22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5"/>
        <v>2.7802623680266453E-2</v>
      </c>
      <c r="AI100" s="20">
        <f t="shared" si="23"/>
        <v>7.6328163648607828E-3</v>
      </c>
      <c r="AJ100" s="20">
        <f t="shared" si="24"/>
        <v>-0.42137692614230199</v>
      </c>
      <c r="AK100" s="20">
        <f t="shared" si="24"/>
        <v>0.241356634883203</v>
      </c>
      <c r="AL100" s="20">
        <f t="shared" si="24"/>
        <v>0.286325947742814</v>
      </c>
      <c r="AM100" s="20">
        <f t="shared" si="24"/>
        <v>0.26414429637493902</v>
      </c>
      <c r="AN100" s="20">
        <f t="shared" si="24"/>
        <v>-2.6129004630379002E-3</v>
      </c>
      <c r="AR100" s="22">
        <f t="shared" si="14"/>
        <v>48121</v>
      </c>
      <c r="AS100" s="20">
        <f t="shared" si="16"/>
        <v>94.566278532723601</v>
      </c>
      <c r="AT100" s="20">
        <f t="shared" si="20"/>
        <v>2.7802623680266453E-2</v>
      </c>
      <c r="AU100" s="20">
        <f t="shared" si="17"/>
        <v>0.37546986876047689</v>
      </c>
      <c r="AV100" s="20">
        <f t="shared" si="25"/>
        <v>7.6328163648607828E-3</v>
      </c>
      <c r="AW100" s="20">
        <f t="shared" si="25"/>
        <v>-0.42137692614230199</v>
      </c>
      <c r="AX100" s="20">
        <f t="shared" si="25"/>
        <v>0.241356634883203</v>
      </c>
      <c r="AY100" s="20">
        <f t="shared" si="25"/>
        <v>0.286325947742814</v>
      </c>
      <c r="AZ100" s="20">
        <f t="shared" si="25"/>
        <v>0.26414429637493902</v>
      </c>
      <c r="BA100" s="20">
        <f t="shared" si="25"/>
        <v>-2.6129004630379002E-3</v>
      </c>
      <c r="BC100" s="22">
        <f t="shared" si="19"/>
        <v>48121</v>
      </c>
      <c r="BD100" s="20">
        <f t="shared" si="21"/>
        <v>-2.5470865135766236</v>
      </c>
      <c r="BE100" s="20">
        <f t="shared" si="22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5"/>
        <v>2.8165722996091352E-2</v>
      </c>
      <c r="AI101" s="20">
        <f t="shared" si="23"/>
        <v>7.3992556808771285E-3</v>
      </c>
      <c r="AJ101" s="20">
        <f t="shared" si="24"/>
        <v>-0.408611676151166</v>
      </c>
      <c r="AK101" s="20">
        <f t="shared" si="24"/>
        <v>0.23393692788201101</v>
      </c>
      <c r="AL101" s="20">
        <f t="shared" si="24"/>
        <v>0.277518480953104</v>
      </c>
      <c r="AM101" s="20">
        <f t="shared" si="24"/>
        <v>0.256013489436896</v>
      </c>
      <c r="AN101" s="20">
        <f t="shared" si="24"/>
        <v>-2.7706300741021802E-3</v>
      </c>
      <c r="AR101" s="22">
        <f t="shared" si="14"/>
        <v>48213</v>
      </c>
      <c r="AS101" s="20">
        <f t="shared" si="16"/>
        <v>94.180579757811998</v>
      </c>
      <c r="AT101" s="20">
        <f t="shared" si="20"/>
        <v>2.8165722996091352E-2</v>
      </c>
      <c r="AU101" s="20">
        <f t="shared" si="17"/>
        <v>0.36348584772761994</v>
      </c>
      <c r="AV101" s="20">
        <f t="shared" si="25"/>
        <v>7.3992556808771285E-3</v>
      </c>
      <c r="AW101" s="20">
        <f t="shared" si="25"/>
        <v>-0.408611676151166</v>
      </c>
      <c r="AX101" s="20">
        <f t="shared" si="25"/>
        <v>0.23393692788201101</v>
      </c>
      <c r="AY101" s="20">
        <f t="shared" si="25"/>
        <v>0.277518480953104</v>
      </c>
      <c r="AZ101" s="20">
        <f t="shared" si="25"/>
        <v>0.256013489436896</v>
      </c>
      <c r="BA101" s="20">
        <f t="shared" si="25"/>
        <v>-2.7706300741021802E-3</v>
      </c>
      <c r="BC101" s="22">
        <f t="shared" si="19"/>
        <v>48213</v>
      </c>
      <c r="BD101" s="20">
        <f t="shared" si="21"/>
        <v>-2.5467234142607986</v>
      </c>
      <c r="BE101" s="20">
        <f t="shared" si="22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5"/>
        <v>2.8427214938527623E-2</v>
      </c>
      <c r="AI102" s="20">
        <f t="shared" si="23"/>
        <v>7.173227029155683E-3</v>
      </c>
      <c r="AJ102" s="20">
        <f t="shared" si="24"/>
        <v>-0.39625912020696602</v>
      </c>
      <c r="AK102" s="20">
        <f t="shared" si="24"/>
        <v>0.2267511725569</v>
      </c>
      <c r="AL102" s="20">
        <f t="shared" si="24"/>
        <v>0.26899027380699198</v>
      </c>
      <c r="AM102" s="20">
        <f t="shared" si="24"/>
        <v>0.248139705776319</v>
      </c>
      <c r="AN102" s="20">
        <f t="shared" si="24"/>
        <v>-2.9045788465748702E-3</v>
      </c>
      <c r="AR102" s="22">
        <f t="shared" si="14"/>
        <v>48304</v>
      </c>
      <c r="AS102" s="20">
        <f t="shared" si="16"/>
        <v>93.801160665902799</v>
      </c>
      <c r="AT102" s="20">
        <f t="shared" si="20"/>
        <v>2.8427214938527623E-2</v>
      </c>
      <c r="AU102" s="20">
        <f t="shared" si="17"/>
        <v>0.35189068011582575</v>
      </c>
      <c r="AV102" s="20">
        <f t="shared" si="25"/>
        <v>7.173227029155683E-3</v>
      </c>
      <c r="AW102" s="20">
        <f t="shared" si="25"/>
        <v>-0.39625912020696602</v>
      </c>
      <c r="AX102" s="20">
        <f t="shared" si="25"/>
        <v>0.2267511725569</v>
      </c>
      <c r="AY102" s="20">
        <f t="shared" si="25"/>
        <v>0.26899027380699198</v>
      </c>
      <c r="AZ102" s="20">
        <f t="shared" si="25"/>
        <v>0.248139705776319</v>
      </c>
      <c r="BA102" s="20">
        <f t="shared" si="25"/>
        <v>-2.9045788465748702E-3</v>
      </c>
      <c r="BC102" s="22">
        <f t="shared" si="19"/>
        <v>48304</v>
      </c>
      <c r="BD102" s="20">
        <f t="shared" si="21"/>
        <v>-2.5464619223183624</v>
      </c>
      <c r="BE102" s="20">
        <f t="shared" si="22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5"/>
        <v>2.8588912512427567E-2</v>
      </c>
      <c r="AI103" s="20">
        <f t="shared" si="23"/>
        <v>6.9544551507309607E-3</v>
      </c>
      <c r="AJ103" s="20">
        <f t="shared" si="24"/>
        <v>-0.38430195107755699</v>
      </c>
      <c r="AK103" s="20">
        <f t="shared" si="24"/>
        <v>0.21979237794082301</v>
      </c>
      <c r="AL103" s="20">
        <f t="shared" si="24"/>
        <v>0.26073275508708699</v>
      </c>
      <c r="AM103" s="20">
        <f t="shared" si="24"/>
        <v>0.240515298477567</v>
      </c>
      <c r="AN103" s="20">
        <f t="shared" si="24"/>
        <v>-3.0154757732617902E-3</v>
      </c>
      <c r="AR103" s="22">
        <f t="shared" si="14"/>
        <v>48395</v>
      </c>
      <c r="AS103" s="20">
        <f t="shared" si="16"/>
        <v>93.427268874237598</v>
      </c>
      <c r="AT103" s="20">
        <f t="shared" si="20"/>
        <v>2.8588912512427567E-2</v>
      </c>
      <c r="AU103" s="20">
        <f t="shared" si="17"/>
        <v>0.34067745980538922</v>
      </c>
      <c r="AV103" s="20">
        <f t="shared" si="25"/>
        <v>6.9544551507309607E-3</v>
      </c>
      <c r="AW103" s="20">
        <f t="shared" si="25"/>
        <v>-0.38430195107755699</v>
      </c>
      <c r="AX103" s="20">
        <f t="shared" si="25"/>
        <v>0.21979237794082301</v>
      </c>
      <c r="AY103" s="20">
        <f t="shared" si="25"/>
        <v>0.26073275508708699</v>
      </c>
      <c r="AZ103" s="20">
        <f t="shared" si="25"/>
        <v>0.240515298477567</v>
      </c>
      <c r="BA103" s="20">
        <f t="shared" si="25"/>
        <v>-3.0154757732617902E-3</v>
      </c>
      <c r="BC103" s="22">
        <f t="shared" si="19"/>
        <v>48395</v>
      </c>
      <c r="BD103" s="20">
        <f t="shared" si="21"/>
        <v>-2.5463002247444626</v>
      </c>
      <c r="BE103" s="20">
        <f t="shared" si="22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5"/>
        <v>2.8654264867791934E-2</v>
      </c>
      <c r="AI104" s="20">
        <f t="shared" si="23"/>
        <v>6.742674991632505E-3</v>
      </c>
      <c r="AJ104" s="20">
        <f t="shared" si="24"/>
        <v>-0.37272391236019298</v>
      </c>
      <c r="AK104" s="20">
        <f t="shared" si="24"/>
        <v>0.21305359432739401</v>
      </c>
      <c r="AL104" s="20">
        <f t="shared" si="24"/>
        <v>0.25273743084595302</v>
      </c>
      <c r="AM104" s="20">
        <f t="shared" si="24"/>
        <v>0.233132648531021</v>
      </c>
      <c r="AN104" s="20">
        <f t="shared" si="24"/>
        <v>-3.1043275576875399E-3</v>
      </c>
      <c r="AR104" s="22">
        <f t="shared" si="14"/>
        <v>48487</v>
      </c>
      <c r="AS104" s="20">
        <f t="shared" si="16"/>
        <v>93.058243810510405</v>
      </c>
      <c r="AT104" s="20">
        <f t="shared" si="20"/>
        <v>2.8654264867791934E-2</v>
      </c>
      <c r="AU104" s="20">
        <f t="shared" si="17"/>
        <v>0.32983810877812003</v>
      </c>
      <c r="AV104" s="20">
        <f t="shared" si="25"/>
        <v>6.742674991632505E-3</v>
      </c>
      <c r="AW104" s="20">
        <f t="shared" si="25"/>
        <v>-0.37272391236019298</v>
      </c>
      <c r="AX104" s="20">
        <f t="shared" si="25"/>
        <v>0.21305359432739401</v>
      </c>
      <c r="AY104" s="20">
        <f t="shared" si="25"/>
        <v>0.25273743084595302</v>
      </c>
      <c r="AZ104" s="20">
        <f t="shared" si="25"/>
        <v>0.233132648531021</v>
      </c>
      <c r="BA104" s="20">
        <f t="shared" si="25"/>
        <v>-3.1043275576875399E-3</v>
      </c>
      <c r="BC104" s="22">
        <f t="shared" si="19"/>
        <v>48487</v>
      </c>
      <c r="BD104" s="20">
        <f t="shared" si="21"/>
        <v>-2.546234872389098</v>
      </c>
      <c r="BE104" s="20">
        <f t="shared" si="22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5"/>
        <v>2.8627993772301755E-2</v>
      </c>
      <c r="AI105" s="20">
        <f t="shared" si="23"/>
        <v>6.5376317788909304E-3</v>
      </c>
      <c r="AJ105" s="20">
        <f t="shared" si="24"/>
        <v>-0.36150973932671199</v>
      </c>
      <c r="AK105" s="20">
        <f t="shared" si="24"/>
        <v>0.20652794433313101</v>
      </c>
      <c r="AL105" s="20">
        <f t="shared" si="24"/>
        <v>0.24499592005062301</v>
      </c>
      <c r="AM105" s="20">
        <f t="shared" si="24"/>
        <v>0.22598420219344201</v>
      </c>
      <c r="AN105" s="20">
        <f t="shared" si="24"/>
        <v>-3.1723508569355798E-3</v>
      </c>
      <c r="AR105" s="22">
        <f t="shared" si="14"/>
        <v>48579</v>
      </c>
      <c r="AS105" s="20">
        <f t="shared" si="16"/>
        <v>92.693510032143195</v>
      </c>
      <c r="AT105" s="20">
        <f t="shared" si="20"/>
        <v>2.8627993772301755E-2</v>
      </c>
      <c r="AU105" s="20">
        <f t="shared" si="17"/>
        <v>0.31936360817243942</v>
      </c>
      <c r="AV105" s="20">
        <f t="shared" si="25"/>
        <v>6.5376317788909304E-3</v>
      </c>
      <c r="AW105" s="20">
        <f t="shared" si="25"/>
        <v>-0.36150973932671199</v>
      </c>
      <c r="AX105" s="20">
        <f t="shared" si="25"/>
        <v>0.20652794433313101</v>
      </c>
      <c r="AY105" s="20">
        <f t="shared" si="25"/>
        <v>0.24499592005062301</v>
      </c>
      <c r="AZ105" s="20">
        <f t="shared" si="25"/>
        <v>0.22598420219344201</v>
      </c>
      <c r="BA105" s="20">
        <f t="shared" si="25"/>
        <v>-3.1723508569355798E-3</v>
      </c>
      <c r="BC105" s="22">
        <f t="shared" si="19"/>
        <v>48579</v>
      </c>
      <c r="BD105" s="20">
        <f t="shared" si="21"/>
        <v>-2.5462611434845881</v>
      </c>
      <c r="BE105" s="20">
        <f t="shared" si="22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5"/>
        <v>2.8515776238497728E-2</v>
      </c>
      <c r="AI106" s="20">
        <f t="shared" si="23"/>
        <v>6.339080988330921E-3</v>
      </c>
      <c r="AJ106" s="20">
        <f t="shared" si="24"/>
        <v>-0.350645098579833</v>
      </c>
      <c r="AK106" s="20">
        <f t="shared" si="24"/>
        <v>0.200208649341095</v>
      </c>
      <c r="AL106" s="20">
        <f t="shared" si="24"/>
        <v>0.23749998453660701</v>
      </c>
      <c r="AM106" s="20">
        <f t="shared" si="24"/>
        <v>0.21906250290167201</v>
      </c>
      <c r="AN106" s="20">
        <f t="shared" si="24"/>
        <v>-3.2209135369791701E-3</v>
      </c>
      <c r="AR106" s="22">
        <f t="shared" si="14"/>
        <v>48669</v>
      </c>
      <c r="AS106" s="20">
        <f t="shared" si="16"/>
        <v>92.332570475067598</v>
      </c>
      <c r="AT106" s="20">
        <f t="shared" si="20"/>
        <v>2.8515776238497728E-2</v>
      </c>
      <c r="AU106" s="20">
        <f t="shared" si="17"/>
        <v>0.30924420565089272</v>
      </c>
      <c r="AV106" s="20">
        <f t="shared" si="25"/>
        <v>6.339080988330921E-3</v>
      </c>
      <c r="AW106" s="20">
        <f t="shared" si="25"/>
        <v>-0.350645098579833</v>
      </c>
      <c r="AX106" s="20">
        <f t="shared" si="25"/>
        <v>0.200208649341095</v>
      </c>
      <c r="AY106" s="20">
        <f t="shared" si="25"/>
        <v>0.23749998453660701</v>
      </c>
      <c r="AZ106" s="20">
        <f t="shared" si="25"/>
        <v>0.21906250290167201</v>
      </c>
      <c r="BA106" s="20">
        <f t="shared" si="25"/>
        <v>-3.2209135369791701E-3</v>
      </c>
      <c r="BC106" s="22">
        <f t="shared" si="19"/>
        <v>48669</v>
      </c>
      <c r="BD106" s="20">
        <f t="shared" si="21"/>
        <v>-2.5463733610183925</v>
      </c>
      <c r="BE106" s="20">
        <f t="shared" si="22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5"/>
        <v>2.8323969950769079E-2</v>
      </c>
      <c r="AI107" s="20">
        <f t="shared" si="23"/>
        <v>6.1467882222327125E-3</v>
      </c>
      <c r="AJ107" s="20">
        <f t="shared" si="24"/>
        <v>-0.34011652757871103</v>
      </c>
      <c r="AK107" s="20">
        <f t="shared" si="24"/>
        <v>0.194089051679532</v>
      </c>
      <c r="AL107" s="20">
        <f t="shared" si="24"/>
        <v>0.23024155375174099</v>
      </c>
      <c r="AM107" s="20">
        <f t="shared" si="24"/>
        <v>0.21236021815092301</v>
      </c>
      <c r="AN107" s="20">
        <f t="shared" si="24"/>
        <v>-3.2514842342053398E-3</v>
      </c>
      <c r="AR107" s="22">
        <f t="shared" si="14"/>
        <v>48760</v>
      </c>
      <c r="AS107" s="20">
        <f t="shared" si="16"/>
        <v>91.974999729490804</v>
      </c>
      <c r="AT107" s="20">
        <f t="shared" si="20"/>
        <v>2.8323969950769079E-2</v>
      </c>
      <c r="AU107" s="20">
        <f t="shared" si="17"/>
        <v>0.29946959999151229</v>
      </c>
      <c r="AV107" s="20">
        <f t="shared" si="25"/>
        <v>6.1467882222327125E-3</v>
      </c>
      <c r="AW107" s="20">
        <f t="shared" si="25"/>
        <v>-0.34011652757871103</v>
      </c>
      <c r="AX107" s="20">
        <f t="shared" si="25"/>
        <v>0.194089051679532</v>
      </c>
      <c r="AY107" s="20">
        <f t="shared" si="25"/>
        <v>0.23024155375174099</v>
      </c>
      <c r="AZ107" s="20">
        <f t="shared" si="25"/>
        <v>0.21236021815092301</v>
      </c>
      <c r="BA107" s="20">
        <f t="shared" si="25"/>
        <v>-3.2514842342053398E-3</v>
      </c>
      <c r="BC107" s="22">
        <f t="shared" si="19"/>
        <v>48760</v>
      </c>
      <c r="BD107" s="20">
        <f t="shared" si="21"/>
        <v>-2.5465651673061211</v>
      </c>
      <c r="BE107" s="20">
        <f t="shared" si="22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5"/>
        <v>2.8059378070021034E-2</v>
      </c>
      <c r="AI108" s="20">
        <f t="shared" si="23"/>
        <v>5.960529013154317E-3</v>
      </c>
      <c r="AJ108" s="20">
        <f t="shared" si="24"/>
        <v>-0.32991137490577899</v>
      </c>
      <c r="AK108" s="20">
        <f t="shared" si="24"/>
        <v>0.18816263289433</v>
      </c>
      <c r="AL108" s="20">
        <f t="shared" si="24"/>
        <v>0.22321274476776901</v>
      </c>
      <c r="AM108" s="20">
        <f t="shared" si="24"/>
        <v>0.205870161755982</v>
      </c>
      <c r="AN108" s="20">
        <f t="shared" si="24"/>
        <v>-3.2655895138795602E-3</v>
      </c>
      <c r="AR108" s="22">
        <f t="shared" si="14"/>
        <v>48852</v>
      </c>
      <c r="AS108" s="20">
        <f t="shared" si="16"/>
        <v>91.620437426379198</v>
      </c>
      <c r="AT108" s="20">
        <f t="shared" si="20"/>
        <v>2.8059378070021034E-2</v>
      </c>
      <c r="AU108" s="20">
        <f t="shared" si="17"/>
        <v>0.29002910401157678</v>
      </c>
      <c r="AV108" s="20">
        <f t="shared" si="25"/>
        <v>5.960529013154317E-3</v>
      </c>
      <c r="AW108" s="20">
        <f t="shared" si="25"/>
        <v>-0.32991137490577899</v>
      </c>
      <c r="AX108" s="20">
        <f t="shared" si="25"/>
        <v>0.18816263289433</v>
      </c>
      <c r="AY108" s="20">
        <f t="shared" si="25"/>
        <v>0.22321274476776901</v>
      </c>
      <c r="AZ108" s="20">
        <f t="shared" si="25"/>
        <v>0.205870161755982</v>
      </c>
      <c r="BA108" s="20">
        <f t="shared" si="25"/>
        <v>-3.2655895138795602E-3</v>
      </c>
      <c r="BC108" s="22">
        <f t="shared" si="19"/>
        <v>48852</v>
      </c>
      <c r="BD108" s="20">
        <f t="shared" si="21"/>
        <v>-2.5468297591868692</v>
      </c>
      <c r="BE108" s="20">
        <f t="shared" si="22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5"/>
        <v>2.7729049990895177E-2</v>
      </c>
      <c r="AI109" s="20">
        <f t="shared" si="23"/>
        <v>5.7800885684816542E-3</v>
      </c>
      <c r="AJ109" s="20">
        <f t="shared" si="24"/>
        <v>-0.32001774198044097</v>
      </c>
      <c r="AK109" s="20">
        <f t="shared" si="24"/>
        <v>0.18242302847276101</v>
      </c>
      <c r="AL109" s="20">
        <f t="shared" si="24"/>
        <v>0.21640587802800501</v>
      </c>
      <c r="AM109" s="20">
        <f t="shared" si="24"/>
        <v>0.19958531191283799</v>
      </c>
      <c r="AN109" s="20">
        <f t="shared" si="24"/>
        <v>-3.26477792490524E-3</v>
      </c>
      <c r="AR109" s="22">
        <f t="shared" si="14"/>
        <v>48944</v>
      </c>
      <c r="AS109" s="20">
        <f t="shared" si="16"/>
        <v>91.268581805199602</v>
      </c>
      <c r="AT109" s="20">
        <f t="shared" si="20"/>
        <v>2.7729049990895177E-2</v>
      </c>
      <c r="AU109" s="20">
        <f t="shared" si="17"/>
        <v>0.28091178707673942</v>
      </c>
      <c r="AV109" s="20">
        <f t="shared" si="25"/>
        <v>5.7800885684816542E-3</v>
      </c>
      <c r="AW109" s="20">
        <f t="shared" si="25"/>
        <v>-0.32001774198044097</v>
      </c>
      <c r="AX109" s="20">
        <f t="shared" si="25"/>
        <v>0.18242302847276101</v>
      </c>
      <c r="AY109" s="20">
        <f t="shared" si="25"/>
        <v>0.21640587802800501</v>
      </c>
      <c r="AZ109" s="20">
        <f t="shared" si="25"/>
        <v>0.19958531191283799</v>
      </c>
      <c r="BA109" s="20">
        <f t="shared" si="25"/>
        <v>-3.26477792490524E-3</v>
      </c>
      <c r="BC109" s="22">
        <f t="shared" si="19"/>
        <v>48944</v>
      </c>
      <c r="BD109" s="20">
        <f t="shared" si="21"/>
        <v>-2.5471600872659947</v>
      </c>
      <c r="BE109" s="20">
        <f t="shared" si="22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5"/>
        <v>2.7340114678604956E-2</v>
      </c>
      <c r="AI110" s="20">
        <f t="shared" si="23"/>
        <v>5.6052614686292477E-3</v>
      </c>
      <c r="AJ110" s="20">
        <f t="shared" si="24"/>
        <v>-0.31042442677758503</v>
      </c>
      <c r="AK110" s="20">
        <f t="shared" si="24"/>
        <v>0.17686403936914799</v>
      </c>
      <c r="AL110" s="20">
        <f t="shared" si="24"/>
        <v>0.20981348928419699</v>
      </c>
      <c r="AM110" s="20">
        <f t="shared" si="24"/>
        <v>0.19349882547102901</v>
      </c>
      <c r="AN110" s="20">
        <f t="shared" si="24"/>
        <v>-3.2505902682378402E-3</v>
      </c>
      <c r="AR110" s="22">
        <f t="shared" si="14"/>
        <v>49034</v>
      </c>
      <c r="AS110" s="20">
        <f t="shared" si="16"/>
        <v>90.919183521059594</v>
      </c>
      <c r="AT110" s="20">
        <f t="shared" si="20"/>
        <v>2.7340114678604956E-2</v>
      </c>
      <c r="AU110" s="20">
        <f t="shared" si="17"/>
        <v>0.27210659854718044</v>
      </c>
      <c r="AV110" s="20">
        <f t="shared" si="25"/>
        <v>5.6052614686292477E-3</v>
      </c>
      <c r="AW110" s="20">
        <f t="shared" si="25"/>
        <v>-0.31042442677758503</v>
      </c>
      <c r="AX110" s="20">
        <f t="shared" si="25"/>
        <v>0.17686403936914799</v>
      </c>
      <c r="AY110" s="20">
        <f t="shared" si="25"/>
        <v>0.20981348928419699</v>
      </c>
      <c r="AZ110" s="20">
        <f t="shared" si="25"/>
        <v>0.19349882547102901</v>
      </c>
      <c r="BA110" s="20">
        <f t="shared" si="25"/>
        <v>-3.2505902682378402E-3</v>
      </c>
      <c r="BC110" s="22">
        <f t="shared" si="19"/>
        <v>49034</v>
      </c>
      <c r="BD110" s="20">
        <f t="shared" si="21"/>
        <v>-2.5475490225782851</v>
      </c>
      <c r="BE110" s="20">
        <f t="shared" si="22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5"/>
        <v>2.6899643308150895E-2</v>
      </c>
      <c r="AI111" s="20">
        <f t="shared" si="23"/>
        <v>5.4358513302613367E-3</v>
      </c>
      <c r="AJ111" s="20">
        <f t="shared" si="24"/>
        <v>-0.30112086997899801</v>
      </c>
      <c r="AK111" s="20">
        <f t="shared" si="24"/>
        <v>0.17147964067201199</v>
      </c>
      <c r="AL111" s="20">
        <f t="shared" si="24"/>
        <v>0.20342833815601899</v>
      </c>
      <c r="AM111" s="20">
        <f t="shared" si="24"/>
        <v>0.187604048814523</v>
      </c>
      <c r="AN111" s="20">
        <f t="shared" si="24"/>
        <v>-3.22453542177963E-3</v>
      </c>
      <c r="AR111" s="22">
        <f t="shared" si="14"/>
        <v>49125</v>
      </c>
      <c r="AS111" s="20">
        <f t="shared" si="16"/>
        <v>90.572039737785204</v>
      </c>
      <c r="AT111" s="20">
        <f t="shared" si="20"/>
        <v>2.6899643308150895E-2</v>
      </c>
      <c r="AU111" s="20">
        <f t="shared" si="17"/>
        <v>0.26360247357203764</v>
      </c>
      <c r="AV111" s="20">
        <f t="shared" si="25"/>
        <v>5.4358513302613367E-3</v>
      </c>
      <c r="AW111" s="20">
        <f t="shared" si="25"/>
        <v>-0.30112086997899801</v>
      </c>
      <c r="AX111" s="20">
        <f t="shared" si="25"/>
        <v>0.17147964067201199</v>
      </c>
      <c r="AY111" s="20">
        <f t="shared" si="25"/>
        <v>0.20342833815601899</v>
      </c>
      <c r="AZ111" s="20">
        <f t="shared" si="25"/>
        <v>0.187604048814523</v>
      </c>
      <c r="BA111" s="20">
        <f t="shared" si="25"/>
        <v>-3.22453542177963E-3</v>
      </c>
      <c r="BC111" s="22">
        <f t="shared" si="19"/>
        <v>49125</v>
      </c>
      <c r="BD111" s="20">
        <f t="shared" si="21"/>
        <v>-2.5479894939487391</v>
      </c>
      <c r="BE111" s="20">
        <f t="shared" si="22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5"/>
        <v>2.6414538058663374E-2</v>
      </c>
      <c r="AI112" s="20">
        <f t="shared" si="23"/>
        <v>5.2716704444501885E-3</v>
      </c>
      <c r="AJ112" s="20">
        <f t="shared" si="24"/>
        <v>-0.29209710387258397</v>
      </c>
      <c r="AK112" s="20">
        <f t="shared" si="24"/>
        <v>0.16626398773769599</v>
      </c>
      <c r="AL112" s="20">
        <f t="shared" si="24"/>
        <v>0.19724341372363099</v>
      </c>
      <c r="AM112" s="20">
        <f t="shared" si="24"/>
        <v>0.18189452573250001</v>
      </c>
      <c r="AN112" s="20">
        <f t="shared" si="24"/>
        <v>-3.18807109578462E-3</v>
      </c>
      <c r="AR112" s="22">
        <f t="shared" si="14"/>
        <v>49217</v>
      </c>
      <c r="AS112" s="20">
        <f t="shared" si="16"/>
        <v>90.226988542848801</v>
      </c>
      <c r="AT112" s="20">
        <f t="shared" si="20"/>
        <v>2.6414538058663374E-2</v>
      </c>
      <c r="AU112" s="20">
        <f t="shared" si="17"/>
        <v>0.25538842266990863</v>
      </c>
      <c r="AV112" s="20">
        <f t="shared" si="25"/>
        <v>5.2716704444501885E-3</v>
      </c>
      <c r="AW112" s="20">
        <f t="shared" si="25"/>
        <v>-0.29209710387258397</v>
      </c>
      <c r="AX112" s="20">
        <f t="shared" si="25"/>
        <v>0.16626398773769599</v>
      </c>
      <c r="AY112" s="20">
        <f t="shared" si="25"/>
        <v>0.19724341372363099</v>
      </c>
      <c r="AZ112" s="20">
        <f t="shared" si="25"/>
        <v>0.18189452573250001</v>
      </c>
      <c r="BA112" s="20">
        <f t="shared" si="25"/>
        <v>-3.18807109578462E-3</v>
      </c>
      <c r="BC112" s="22">
        <f t="shared" si="19"/>
        <v>49217</v>
      </c>
      <c r="BD112" s="20">
        <f t="shared" si="21"/>
        <v>-2.5484745991982267</v>
      </c>
      <c r="BE112" s="20">
        <f t="shared" si="22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5"/>
        <v>2.5891444072077378E-2</v>
      </c>
      <c r="AI113" s="20">
        <f t="shared" si="23"/>
        <v>5.1125393983398708E-3</v>
      </c>
      <c r="AJ113" s="20">
        <f t="shared" ref="AJ113:AN132" si="26">Z113</f>
        <v>-0.28334370421643701</v>
      </c>
      <c r="AK113" s="20">
        <f t="shared" si="26"/>
        <v>0.16121142009837799</v>
      </c>
      <c r="AL113" s="20">
        <f t="shared" si="26"/>
        <v>0.19125193753833</v>
      </c>
      <c r="AM113" s="20">
        <f t="shared" si="26"/>
        <v>0.17636400264175101</v>
      </c>
      <c r="AN113" s="20">
        <f t="shared" si="26"/>
        <v>-3.14258892823332E-3</v>
      </c>
      <c r="AR113" s="22">
        <f t="shared" si="14"/>
        <v>49309</v>
      </c>
      <c r="AS113" s="20">
        <f t="shared" si="16"/>
        <v>89.883903710374</v>
      </c>
      <c r="AT113" s="20">
        <f t="shared" si="20"/>
        <v>2.5891444072077378E-2</v>
      </c>
      <c r="AU113" s="20">
        <f t="shared" si="17"/>
        <v>0.24745360653212856</v>
      </c>
      <c r="AV113" s="20">
        <f t="shared" si="25"/>
        <v>5.1125393983398708E-3</v>
      </c>
      <c r="AW113" s="20">
        <f t="shared" si="25"/>
        <v>-0.28334370421643701</v>
      </c>
      <c r="AX113" s="20">
        <f t="shared" si="25"/>
        <v>0.16121142009837799</v>
      </c>
      <c r="AY113" s="20">
        <f t="shared" si="25"/>
        <v>0.19125193753833</v>
      </c>
      <c r="AZ113" s="20">
        <f t="shared" si="25"/>
        <v>0.17636400264175101</v>
      </c>
      <c r="BA113" s="20">
        <f t="shared" si="25"/>
        <v>-3.14258892823332E-3</v>
      </c>
      <c r="BC113" s="22">
        <f t="shared" si="19"/>
        <v>49309</v>
      </c>
      <c r="BD113" s="20">
        <f t="shared" si="21"/>
        <v>-2.5489976931848126</v>
      </c>
      <c r="BE113" s="20">
        <f t="shared" si="22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5"/>
        <v>2.5336681760591256E-2</v>
      </c>
      <c r="AI114" s="20">
        <f t="shared" si="23"/>
        <v>4.9582866876424457E-3</v>
      </c>
      <c r="AJ114" s="20">
        <f t="shared" si="26"/>
        <v>-0.27485174520126099</v>
      </c>
      <c r="AK114" s="20">
        <f t="shared" si="26"/>
        <v>0.156316463433509</v>
      </c>
      <c r="AL114" s="20">
        <f t="shared" si="26"/>
        <v>0.18544736440937701</v>
      </c>
      <c r="AM114" s="20">
        <f t="shared" si="26"/>
        <v>0.171006431500621</v>
      </c>
      <c r="AN114" s="20">
        <f t="shared" si="26"/>
        <v>-3.08940336797995E-3</v>
      </c>
      <c r="AR114" s="22">
        <f t="shared" si="14"/>
        <v>49399</v>
      </c>
      <c r="AS114" s="20">
        <f t="shared" si="16"/>
        <v>89.542689829775199</v>
      </c>
      <c r="AT114" s="20">
        <f t="shared" si="20"/>
        <v>2.5336681760591256E-2</v>
      </c>
      <c r="AU114" s="20">
        <f t="shared" si="17"/>
        <v>0.2397873974619085</v>
      </c>
      <c r="AV114" s="20">
        <f t="shared" si="25"/>
        <v>4.9582866876424457E-3</v>
      </c>
      <c r="AW114" s="20">
        <f t="shared" si="25"/>
        <v>-0.27485174520126099</v>
      </c>
      <c r="AX114" s="20">
        <f t="shared" si="25"/>
        <v>0.156316463433509</v>
      </c>
      <c r="AY114" s="20">
        <f t="shared" si="25"/>
        <v>0.18544736440937701</v>
      </c>
      <c r="AZ114" s="20">
        <f t="shared" si="25"/>
        <v>0.171006431500621</v>
      </c>
      <c r="BA114" s="20">
        <f t="shared" si="25"/>
        <v>-3.08940336797995E-3</v>
      </c>
      <c r="BC114" s="22">
        <f t="shared" si="19"/>
        <v>49399</v>
      </c>
      <c r="BD114" s="20">
        <f t="shared" si="21"/>
        <v>-2.5495524554962987</v>
      </c>
      <c r="BE114" s="20">
        <f t="shared" si="22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5"/>
        <v>2.4756196835487812E-2</v>
      </c>
      <c r="AI115" s="20">
        <f t="shared" si="23"/>
        <v>4.8087483261596139E-3</v>
      </c>
      <c r="AJ115" s="20">
        <f t="shared" si="26"/>
        <v>-0.26661275757396102</v>
      </c>
      <c r="AK115" s="20">
        <f t="shared" si="26"/>
        <v>0.15157382987356499</v>
      </c>
      <c r="AL115" s="20">
        <f t="shared" si="26"/>
        <v>0.17982338129731301</v>
      </c>
      <c r="AM115" s="20">
        <f t="shared" si="26"/>
        <v>0.16581597073111601</v>
      </c>
      <c r="AN115" s="20">
        <f t="shared" si="26"/>
        <v>-3.0297438336064201E-3</v>
      </c>
      <c r="AR115" s="22">
        <f t="shared" si="14"/>
        <v>49490</v>
      </c>
      <c r="AS115" s="20">
        <f t="shared" si="16"/>
        <v>89.203277809907206</v>
      </c>
      <c r="AT115" s="20">
        <f t="shared" si="20"/>
        <v>2.4756196835487812E-2</v>
      </c>
      <c r="AU115" s="20">
        <f t="shared" si="17"/>
        <v>0.23237942882058621</v>
      </c>
      <c r="AV115" s="20">
        <f t="shared" si="25"/>
        <v>4.8087483261596139E-3</v>
      </c>
      <c r="AW115" s="20">
        <f t="shared" si="25"/>
        <v>-0.26661275757396102</v>
      </c>
      <c r="AX115" s="20">
        <f t="shared" si="25"/>
        <v>0.15157382987356499</v>
      </c>
      <c r="AY115" s="20">
        <f t="shared" si="25"/>
        <v>0.17982338129731301</v>
      </c>
      <c r="AZ115" s="20">
        <f t="shared" si="25"/>
        <v>0.16581597073111601</v>
      </c>
      <c r="BA115" s="20">
        <f t="shared" si="25"/>
        <v>-3.0297438336064201E-3</v>
      </c>
      <c r="BC115" s="22">
        <f t="shared" si="19"/>
        <v>49490</v>
      </c>
      <c r="BD115" s="20">
        <f t="shared" si="21"/>
        <v>-2.5501329404214022</v>
      </c>
      <c r="BE115" s="20">
        <f t="shared" si="22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5"/>
        <v>2.4155525625642396E-2</v>
      </c>
      <c r="AI116" s="20">
        <f t="shared" si="23"/>
        <v>4.6637674574948121E-3</v>
      </c>
      <c r="AJ116" s="20">
        <f t="shared" si="26"/>
        <v>-0.25861868992632397</v>
      </c>
      <c r="AK116" s="20">
        <f t="shared" si="26"/>
        <v>0.14697841688425001</v>
      </c>
      <c r="AL116" s="20">
        <f t="shared" si="26"/>
        <v>0.17437390461600699</v>
      </c>
      <c r="AM116" s="20">
        <f t="shared" si="26"/>
        <v>0.16078698444164599</v>
      </c>
      <c r="AN116" s="20">
        <f t="shared" si="26"/>
        <v>-2.9647496768825401E-3</v>
      </c>
      <c r="AR116" s="22">
        <f t="shared" si="14"/>
        <v>49582</v>
      </c>
      <c r="AS116" s="20">
        <f t="shared" si="16"/>
        <v>88.865620761885594</v>
      </c>
      <c r="AT116" s="20">
        <f t="shared" si="20"/>
        <v>2.4155525625642396E-2</v>
      </c>
      <c r="AU116" s="20">
        <f t="shared" si="17"/>
        <v>0.22521963379619128</v>
      </c>
      <c r="AV116" s="20">
        <f t="shared" si="25"/>
        <v>4.6637674574948121E-3</v>
      </c>
      <c r="AW116" s="20">
        <f t="shared" si="25"/>
        <v>-0.25861868992632397</v>
      </c>
      <c r="AX116" s="20">
        <f t="shared" si="25"/>
        <v>0.14697841688425001</v>
      </c>
      <c r="AY116" s="20">
        <f t="shared" si="25"/>
        <v>0.17437390461600699</v>
      </c>
      <c r="AZ116" s="20">
        <f t="shared" si="25"/>
        <v>0.16078698444164599</v>
      </c>
      <c r="BA116" s="20">
        <f t="shared" si="25"/>
        <v>-2.9647496768825401E-3</v>
      </c>
      <c r="BC116" s="22">
        <f t="shared" si="19"/>
        <v>49582</v>
      </c>
      <c r="BD116" s="20">
        <f t="shared" si="21"/>
        <v>-2.5507336116312476</v>
      </c>
      <c r="BE116" s="20">
        <f t="shared" si="22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5"/>
        <v>2.3539773452930693E-2</v>
      </c>
      <c r="AI117" s="20">
        <f t="shared" si="23"/>
        <v>4.52319397319597E-3</v>
      </c>
      <c r="AJ117" s="20">
        <f t="shared" si="26"/>
        <v>-0.25086187310432301</v>
      </c>
      <c r="AK117" s="20">
        <f t="shared" si="26"/>
        <v>0.14252530495829399</v>
      </c>
      <c r="AL117" s="20">
        <f t="shared" si="26"/>
        <v>0.169093076217881</v>
      </c>
      <c r="AM117" s="20">
        <f t="shared" si="26"/>
        <v>0.155914040218427</v>
      </c>
      <c r="AN117" s="20">
        <f t="shared" si="26"/>
        <v>-2.89546752073481E-3</v>
      </c>
      <c r="AR117" s="22">
        <f t="shared" si="14"/>
        <v>49674</v>
      </c>
      <c r="AS117" s="20">
        <f t="shared" si="16"/>
        <v>88.529690257982395</v>
      </c>
      <c r="AT117" s="20">
        <f t="shared" si="20"/>
        <v>2.3539773452930693E-2</v>
      </c>
      <c r="AU117" s="20">
        <f t="shared" si="17"/>
        <v>0.21829827474274016</v>
      </c>
      <c r="AV117" s="20">
        <f t="shared" si="25"/>
        <v>4.52319397319597E-3</v>
      </c>
      <c r="AW117" s="20">
        <f t="shared" si="25"/>
        <v>-0.25086187310432301</v>
      </c>
      <c r="AX117" s="20">
        <f t="shared" si="25"/>
        <v>0.14252530495829399</v>
      </c>
      <c r="AY117" s="20">
        <f t="shared" si="25"/>
        <v>0.169093076217881</v>
      </c>
      <c r="AZ117" s="20">
        <f t="shared" si="25"/>
        <v>0.155914040218427</v>
      </c>
      <c r="BA117" s="20">
        <f t="shared" si="25"/>
        <v>-2.89546752073481E-3</v>
      </c>
      <c r="BC117" s="22">
        <f t="shared" si="19"/>
        <v>49674</v>
      </c>
      <c r="BD117" s="20">
        <f t="shared" si="21"/>
        <v>-2.5513493638039595</v>
      </c>
      <c r="BE117" s="20">
        <f t="shared" si="22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5"/>
        <v>2.2913604029475551E-2</v>
      </c>
      <c r="AI118" s="20">
        <f t="shared" si="23"/>
        <v>4.3868841407430194E-3</v>
      </c>
      <c r="AJ118" s="20">
        <f t="shared" si="26"/>
        <v>-0.24333498765463499</v>
      </c>
      <c r="AK118" s="20">
        <f t="shared" si="26"/>
        <v>0.13820975432116001</v>
      </c>
      <c r="AL118" s="20">
        <f t="shared" si="26"/>
        <v>0.16397525830962001</v>
      </c>
      <c r="AM118" s="20">
        <f t="shared" si="26"/>
        <v>0.15119190572924701</v>
      </c>
      <c r="AN118" s="20">
        <f t="shared" si="26"/>
        <v>-2.82285058201261E-3</v>
      </c>
      <c r="AR118" s="22">
        <f t="shared" si="14"/>
        <v>49765</v>
      </c>
      <c r="AS118" s="20">
        <f t="shared" si="16"/>
        <v>88.195472959101195</v>
      </c>
      <c r="AT118" s="20">
        <f t="shared" si="20"/>
        <v>2.2913604029475551E-2</v>
      </c>
      <c r="AU118" s="20">
        <f t="shared" si="17"/>
        <v>0.21160596426412243</v>
      </c>
      <c r="AV118" s="20">
        <f t="shared" si="25"/>
        <v>4.3868841407430194E-3</v>
      </c>
      <c r="AW118" s="20">
        <f t="shared" si="25"/>
        <v>-0.24333498765463499</v>
      </c>
      <c r="AX118" s="20">
        <f t="shared" si="25"/>
        <v>0.13820975432116001</v>
      </c>
      <c r="AY118" s="20">
        <f t="shared" si="25"/>
        <v>0.16397525830962001</v>
      </c>
      <c r="AZ118" s="20">
        <f t="shared" si="25"/>
        <v>0.15119190572924701</v>
      </c>
      <c r="BA118" s="20">
        <f t="shared" si="25"/>
        <v>-2.82285058201261E-3</v>
      </c>
      <c r="BC118" s="22">
        <f t="shared" si="19"/>
        <v>49765</v>
      </c>
      <c r="BD118" s="20">
        <f t="shared" si="21"/>
        <v>-2.5519755332274143</v>
      </c>
      <c r="BE118" s="20">
        <f t="shared" si="22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5"/>
        <v>2.2281238036791641E-2</v>
      </c>
      <c r="AI119" s="20">
        <f t="shared" si="23"/>
        <v>4.2547002440632082E-3</v>
      </c>
      <c r="AJ119" s="20">
        <f t="shared" si="26"/>
        <v>-0.23603103419430699</v>
      </c>
      <c r="AK119" s="20">
        <f t="shared" si="26"/>
        <v>0.13402720083660699</v>
      </c>
      <c r="AL119" s="20">
        <f t="shared" si="26"/>
        <v>0.159015027519394</v>
      </c>
      <c r="AM119" s="20">
        <f t="shared" si="26"/>
        <v>0.14661554435947499</v>
      </c>
      <c r="AN119" s="20">
        <f t="shared" si="26"/>
        <v>-2.7477596285823799E-3</v>
      </c>
      <c r="AR119" s="22">
        <f t="shared" si="14"/>
        <v>49856</v>
      </c>
      <c r="AS119" s="20">
        <f t="shared" si="16"/>
        <v>87.862967599321195</v>
      </c>
      <c r="AT119" s="20">
        <f t="shared" si="20"/>
        <v>2.2281238036791641E-2</v>
      </c>
      <c r="AU119" s="20">
        <f t="shared" si="17"/>
        <v>0.20513367913664984</v>
      </c>
      <c r="AV119" s="20">
        <f t="shared" si="25"/>
        <v>4.2547002440632082E-3</v>
      </c>
      <c r="AW119" s="20">
        <f t="shared" si="25"/>
        <v>-0.23603103419430699</v>
      </c>
      <c r="AX119" s="20">
        <f t="shared" si="25"/>
        <v>0.13402720083660699</v>
      </c>
      <c r="AY119" s="20">
        <f t="shared" si="25"/>
        <v>0.159015027519394</v>
      </c>
      <c r="AZ119" s="20">
        <f t="shared" si="25"/>
        <v>0.14661554435947499</v>
      </c>
      <c r="BA119" s="20">
        <f t="shared" si="25"/>
        <v>-2.7477596285823799E-3</v>
      </c>
      <c r="BC119" s="22">
        <f t="shared" si="19"/>
        <v>49856</v>
      </c>
      <c r="BD119" s="20">
        <f t="shared" si="21"/>
        <v>-2.5526078992200985</v>
      </c>
      <c r="BE119" s="20">
        <f t="shared" si="22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5"/>
        <v>2.164645923466877E-2</v>
      </c>
      <c r="AI120" s="20">
        <f t="shared" si="23"/>
        <v>4.1265102386140295E-3</v>
      </c>
      <c r="AJ120" s="20">
        <f t="shared" si="26"/>
        <v>-0.228943306566152</v>
      </c>
      <c r="AK120" s="20">
        <f t="shared" si="26"/>
        <v>0.129973251278382</v>
      </c>
      <c r="AL120" s="20">
        <f t="shared" si="26"/>
        <v>0.15420716831166401</v>
      </c>
      <c r="AM120" s="20">
        <f t="shared" si="26"/>
        <v>0.142180110077155</v>
      </c>
      <c r="AN120" s="20">
        <f t="shared" si="26"/>
        <v>-2.6709652579652099E-3</v>
      </c>
      <c r="AR120" s="22">
        <f t="shared" si="14"/>
        <v>49948</v>
      </c>
      <c r="AS120" s="20">
        <f t="shared" si="16"/>
        <v>87.532182312705203</v>
      </c>
      <c r="AT120" s="20">
        <f t="shared" si="20"/>
        <v>2.164645923466877E-2</v>
      </c>
      <c r="AU120" s="20">
        <f t="shared" si="17"/>
        <v>0.19887276808169782</v>
      </c>
      <c r="AV120" s="20">
        <f t="shared" si="25"/>
        <v>4.1265102386140295E-3</v>
      </c>
      <c r="AW120" s="20">
        <f t="shared" si="25"/>
        <v>-0.228943306566152</v>
      </c>
      <c r="AX120" s="20">
        <f t="shared" si="25"/>
        <v>0.129973251278382</v>
      </c>
      <c r="AY120" s="20">
        <f t="shared" si="25"/>
        <v>0.15420716831166401</v>
      </c>
      <c r="AZ120" s="20">
        <f t="shared" si="25"/>
        <v>0.142180110077155</v>
      </c>
      <c r="BA120" s="20">
        <f t="shared" si="25"/>
        <v>-2.6709652579652099E-3</v>
      </c>
      <c r="BC120" s="22">
        <f t="shared" si="19"/>
        <v>49948</v>
      </c>
      <c r="BD120" s="20">
        <f t="shared" si="21"/>
        <v>-2.5532426780222215</v>
      </c>
      <c r="BE120" s="20">
        <f t="shared" si="22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5"/>
        <v>2.1012626628456182E-2</v>
      </c>
      <c r="AI121" s="20">
        <f t="shared" si="23"/>
        <v>4.002187422514218E-3</v>
      </c>
      <c r="AJ121" s="20">
        <f t="shared" si="26"/>
        <v>-0.222065367625494</v>
      </c>
      <c r="AK121" s="20">
        <f t="shared" si="26"/>
        <v>0.12604367811554501</v>
      </c>
      <c r="AL121" s="20">
        <f t="shared" si="26"/>
        <v>0.14954666592196</v>
      </c>
      <c r="AM121" s="20">
        <f t="shared" si="26"/>
        <v>0.13788094170200499</v>
      </c>
      <c r="AN121" s="20">
        <f t="shared" si="26"/>
        <v>-2.59315122054395E-3</v>
      </c>
      <c r="AR121" s="22">
        <f t="shared" si="14"/>
        <v>50040</v>
      </c>
      <c r="AS121" s="20">
        <f t="shared" si="16"/>
        <v>87.203132285030804</v>
      </c>
      <c r="AT121" s="20">
        <f t="shared" si="20"/>
        <v>2.1012626628456182E-2</v>
      </c>
      <c r="AU121" s="20">
        <f t="shared" si="17"/>
        <v>0.19281495431598625</v>
      </c>
      <c r="AV121" s="20">
        <f t="shared" si="25"/>
        <v>4.002187422514218E-3</v>
      </c>
      <c r="AW121" s="20">
        <f t="shared" si="25"/>
        <v>-0.222065367625494</v>
      </c>
      <c r="AX121" s="20">
        <f t="shared" si="25"/>
        <v>0.12604367811554501</v>
      </c>
      <c r="AY121" s="20">
        <f t="shared" si="25"/>
        <v>0.14954666592196</v>
      </c>
      <c r="AZ121" s="20">
        <f t="shared" si="25"/>
        <v>0.13788094170200499</v>
      </c>
      <c r="BA121" s="20">
        <f t="shared" si="25"/>
        <v>-2.59315122054395E-3</v>
      </c>
      <c r="BC121" s="22">
        <f t="shared" si="19"/>
        <v>50040</v>
      </c>
      <c r="BD121" s="20">
        <f t="shared" si="21"/>
        <v>-2.553876510628434</v>
      </c>
      <c r="BE121" s="20">
        <f t="shared" si="22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5"/>
        <v>2.0382691394595691E-2</v>
      </c>
      <c r="AI122" s="20">
        <f t="shared" si="23"/>
        <v>3.8816101247201979E-3</v>
      </c>
      <c r="AJ122" s="20">
        <f t="shared" si="26"/>
        <v>-0.21539102749230901</v>
      </c>
      <c r="AK122" s="20">
        <f t="shared" si="26"/>
        <v>0.122234413941153</v>
      </c>
      <c r="AL122" s="20">
        <f t="shared" si="26"/>
        <v>0.145028698961888</v>
      </c>
      <c r="AM122" s="20">
        <f t="shared" si="26"/>
        <v>0.133713556732278</v>
      </c>
      <c r="AN122" s="20">
        <f t="shared" si="26"/>
        <v>-2.51491854407689E-3</v>
      </c>
      <c r="AR122" s="22">
        <f t="shared" si="14"/>
        <v>50130</v>
      </c>
      <c r="AS122" s="20">
        <f t="shared" si="16"/>
        <v>86.875837711173602</v>
      </c>
      <c r="AT122" s="20">
        <f t="shared" si="20"/>
        <v>2.0382691394595691E-2</v>
      </c>
      <c r="AU122" s="20">
        <f t="shared" si="17"/>
        <v>0.18695233372365327</v>
      </c>
      <c r="AV122" s="20">
        <f t="shared" si="25"/>
        <v>3.8816101247201979E-3</v>
      </c>
      <c r="AW122" s="20">
        <f t="shared" si="25"/>
        <v>-0.21539102749230901</v>
      </c>
      <c r="AX122" s="20">
        <f t="shared" si="25"/>
        <v>0.122234413941153</v>
      </c>
      <c r="AY122" s="20">
        <f t="shared" si="25"/>
        <v>0.145028698961888</v>
      </c>
      <c r="AZ122" s="20">
        <f t="shared" si="25"/>
        <v>0.133713556732278</v>
      </c>
      <c r="BA122" s="20">
        <f t="shared" si="25"/>
        <v>-2.51491854407689E-3</v>
      </c>
      <c r="BC122" s="22">
        <f t="shared" si="19"/>
        <v>50130</v>
      </c>
      <c r="BD122" s="20">
        <f t="shared" si="21"/>
        <v>-2.5545064458622946</v>
      </c>
      <c r="BE122" s="20">
        <f t="shared" si="22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5"/>
        <v>1.9759217424336992E-2</v>
      </c>
      <c r="AI123" s="20">
        <f t="shared" si="23"/>
        <v>3.7646614108329799E-3</v>
      </c>
      <c r="AJ123" s="20">
        <f t="shared" si="26"/>
        <v>-0.20891432409598701</v>
      </c>
      <c r="AK123" s="20">
        <f t="shared" si="26"/>
        <v>0.11854154565741799</v>
      </c>
      <c r="AL123" s="20">
        <f t="shared" si="26"/>
        <v>0.14064863182408799</v>
      </c>
      <c r="AM123" s="20">
        <f t="shared" si="26"/>
        <v>0.12967364486390101</v>
      </c>
      <c r="AN123" s="20">
        <f t="shared" si="26"/>
        <v>-2.43679024770946E-3</v>
      </c>
      <c r="AR123" s="22">
        <f t="shared" si="14"/>
        <v>50221</v>
      </c>
      <c r="AS123" s="20">
        <f t="shared" si="16"/>
        <v>86.550322037537597</v>
      </c>
      <c r="AT123" s="20">
        <f t="shared" si="20"/>
        <v>1.9759217424336992E-2</v>
      </c>
      <c r="AU123" s="20">
        <f t="shared" si="17"/>
        <v>0.18127736941254349</v>
      </c>
      <c r="AV123" s="20">
        <f t="shared" si="25"/>
        <v>3.7646614108329799E-3</v>
      </c>
      <c r="AW123" s="20">
        <f t="shared" si="25"/>
        <v>-0.20891432409598701</v>
      </c>
      <c r="AX123" s="20">
        <f t="shared" si="25"/>
        <v>0.11854154565741799</v>
      </c>
      <c r="AY123" s="20">
        <f t="shared" si="25"/>
        <v>0.14064863182408799</v>
      </c>
      <c r="AZ123" s="20">
        <f t="shared" si="25"/>
        <v>0.12967364486390101</v>
      </c>
      <c r="BA123" s="20">
        <f t="shared" si="25"/>
        <v>-2.43679024770946E-3</v>
      </c>
      <c r="BC123" s="22">
        <f t="shared" si="19"/>
        <v>50221</v>
      </c>
      <c r="BD123" s="20">
        <f t="shared" si="21"/>
        <v>-2.5551299198325532</v>
      </c>
      <c r="BE123" s="20">
        <f t="shared" si="22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5"/>
        <v>1.9144404495957251E-2</v>
      </c>
      <c r="AI124" s="20">
        <f t="shared" si="23"/>
        <v>3.6512288067725844E-3</v>
      </c>
      <c r="AJ124" s="20">
        <f t="shared" si="26"/>
        <v>-0.202629505836985</v>
      </c>
      <c r="AK124" s="20">
        <f t="shared" si="26"/>
        <v>0.114961308514998</v>
      </c>
      <c r="AL124" s="20">
        <f t="shared" si="26"/>
        <v>0.13640200699791399</v>
      </c>
      <c r="AM124" s="20">
        <f t="shared" si="26"/>
        <v>0.12575706131812001</v>
      </c>
      <c r="AN124" s="20">
        <f t="shared" si="26"/>
        <v>-2.3592164627861201E-3</v>
      </c>
      <c r="AR124" s="22">
        <f t="shared" si="14"/>
        <v>50313</v>
      </c>
      <c r="AS124" s="20">
        <f t="shared" si="16"/>
        <v>86.226610468088793</v>
      </c>
      <c r="AT124" s="20">
        <f t="shared" si="20"/>
        <v>1.9144404495957251E-2</v>
      </c>
      <c r="AU124" s="20">
        <f t="shared" si="17"/>
        <v>0.17578288333803346</v>
      </c>
      <c r="AV124" s="20">
        <f t="shared" si="25"/>
        <v>3.6512288067725844E-3</v>
      </c>
      <c r="AW124" s="20">
        <f t="shared" si="25"/>
        <v>-0.202629505836985</v>
      </c>
      <c r="AX124" s="20">
        <f t="shared" si="25"/>
        <v>0.114961308514998</v>
      </c>
      <c r="AY124" s="20">
        <f t="shared" si="25"/>
        <v>0.13640200699791399</v>
      </c>
      <c r="AZ124" s="20">
        <f t="shared" si="25"/>
        <v>0.12575706131812001</v>
      </c>
      <c r="BA124" s="20">
        <f t="shared" si="25"/>
        <v>-2.3592164627861201E-3</v>
      </c>
      <c r="BC124" s="22">
        <f t="shared" si="19"/>
        <v>50313</v>
      </c>
      <c r="BD124" s="20">
        <f t="shared" si="21"/>
        <v>-2.5557447327609326</v>
      </c>
      <c r="BE124" s="20">
        <f t="shared" si="22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5"/>
        <v>1.8540113223329088E-2</v>
      </c>
      <c r="AI125" s="20">
        <f t="shared" si="23"/>
        <v>3.5412040402674357E-3</v>
      </c>
      <c r="AJ125" s="20">
        <f t="shared" si="26"/>
        <v>-0.19653101618996199</v>
      </c>
      <c r="AK125" s="20">
        <f t="shared" si="26"/>
        <v>0.111490080089829</v>
      </c>
      <c r="AL125" s="20">
        <f t="shared" si="26"/>
        <v>0.132284537389323</v>
      </c>
      <c r="AM125" s="20">
        <f t="shared" si="26"/>
        <v>0.121959820077102</v>
      </c>
      <c r="AN125" s="20">
        <f t="shared" si="26"/>
        <v>-2.2825798044923298E-3</v>
      </c>
      <c r="AR125" s="22">
        <f t="shared" si="14"/>
        <v>50405</v>
      </c>
      <c r="AS125" s="20">
        <f t="shared" si="16"/>
        <v>85.904728712161997</v>
      </c>
      <c r="AT125" s="20">
        <f t="shared" si="20"/>
        <v>1.8540113223329088E-2</v>
      </c>
      <c r="AU125" s="20">
        <f t="shared" si="17"/>
        <v>0.1704620456020671</v>
      </c>
      <c r="AV125" s="20">
        <f t="shared" si="25"/>
        <v>3.5412040402674357E-3</v>
      </c>
      <c r="AW125" s="20">
        <f t="shared" si="25"/>
        <v>-0.19653101618996199</v>
      </c>
      <c r="AX125" s="20">
        <f t="shared" si="25"/>
        <v>0.111490080089829</v>
      </c>
      <c r="AY125" s="20">
        <f t="shared" si="25"/>
        <v>0.132284537389323</v>
      </c>
      <c r="AZ125" s="20">
        <f t="shared" si="25"/>
        <v>0.121959820077102</v>
      </c>
      <c r="BA125" s="20">
        <f t="shared" si="25"/>
        <v>-2.2825798044923298E-3</v>
      </c>
      <c r="BC125" s="22">
        <f t="shared" si="19"/>
        <v>50405</v>
      </c>
      <c r="BD125" s="20">
        <f t="shared" si="21"/>
        <v>-2.5563490240335609</v>
      </c>
      <c r="BE125" s="20">
        <f t="shared" si="22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5"/>
        <v>1.794789105574688E-2</v>
      </c>
      <c r="AI126" s="20">
        <f t="shared" si="23"/>
        <v>3.4344827998686036E-3</v>
      </c>
      <c r="AJ126" s="20">
        <f t="shared" si="26"/>
        <v>-0.19061348007599499</v>
      </c>
      <c r="AK126" s="20">
        <f t="shared" si="26"/>
        <v>0.108124374267934</v>
      </c>
      <c r="AL126" s="20">
        <f t="shared" si="26"/>
        <v>0.128292098722776</v>
      </c>
      <c r="AM126" s="20">
        <f t="shared" si="26"/>
        <v>0.118278087111609</v>
      </c>
      <c r="AN126" s="20">
        <f t="shared" si="26"/>
        <v>-2.2072008627104399E-3</v>
      </c>
      <c r="AR126" s="22">
        <f t="shared" si="14"/>
        <v>50495</v>
      </c>
      <c r="AS126" s="20">
        <f t="shared" si="16"/>
        <v>85.584701952186407</v>
      </c>
      <c r="AT126" s="20">
        <f t="shared" si="20"/>
        <v>1.794789105574688E-2</v>
      </c>
      <c r="AU126" s="20">
        <f t="shared" si="17"/>
        <v>0.16530836196348217</v>
      </c>
      <c r="AV126" s="20">
        <f t="shared" si="25"/>
        <v>3.4344827998686036E-3</v>
      </c>
      <c r="AW126" s="20">
        <f t="shared" si="25"/>
        <v>-0.19061348007599499</v>
      </c>
      <c r="AX126" s="20">
        <f t="shared" si="25"/>
        <v>0.108124374267934</v>
      </c>
      <c r="AY126" s="20">
        <f t="shared" si="25"/>
        <v>0.128292098722776</v>
      </c>
      <c r="AZ126" s="20">
        <f t="shared" si="25"/>
        <v>0.118278087111609</v>
      </c>
      <c r="BA126" s="20">
        <f t="shared" si="25"/>
        <v>-2.2072008627104399E-3</v>
      </c>
      <c r="BC126" s="22">
        <f t="shared" si="19"/>
        <v>50495</v>
      </c>
      <c r="BD126" s="20">
        <f t="shared" si="21"/>
        <v>-2.5569412462011432</v>
      </c>
      <c r="BE126" s="20">
        <f t="shared" si="22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5"/>
        <v>1.7368998718896619E-2</v>
      </c>
      <c r="AI127" s="20">
        <f t="shared" si="23"/>
        <v>3.3309645110082375E-3</v>
      </c>
      <c r="AJ127" s="20">
        <f t="shared" si="26"/>
        <v>-0.184871691836588</v>
      </c>
      <c r="AK127" s="20">
        <f t="shared" si="26"/>
        <v>0.10486083529679301</v>
      </c>
      <c r="AL127" s="20">
        <f t="shared" si="26"/>
        <v>0.124420722088838</v>
      </c>
      <c r="AM127" s="20">
        <f t="shared" si="26"/>
        <v>0.11470817367094099</v>
      </c>
      <c r="AN127" s="20">
        <f t="shared" si="26"/>
        <v>-2.1333437024972802E-3</v>
      </c>
      <c r="AR127" s="22">
        <f t="shared" si="14"/>
        <v>50586</v>
      </c>
      <c r="AS127" s="20">
        <f t="shared" si="16"/>
        <v>85.266554009809198</v>
      </c>
      <c r="AT127" s="20">
        <f t="shared" si="20"/>
        <v>1.7368998718896619E-2</v>
      </c>
      <c r="AU127" s="20">
        <f t="shared" si="17"/>
        <v>0.16031566002849496</v>
      </c>
      <c r="AV127" s="20">
        <f t="shared" si="25"/>
        <v>3.3309645110082375E-3</v>
      </c>
      <c r="AW127" s="20">
        <f t="shared" si="25"/>
        <v>-0.184871691836588</v>
      </c>
      <c r="AX127" s="20">
        <f t="shared" si="25"/>
        <v>0.10486083529679301</v>
      </c>
      <c r="AY127" s="20">
        <f t="shared" si="25"/>
        <v>0.124420722088838</v>
      </c>
      <c r="AZ127" s="20">
        <f t="shared" si="25"/>
        <v>0.11470817367094099</v>
      </c>
      <c r="BA127" s="20">
        <f t="shared" si="25"/>
        <v>-2.1333437024972802E-3</v>
      </c>
      <c r="BC127" s="22">
        <f t="shared" si="19"/>
        <v>50586</v>
      </c>
      <c r="BD127" s="20">
        <f t="shared" si="21"/>
        <v>-2.5575201385379933</v>
      </c>
      <c r="BE127" s="20">
        <f t="shared" si="22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5"/>
        <v>1.6804436590647127E-2</v>
      </c>
      <c r="AI128" s="20">
        <f t="shared" si="23"/>
        <v>3.2305521284715843E-3</v>
      </c>
      <c r="AJ128" s="20">
        <f t="shared" si="26"/>
        <v>-0.17930060464900399</v>
      </c>
      <c r="AK128" s="20">
        <f t="shared" si="26"/>
        <v>0.101696231951281</v>
      </c>
      <c r="AL128" s="20">
        <f t="shared" si="26"/>
        <v>0.12066658668854401</v>
      </c>
      <c r="AM128" s="20">
        <f t="shared" si="26"/>
        <v>0.111246529692741</v>
      </c>
      <c r="AN128" s="20">
        <f t="shared" si="26"/>
        <v>-2.0612212843575599E-3</v>
      </c>
      <c r="AR128" s="22">
        <f t="shared" si="14"/>
        <v>50678</v>
      </c>
      <c r="AS128" s="20">
        <f t="shared" si="16"/>
        <v>84.950306689445199</v>
      </c>
      <c r="AT128" s="20">
        <f t="shared" si="20"/>
        <v>1.6804436590647127E-2</v>
      </c>
      <c r="AU128" s="20">
        <f t="shared" si="17"/>
        <v>0.15547807452767604</v>
      </c>
      <c r="AV128" s="20">
        <f t="shared" si="25"/>
        <v>3.2305521284715843E-3</v>
      </c>
      <c r="AW128" s="20">
        <f t="shared" si="25"/>
        <v>-0.17930060464900399</v>
      </c>
      <c r="AX128" s="20">
        <f t="shared" si="25"/>
        <v>0.101696231951281</v>
      </c>
      <c r="AY128" s="20">
        <f t="shared" si="25"/>
        <v>0.12066658668854401</v>
      </c>
      <c r="AZ128" s="20">
        <f t="shared" si="25"/>
        <v>0.111246529692741</v>
      </c>
      <c r="BA128" s="20">
        <f t="shared" si="25"/>
        <v>-2.0612212843575599E-3</v>
      </c>
      <c r="BC128" s="22">
        <f t="shared" si="19"/>
        <v>50678</v>
      </c>
      <c r="BD128" s="20">
        <f t="shared" si="21"/>
        <v>-2.5580847006662428</v>
      </c>
      <c r="BE128" s="20">
        <f t="shared" si="22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5"/>
        <v>1.6254970598925722E-2</v>
      </c>
      <c r="AI129" s="20">
        <f t="shared" si="23"/>
        <v>3.1331519445390397E-3</v>
      </c>
      <c r="AJ129" s="20">
        <f t="shared" si="26"/>
        <v>-0.173895321230501</v>
      </c>
      <c r="AK129" s="20">
        <f t="shared" si="26"/>
        <v>9.8627451852648998E-2</v>
      </c>
      <c r="AL129" s="20">
        <f t="shared" si="26"/>
        <v>0.117026012814478</v>
      </c>
      <c r="AM129" s="20">
        <f t="shared" si="26"/>
        <v>0.10788973737908999</v>
      </c>
      <c r="AN129" s="20">
        <f t="shared" si="26"/>
        <v>-1.99100073209251E-3</v>
      </c>
      <c r="AR129" s="22">
        <f t="shared" ref="AR129:AR132" si="27">A129</f>
        <v>50770</v>
      </c>
      <c r="AS129" s="20">
        <f t="shared" si="16"/>
        <v>84.635979279100397</v>
      </c>
      <c r="AT129" s="20">
        <f t="shared" si="20"/>
        <v>1.6254970598925722E-2</v>
      </c>
      <c r="AU129" s="20">
        <f t="shared" si="17"/>
        <v>0.15079003202816249</v>
      </c>
      <c r="AV129" s="20">
        <f t="shared" si="25"/>
        <v>3.1331519445390397E-3</v>
      </c>
      <c r="AW129" s="20">
        <f t="shared" si="25"/>
        <v>-0.173895321230501</v>
      </c>
      <c r="AX129" s="20">
        <f t="shared" si="25"/>
        <v>9.8627451852648998E-2</v>
      </c>
      <c r="AY129" s="20">
        <f t="shared" si="25"/>
        <v>0.117026012814478</v>
      </c>
      <c r="AZ129" s="20">
        <f t="shared" si="25"/>
        <v>0.10788973737908999</v>
      </c>
      <c r="BA129" s="20">
        <f t="shared" si="25"/>
        <v>-1.99100073209251E-3</v>
      </c>
      <c r="BC129" s="22">
        <f t="shared" si="19"/>
        <v>50770</v>
      </c>
      <c r="BD129" s="20">
        <f t="shared" si="21"/>
        <v>-2.5586341666579644</v>
      </c>
      <c r="BE129" s="20">
        <f t="shared" si="22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8">K130+Y130-Y130/100</f>
        <v>1.5721157311228282E-2</v>
      </c>
      <c r="AI130" s="20">
        <f t="shared" si="23"/>
        <v>3.0386734119724453E-3</v>
      </c>
      <c r="AJ130" s="20">
        <f t="shared" si="26"/>
        <v>-0.16865108568800599</v>
      </c>
      <c r="AK130" s="20">
        <f t="shared" si="26"/>
        <v>9.5651495970642098E-2</v>
      </c>
      <c r="AL130" s="20">
        <f t="shared" si="26"/>
        <v>0.11349545509863</v>
      </c>
      <c r="AM130" s="20">
        <f t="shared" si="26"/>
        <v>0.10463450497530701</v>
      </c>
      <c r="AN130" s="20">
        <f t="shared" si="26"/>
        <v>-1.9228083915590101E-3</v>
      </c>
      <c r="AR130" s="22">
        <f t="shared" si="27"/>
        <v>50860</v>
      </c>
      <c r="AS130" s="20">
        <f t="shared" ref="AS130:AS132" si="29">AF130*4+2</f>
        <v>84.3235881892668</v>
      </c>
      <c r="AT130" s="20">
        <f t="shared" si="20"/>
        <v>1.5721157311228282E-2</v>
      </c>
      <c r="AU130" s="20">
        <f t="shared" ref="AU130:AU132" si="30">SUM(AV130:BA130)</f>
        <v>0.14624623537698656</v>
      </c>
      <c r="AV130" s="20">
        <f t="shared" si="25"/>
        <v>3.0386734119724453E-3</v>
      </c>
      <c r="AW130" s="20">
        <f t="shared" si="25"/>
        <v>-0.16865108568800599</v>
      </c>
      <c r="AX130" s="20">
        <f t="shared" si="25"/>
        <v>9.5651495970642098E-2</v>
      </c>
      <c r="AY130" s="20">
        <f t="shared" si="25"/>
        <v>0.11349545509863</v>
      </c>
      <c r="AZ130" s="20">
        <f t="shared" si="25"/>
        <v>0.10463450497530701</v>
      </c>
      <c r="BA130" s="20">
        <f t="shared" si="25"/>
        <v>-1.9228083915590101E-3</v>
      </c>
      <c r="BC130" s="22">
        <f t="shared" ref="BC130:BC132" si="31">AR130</f>
        <v>50860</v>
      </c>
      <c r="BD130" s="20">
        <f t="shared" si="21"/>
        <v>-2.5591679799456619</v>
      </c>
      <c r="BE130" s="20">
        <f t="shared" si="22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8"/>
        <v>1.5203367958465629E-2</v>
      </c>
      <c r="AI131" s="20">
        <f t="shared" si="23"/>
        <v>2.947028980964802E-3</v>
      </c>
      <c r="AJ131" s="20">
        <f t="shared" si="26"/>
        <v>-0.163563276379349</v>
      </c>
      <c r="AK131" s="20">
        <f t="shared" si="26"/>
        <v>9.2765473331440196E-2</v>
      </c>
      <c r="AL131" s="20">
        <f t="shared" si="26"/>
        <v>0.110071496048628</v>
      </c>
      <c r="AM131" s="20">
        <f t="shared" si="26"/>
        <v>0.101477660779128</v>
      </c>
      <c r="AN131" s="20">
        <f t="shared" si="26"/>
        <v>-1.8567346373066201E-3</v>
      </c>
      <c r="AR131" s="22">
        <f t="shared" si="27"/>
        <v>50951</v>
      </c>
      <c r="AS131" s="20">
        <f t="shared" si="29"/>
        <v>84.013146711795599</v>
      </c>
      <c r="AT131" s="20">
        <f t="shared" ref="AT131:AT132" si="32">AH131</f>
        <v>1.5203367958465629E-2</v>
      </c>
      <c r="AU131" s="20">
        <f t="shared" si="30"/>
        <v>0.14184164812350536</v>
      </c>
      <c r="AV131" s="20">
        <f t="shared" si="25"/>
        <v>2.947028980964802E-3</v>
      </c>
      <c r="AW131" s="20">
        <f t="shared" si="25"/>
        <v>-0.163563276379349</v>
      </c>
      <c r="AX131" s="20">
        <f t="shared" si="25"/>
        <v>9.2765473331440196E-2</v>
      </c>
      <c r="AY131" s="20">
        <f t="shared" si="25"/>
        <v>0.110071496048628</v>
      </c>
      <c r="AZ131" s="20">
        <f t="shared" si="25"/>
        <v>0.101477660779128</v>
      </c>
      <c r="BA131" s="20">
        <f t="shared" si="25"/>
        <v>-1.8567346373066201E-3</v>
      </c>
      <c r="BC131" s="22">
        <f t="shared" si="31"/>
        <v>50951</v>
      </c>
      <c r="BD131" s="20">
        <f t="shared" ref="BD131:BD132" si="33">AT131-$AT$2</f>
        <v>-2.5596857692984245</v>
      </c>
      <c r="BE131" s="20">
        <f t="shared" ref="BE131:BE132" si="34">AU131</f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8"/>
        <v>3.8199787393950217E-5</v>
      </c>
      <c r="AI132" s="20">
        <f t="shared" si="23"/>
        <v>1.4030894592930397E-6</v>
      </c>
      <c r="AJ132" s="20">
        <f t="shared" si="26"/>
        <v>-1.44701836759519E-3</v>
      </c>
      <c r="AK132" s="20">
        <f t="shared" si="26"/>
        <v>5.4189821816485995E-4</v>
      </c>
      <c r="AL132" s="20">
        <f t="shared" si="26"/>
        <v>-2.9329793527210697E-4</v>
      </c>
      <c r="AM132" s="20">
        <f t="shared" si="26"/>
        <v>1.37178050825248E-3</v>
      </c>
      <c r="AN132" s="20">
        <f t="shared" si="26"/>
        <v>3.7302372362546499E-3</v>
      </c>
      <c r="AR132" s="22">
        <f t="shared" si="27"/>
        <v>51043</v>
      </c>
      <c r="AS132" s="20">
        <f t="shared" si="29"/>
        <v>3.6726840082341683</v>
      </c>
      <c r="AT132" s="20">
        <f t="shared" si="32"/>
        <v>3.8199787393950217E-5</v>
      </c>
      <c r="AU132" s="20">
        <f t="shared" si="30"/>
        <v>3.9050027492639862E-3</v>
      </c>
      <c r="AV132" s="20">
        <f t="shared" si="25"/>
        <v>1.4030894592930397E-6</v>
      </c>
      <c r="AW132" s="20">
        <f t="shared" si="25"/>
        <v>-1.44701836759519E-3</v>
      </c>
      <c r="AX132" s="20">
        <f t="shared" si="25"/>
        <v>5.4189821816485995E-4</v>
      </c>
      <c r="AY132" s="20">
        <f t="shared" si="25"/>
        <v>-2.9329793527210697E-4</v>
      </c>
      <c r="AZ132" s="20">
        <f t="shared" si="25"/>
        <v>1.37178050825248E-3</v>
      </c>
      <c r="BA132" s="20">
        <f t="shared" si="25"/>
        <v>3.7302372362546499E-3</v>
      </c>
      <c r="BC132" s="22">
        <f t="shared" si="31"/>
        <v>51043</v>
      </c>
      <c r="BD132" s="20">
        <f t="shared" si="33"/>
        <v>-2.5748509374694959</v>
      </c>
      <c r="BE132" s="20">
        <f t="shared" si="34"/>
        <v>3.9050027492639862E-3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5BEFC-3154-45CD-8266-E331D3638120}">
  <sheetPr codeName="Sheet14"/>
  <dimension ref="A1:BS132"/>
  <sheetViews>
    <sheetView topLeftCell="I92" zoomScale="115" zoomScaleNormal="11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1">K2+Y2-Y2/100</f>
        <v>2.5748891372568901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117.7790659069984</v>
      </c>
      <c r="AT2" s="20">
        <f>AH2-$AH$2</f>
        <v>0</v>
      </c>
      <c r="AU2" s="20">
        <f>SUM(AV2:BA2)</f>
        <v>0</v>
      </c>
      <c r="AV2" s="20">
        <f t="shared" ref="AV2:BA44" si="3">AI2</f>
        <v>0</v>
      </c>
      <c r="AW2" s="20">
        <f t="shared" si="3"/>
        <v>0</v>
      </c>
      <c r="AX2" s="20">
        <f t="shared" si="3"/>
        <v>0</v>
      </c>
      <c r="AY2" s="20">
        <f t="shared" si="3"/>
        <v>0</v>
      </c>
      <c r="AZ2" s="20">
        <f t="shared" si="3"/>
        <v>0</v>
      </c>
      <c r="BA2" s="20">
        <f t="shared" si="3"/>
        <v>0</v>
      </c>
      <c r="BC2" s="22">
        <f>AR2</f>
        <v>39172</v>
      </c>
      <c r="BD2" s="20">
        <f>AT2</f>
        <v>0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1"/>
        <v>2.6753131990213301</v>
      </c>
      <c r="AI3" s="20">
        <f t="shared" ref="AI3:AN56" si="4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5">AF3*4+2</f>
        <v>118.9571009802428</v>
      </c>
      <c r="AT3" s="20">
        <f t="shared" ref="AT3:AT66" si="6">AH3-$AH$2</f>
        <v>0.10042406176444008</v>
      </c>
      <c r="AU3" s="20">
        <f t="shared" ref="AU3:AU66" si="7">SUM(AV3:BA3)</f>
        <v>0</v>
      </c>
      <c r="AV3" s="20">
        <f t="shared" si="3"/>
        <v>0</v>
      </c>
      <c r="AW3" s="20">
        <f t="shared" si="3"/>
        <v>0</v>
      </c>
      <c r="AX3" s="20">
        <f t="shared" si="3"/>
        <v>0</v>
      </c>
      <c r="AY3" s="20">
        <f t="shared" si="3"/>
        <v>0</v>
      </c>
      <c r="AZ3" s="20">
        <f t="shared" si="3"/>
        <v>0</v>
      </c>
      <c r="BA3" s="20">
        <f t="shared" si="3"/>
        <v>0</v>
      </c>
      <c r="BC3" s="22">
        <f t="shared" ref="BC3:BC66" si="8">AR3</f>
        <v>39263</v>
      </c>
      <c r="BD3" s="20">
        <f t="shared" ref="BD3:BE66" si="9">AT3</f>
        <v>0.10042406176444008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1"/>
        <v>2.5069939880985901</v>
      </c>
      <c r="AI4" s="20">
        <f t="shared" si="4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5"/>
        <v>120.02000160325601</v>
      </c>
      <c r="AT4" s="20">
        <f t="shared" si="6"/>
        <v>-6.7895149158299972E-2</v>
      </c>
      <c r="AU4" s="20">
        <f t="shared" si="7"/>
        <v>0</v>
      </c>
      <c r="AV4" s="20">
        <f t="shared" si="3"/>
        <v>0</v>
      </c>
      <c r="AW4" s="20">
        <f t="shared" si="3"/>
        <v>0</v>
      </c>
      <c r="AX4" s="20">
        <f t="shared" si="3"/>
        <v>0</v>
      </c>
      <c r="AY4" s="20">
        <f t="shared" si="3"/>
        <v>0</v>
      </c>
      <c r="AZ4" s="20">
        <f t="shared" si="3"/>
        <v>0</v>
      </c>
      <c r="BA4" s="20">
        <f t="shared" si="3"/>
        <v>0</v>
      </c>
      <c r="BC4" s="22">
        <f t="shared" si="8"/>
        <v>39355</v>
      </c>
      <c r="BD4" s="20">
        <f t="shared" si="9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1"/>
        <v>2.6392114002299398</v>
      </c>
      <c r="AI5" s="20">
        <f t="shared" si="4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5"/>
        <v>120.767207262936</v>
      </c>
      <c r="AT5" s="20">
        <f t="shared" si="6"/>
        <v>6.4322262973049771E-2</v>
      </c>
      <c r="AU5" s="20">
        <f t="shared" si="7"/>
        <v>0</v>
      </c>
      <c r="AV5" s="20">
        <f t="shared" si="3"/>
        <v>0</v>
      </c>
      <c r="AW5" s="20">
        <f t="shared" si="3"/>
        <v>0</v>
      </c>
      <c r="AX5" s="20">
        <f t="shared" si="3"/>
        <v>0</v>
      </c>
      <c r="AY5" s="20">
        <f t="shared" si="3"/>
        <v>0</v>
      </c>
      <c r="AZ5" s="20">
        <f t="shared" si="3"/>
        <v>0</v>
      </c>
      <c r="BA5" s="20">
        <f t="shared" si="3"/>
        <v>0</v>
      </c>
      <c r="BC5" s="22">
        <f t="shared" si="8"/>
        <v>39447</v>
      </c>
      <c r="BD5" s="20">
        <f t="shared" si="9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1"/>
        <v>2.9688717973471301</v>
      </c>
      <c r="AI6" s="20">
        <f t="shared" si="4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5"/>
        <v>121.8433998297464</v>
      </c>
      <c r="AT6" s="20">
        <f t="shared" si="6"/>
        <v>0.39398266009024008</v>
      </c>
      <c r="AU6" s="20">
        <f t="shared" si="7"/>
        <v>0</v>
      </c>
      <c r="AV6" s="20">
        <f t="shared" si="3"/>
        <v>0</v>
      </c>
      <c r="AW6" s="20">
        <f t="shared" si="3"/>
        <v>0</v>
      </c>
      <c r="AX6" s="20">
        <f t="shared" si="3"/>
        <v>0</v>
      </c>
      <c r="AY6" s="20">
        <f t="shared" si="3"/>
        <v>0</v>
      </c>
      <c r="AZ6" s="20">
        <f t="shared" si="3"/>
        <v>0</v>
      </c>
      <c r="BA6" s="20">
        <f t="shared" si="3"/>
        <v>0</v>
      </c>
      <c r="BC6" s="22">
        <f t="shared" si="8"/>
        <v>39538</v>
      </c>
      <c r="BD6" s="20">
        <f t="shared" si="9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1"/>
        <v>2.6992023286772402</v>
      </c>
      <c r="AI7" s="20">
        <f t="shared" si="4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5"/>
        <v>120.7274040694244</v>
      </c>
      <c r="AT7" s="20">
        <f t="shared" si="6"/>
        <v>0.12431319142035013</v>
      </c>
      <c r="AU7" s="20">
        <f t="shared" si="7"/>
        <v>0</v>
      </c>
      <c r="AV7" s="20">
        <f t="shared" si="3"/>
        <v>0</v>
      </c>
      <c r="AW7" s="20">
        <f t="shared" si="3"/>
        <v>0</v>
      </c>
      <c r="AX7" s="20">
        <f t="shared" si="3"/>
        <v>0</v>
      </c>
      <c r="AY7" s="20">
        <f t="shared" si="3"/>
        <v>0</v>
      </c>
      <c r="AZ7" s="20">
        <f t="shared" si="3"/>
        <v>0</v>
      </c>
      <c r="BA7" s="20">
        <f t="shared" si="3"/>
        <v>0</v>
      </c>
      <c r="BC7" s="22">
        <f t="shared" si="8"/>
        <v>39629</v>
      </c>
      <c r="BD7" s="20">
        <f t="shared" si="9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1"/>
        <v>2.5210748872093101</v>
      </c>
      <c r="AI8" s="20">
        <f t="shared" si="4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5"/>
        <v>119.224690811988</v>
      </c>
      <c r="AT8" s="20">
        <f t="shared" si="6"/>
        <v>-5.3814250047580003E-2</v>
      </c>
      <c r="AU8" s="20">
        <f t="shared" si="7"/>
        <v>0</v>
      </c>
      <c r="AV8" s="20">
        <f t="shared" si="3"/>
        <v>0</v>
      </c>
      <c r="AW8" s="20">
        <f t="shared" si="3"/>
        <v>0</v>
      </c>
      <c r="AX8" s="20">
        <f t="shared" si="3"/>
        <v>0</v>
      </c>
      <c r="AY8" s="20">
        <f t="shared" si="3"/>
        <v>0</v>
      </c>
      <c r="AZ8" s="20">
        <f t="shared" si="3"/>
        <v>0</v>
      </c>
      <c r="BA8" s="20">
        <f t="shared" si="3"/>
        <v>0</v>
      </c>
      <c r="BC8" s="22">
        <f t="shared" si="8"/>
        <v>39721</v>
      </c>
      <c r="BD8" s="20">
        <f t="shared" si="9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1"/>
        <v>2.331735337481236</v>
      </c>
      <c r="AI9" s="20">
        <f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2"/>
        <v>39813</v>
      </c>
      <c r="AS9" s="20">
        <f t="shared" si="5"/>
        <v>117.6636812127344</v>
      </c>
      <c r="AT9" s="20">
        <f t="shared" si="6"/>
        <v>-0.2431537997756541</v>
      </c>
      <c r="AU9" s="20">
        <f t="shared" si="7"/>
        <v>-9.2193644781988326E-2</v>
      </c>
      <c r="AV9" s="20">
        <f t="shared" si="3"/>
        <v>7.2961307896885445E-5</v>
      </c>
      <c r="AW9" s="20">
        <f t="shared" si="3"/>
        <v>-0.13359576600567</v>
      </c>
      <c r="AX9" s="20">
        <f t="shared" si="3"/>
        <v>9.2384556253990793E-2</v>
      </c>
      <c r="AY9" s="20">
        <f t="shared" si="3"/>
        <v>-7.1129062466962004E-3</v>
      </c>
      <c r="AZ9" s="20">
        <f t="shared" si="3"/>
        <v>-1.49690520168188E-2</v>
      </c>
      <c r="BA9" s="20">
        <f t="shared" si="3"/>
        <v>-2.8973438074691001E-2</v>
      </c>
      <c r="BC9" s="22">
        <f t="shared" si="8"/>
        <v>39813</v>
      </c>
      <c r="BD9" s="20">
        <f t="shared" si="9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1"/>
        <v>0.99921590576618502</v>
      </c>
      <c r="AI10" s="20">
        <f t="shared" ref="AI10:AI73" si="10">Y10/1010</f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2"/>
        <v>39903</v>
      </c>
      <c r="AS10" s="20">
        <f t="shared" si="5"/>
        <v>111.65832643616601</v>
      </c>
      <c r="AT10" s="20">
        <f t="shared" si="6"/>
        <v>-1.5756732314907049</v>
      </c>
      <c r="AU10" s="20">
        <f t="shared" si="7"/>
        <v>-8.0871912369021984E-2</v>
      </c>
      <c r="AV10" s="20">
        <f t="shared" si="3"/>
        <v>-1.7795619111688021E-3</v>
      </c>
      <c r="AW10" s="20">
        <f t="shared" si="3"/>
        <v>1.37214782021567E-2</v>
      </c>
      <c r="AX10" s="20">
        <f t="shared" si="3"/>
        <v>0.125297894146912</v>
      </c>
      <c r="AY10" s="20">
        <f t="shared" si="3"/>
        <v>-3.03958677033636E-2</v>
      </c>
      <c r="AZ10" s="20">
        <f t="shared" si="3"/>
        <v>-5.11088381828953E-2</v>
      </c>
      <c r="BA10" s="20">
        <f t="shared" si="3"/>
        <v>-0.13660701692066299</v>
      </c>
      <c r="BC10" s="22">
        <f t="shared" si="8"/>
        <v>39903</v>
      </c>
      <c r="BD10" s="20">
        <f t="shared" si="9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1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2"/>
        <v>39994</v>
      </c>
      <c r="AS11" s="20">
        <f t="shared" si="5"/>
        <v>109.2024246853364</v>
      </c>
      <c r="AT11" s="20">
        <f t="shared" si="6"/>
        <v>-1.633733462126552</v>
      </c>
      <c r="AU11" s="20">
        <f t="shared" si="7"/>
        <v>-6.7641554185996322E-2</v>
      </c>
      <c r="AV11" s="20">
        <f t="shared" si="3"/>
        <v>-4.4662669838820496E-3</v>
      </c>
      <c r="AW11" s="20">
        <f t="shared" si="3"/>
        <v>0.25520857646403</v>
      </c>
      <c r="AX11" s="20">
        <f t="shared" si="3"/>
        <v>0.13462048627083301</v>
      </c>
      <c r="AY11" s="20">
        <f t="shared" si="3"/>
        <v>-7.8483827507434101E-2</v>
      </c>
      <c r="AZ11" s="20">
        <f t="shared" si="3"/>
        <v>-6.7382708195324201E-2</v>
      </c>
      <c r="BA11" s="20">
        <f t="shared" si="3"/>
        <v>-0.30713781423421899</v>
      </c>
      <c r="BC11" s="22">
        <f t="shared" si="8"/>
        <v>39994</v>
      </c>
      <c r="BD11" s="20">
        <f t="shared" si="9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1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2"/>
        <v>40086</v>
      </c>
      <c r="AS12" s="20">
        <f t="shared" si="5"/>
        <v>108.7956616206924</v>
      </c>
      <c r="AT12" s="20">
        <f t="shared" si="6"/>
        <v>-1.1913087425825952</v>
      </c>
      <c r="AU12" s="20">
        <f t="shared" si="7"/>
        <v>-0.31442714746144595</v>
      </c>
      <c r="AV12" s="20">
        <f t="shared" si="3"/>
        <v>-6.5823599100440396E-3</v>
      </c>
      <c r="AW12" s="20">
        <f t="shared" si="3"/>
        <v>0.43002849059688603</v>
      </c>
      <c r="AX12" s="20">
        <f t="shared" si="3"/>
        <v>0.110923247486547</v>
      </c>
      <c r="AY12" s="20">
        <f t="shared" si="3"/>
        <v>-0.165981992442858</v>
      </c>
      <c r="AZ12" s="20">
        <f t="shared" si="3"/>
        <v>-0.117963884623232</v>
      </c>
      <c r="BA12" s="20">
        <f t="shared" si="3"/>
        <v>-0.56485064856874501</v>
      </c>
      <c r="BC12" s="22">
        <f t="shared" si="8"/>
        <v>40086</v>
      </c>
      <c r="BD12" s="20">
        <f t="shared" si="9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1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2"/>
        <v>40178</v>
      </c>
      <c r="AS13" s="20">
        <f t="shared" si="5"/>
        <v>108.2221735063804</v>
      </c>
      <c r="AT13" s="20">
        <f t="shared" si="6"/>
        <v>-1.054384408883426</v>
      </c>
      <c r="AU13" s="20">
        <f t="shared" si="7"/>
        <v>-0.53852935799427459</v>
      </c>
      <c r="AV13" s="20">
        <f t="shared" si="3"/>
        <v>-8.1483962480994269E-3</v>
      </c>
      <c r="AW13" s="20">
        <f t="shared" si="3"/>
        <v>0.64538339253854404</v>
      </c>
      <c r="AX13" s="20">
        <f t="shared" si="3"/>
        <v>7.5587373391156606E-2</v>
      </c>
      <c r="AY13" s="20">
        <f t="shared" si="3"/>
        <v>-0.243896146608968</v>
      </c>
      <c r="AZ13" s="20">
        <f t="shared" si="3"/>
        <v>-0.13783327192872799</v>
      </c>
      <c r="BA13" s="20">
        <f t="shared" si="3"/>
        <v>-0.86962230913817995</v>
      </c>
      <c r="BC13" s="22">
        <f t="shared" si="8"/>
        <v>40178</v>
      </c>
      <c r="BD13" s="20">
        <f t="shared" si="9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1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2"/>
        <v>40268</v>
      </c>
      <c r="AS14" s="20">
        <f t="shared" si="5"/>
        <v>109.8416401811572</v>
      </c>
      <c r="AT14" s="20">
        <f t="shared" si="6"/>
        <v>-0.37456194001169507</v>
      </c>
      <c r="AU14" s="20">
        <f t="shared" si="7"/>
        <v>-0.5071941298092747</v>
      </c>
      <c r="AV14" s="20">
        <f t="shared" si="3"/>
        <v>-9.1922968880727134E-3</v>
      </c>
      <c r="AW14" s="20">
        <f t="shared" si="3"/>
        <v>0.93375032888764598</v>
      </c>
      <c r="AX14" s="20">
        <f t="shared" si="3"/>
        <v>0.13528553355022499</v>
      </c>
      <c r="AY14" s="20">
        <f t="shared" si="3"/>
        <v>-0.26251041109710299</v>
      </c>
      <c r="AZ14" s="20">
        <f t="shared" si="3"/>
        <v>-0.11896932543482</v>
      </c>
      <c r="BA14" s="20">
        <f t="shared" si="3"/>
        <v>-1.1855579588271501</v>
      </c>
      <c r="BC14" s="22">
        <f t="shared" si="8"/>
        <v>40268</v>
      </c>
      <c r="BD14" s="20">
        <f t="shared" si="9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1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2"/>
        <v>40359</v>
      </c>
      <c r="AS15" s="20">
        <f t="shared" si="5"/>
        <v>110.60402697229441</v>
      </c>
      <c r="AT15" s="20">
        <f t="shared" si="6"/>
        <v>-8.3275636999095237E-2</v>
      </c>
      <c r="AU15" s="20">
        <f t="shared" si="7"/>
        <v>-0.13720258827741172</v>
      </c>
      <c r="AV15" s="20">
        <f t="shared" si="3"/>
        <v>-1.0133666844415447E-2</v>
      </c>
      <c r="AW15" s="20">
        <f t="shared" si="3"/>
        <v>1.2587611462749899</v>
      </c>
      <c r="AX15" s="20">
        <f t="shared" si="3"/>
        <v>0.30474392172075698</v>
      </c>
      <c r="AY15" s="20">
        <f t="shared" si="3"/>
        <v>-0.178695966786246</v>
      </c>
      <c r="AZ15" s="20">
        <f t="shared" si="3"/>
        <v>-3.9515870275057402E-2</v>
      </c>
      <c r="BA15" s="20">
        <f t="shared" si="3"/>
        <v>-1.4723621523674399</v>
      </c>
      <c r="BC15" s="22">
        <f t="shared" si="8"/>
        <v>40359</v>
      </c>
      <c r="BD15" s="20">
        <f t="shared" si="9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1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2"/>
        <v>40451</v>
      </c>
      <c r="AS16" s="20">
        <f t="shared" si="5"/>
        <v>110.4815388865988</v>
      </c>
      <c r="AT16" s="20">
        <f t="shared" si="6"/>
        <v>-0.31824670214716733</v>
      </c>
      <c r="AU16" s="20">
        <f t="shared" si="7"/>
        <v>3.2267013857134597E-3</v>
      </c>
      <c r="AV16" s="20">
        <f t="shared" si="3"/>
        <v>-1.1337219319962772E-2</v>
      </c>
      <c r="AW16" s="20">
        <f t="shared" si="3"/>
        <v>1.4891879159838499</v>
      </c>
      <c r="AX16" s="20">
        <f t="shared" si="3"/>
        <v>0.38887175337638602</v>
      </c>
      <c r="AY16" s="20">
        <f t="shared" si="3"/>
        <v>-0.132868606443099</v>
      </c>
      <c r="AZ16" s="20">
        <f t="shared" si="3"/>
        <v>1.92330667714893E-2</v>
      </c>
      <c r="BA16" s="20">
        <f t="shared" si="3"/>
        <v>-1.74986020898295</v>
      </c>
      <c r="BC16" s="22">
        <f t="shared" si="8"/>
        <v>40451</v>
      </c>
      <c r="BD16" s="20">
        <f t="shared" si="9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1"/>
        <v>1.8658466055407508</v>
      </c>
      <c r="AI17" s="20">
        <f t="shared" si="10"/>
        <v>-1.3062497719995049E-2</v>
      </c>
      <c r="AJ17" s="20">
        <f t="shared" si="4"/>
        <v>1.67287892077763</v>
      </c>
      <c r="AK17" s="20">
        <f t="shared" si="4"/>
        <v>0.43419460449876901</v>
      </c>
      <c r="AL17" s="20">
        <f t="shared" si="4"/>
        <v>-0.115124706883921</v>
      </c>
      <c r="AM17" s="20">
        <f t="shared" si="4"/>
        <v>3.18828888300874E-2</v>
      </c>
      <c r="AN17" s="20">
        <f t="shared" si="4"/>
        <v>-2.0389966536117998</v>
      </c>
      <c r="AR17" s="22">
        <f t="shared" si="2"/>
        <v>40543</v>
      </c>
      <c r="AS17" s="20">
        <f t="shared" si="5"/>
        <v>110.60993523396959</v>
      </c>
      <c r="AT17" s="20">
        <f t="shared" si="6"/>
        <v>-0.70904253171613929</v>
      </c>
      <c r="AU17" s="20">
        <f t="shared" si="7"/>
        <v>-2.8227444109229616E-2</v>
      </c>
      <c r="AV17" s="20">
        <f t="shared" si="3"/>
        <v>-1.3062497719995049E-2</v>
      </c>
      <c r="AW17" s="20">
        <f t="shared" si="3"/>
        <v>1.67287892077763</v>
      </c>
      <c r="AX17" s="20">
        <f t="shared" si="3"/>
        <v>0.43419460449876901</v>
      </c>
      <c r="AY17" s="20">
        <f t="shared" si="3"/>
        <v>-0.115124706883921</v>
      </c>
      <c r="AZ17" s="20">
        <f t="shared" si="3"/>
        <v>3.18828888300874E-2</v>
      </c>
      <c r="BA17" s="20">
        <f t="shared" si="3"/>
        <v>-2.0389966536117998</v>
      </c>
      <c r="BC17" s="22">
        <f t="shared" si="8"/>
        <v>40543</v>
      </c>
      <c r="BD17" s="20">
        <f t="shared" si="9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1"/>
        <v>1.3164998161085955</v>
      </c>
      <c r="AI18" s="20">
        <f t="shared" si="10"/>
        <v>-1.5360400828890694E-2</v>
      </c>
      <c r="AJ18" s="20">
        <f t="shared" si="4"/>
        <v>1.6560903554873201</v>
      </c>
      <c r="AK18" s="20">
        <f t="shared" si="4"/>
        <v>0.29727135675643701</v>
      </c>
      <c r="AL18" s="20">
        <f t="shared" si="4"/>
        <v>-0.20292068942248001</v>
      </c>
      <c r="AM18" s="20">
        <f t="shared" si="4"/>
        <v>-2.7254570694421301E-2</v>
      </c>
      <c r="AN18" s="20">
        <f t="shared" si="4"/>
        <v>-2.38472881141446</v>
      </c>
      <c r="AR18" s="22">
        <f t="shared" si="2"/>
        <v>40633</v>
      </c>
      <c r="AS18" s="20">
        <f t="shared" si="5"/>
        <v>113.1448155431836</v>
      </c>
      <c r="AT18" s="20">
        <f t="shared" si="6"/>
        <v>-1.2583893211482946</v>
      </c>
      <c r="AU18" s="20">
        <f t="shared" si="7"/>
        <v>-0.67690276011649519</v>
      </c>
      <c r="AV18" s="20">
        <f t="shared" si="3"/>
        <v>-1.5360400828890694E-2</v>
      </c>
      <c r="AW18" s="20">
        <f t="shared" si="3"/>
        <v>1.6560903554873201</v>
      </c>
      <c r="AX18" s="20">
        <f t="shared" si="3"/>
        <v>0.29727135675643701</v>
      </c>
      <c r="AY18" s="20">
        <f t="shared" si="3"/>
        <v>-0.20292068942248001</v>
      </c>
      <c r="AZ18" s="20">
        <f t="shared" si="3"/>
        <v>-2.7254570694421301E-2</v>
      </c>
      <c r="BA18" s="20">
        <f t="shared" si="3"/>
        <v>-2.38472881141446</v>
      </c>
      <c r="BC18" s="22">
        <f t="shared" si="8"/>
        <v>40633</v>
      </c>
      <c r="BD18" s="20">
        <f t="shared" si="9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1"/>
        <v>0.29971977701188229</v>
      </c>
      <c r="AI19" s="20">
        <f t="shared" si="10"/>
        <v>-1.8431389814305248E-2</v>
      </c>
      <c r="AJ19" s="20">
        <f t="shared" si="4"/>
        <v>1.7520007447770301</v>
      </c>
      <c r="AK19" s="20">
        <f t="shared" si="4"/>
        <v>0.18453734051349799</v>
      </c>
      <c r="AL19" s="20">
        <f t="shared" si="4"/>
        <v>-0.23254532670007499</v>
      </c>
      <c r="AM19" s="20">
        <f t="shared" si="4"/>
        <v>-2.9947737468592799E-2</v>
      </c>
      <c r="AN19" s="20">
        <f t="shared" si="4"/>
        <v>-2.7091680082109999</v>
      </c>
      <c r="AR19" s="22">
        <f t="shared" si="2"/>
        <v>40724</v>
      </c>
      <c r="AS19" s="20">
        <f t="shared" si="5"/>
        <v>111.9219086002884</v>
      </c>
      <c r="AT19" s="20">
        <f t="shared" si="6"/>
        <v>-2.2751693602450076</v>
      </c>
      <c r="AU19" s="20">
        <f t="shared" si="7"/>
        <v>-1.0535543769034448</v>
      </c>
      <c r="AV19" s="20">
        <f t="shared" si="3"/>
        <v>-1.8431389814305248E-2</v>
      </c>
      <c r="AW19" s="20">
        <f t="shared" si="3"/>
        <v>1.7520007447770301</v>
      </c>
      <c r="AX19" s="20">
        <f t="shared" si="3"/>
        <v>0.18453734051349799</v>
      </c>
      <c r="AY19" s="20">
        <f t="shared" si="3"/>
        <v>-0.23254532670007499</v>
      </c>
      <c r="AZ19" s="20">
        <f t="shared" si="3"/>
        <v>-2.9947737468592799E-2</v>
      </c>
      <c r="BA19" s="20">
        <f t="shared" si="3"/>
        <v>-2.7091680082109999</v>
      </c>
      <c r="BC19" s="22">
        <f t="shared" si="8"/>
        <v>40724</v>
      </c>
      <c r="BD19" s="20">
        <f t="shared" si="9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1"/>
        <v>0.58769774758790461</v>
      </c>
      <c r="AI20" s="20">
        <f t="shared" si="10"/>
        <v>-2.1083205129643959E-2</v>
      </c>
      <c r="AJ20" s="20">
        <f t="shared" si="4"/>
        <v>2.30875629440852</v>
      </c>
      <c r="AK20" s="20">
        <f t="shared" si="4"/>
        <v>0.35473860941712099</v>
      </c>
      <c r="AL20" s="20">
        <f t="shared" si="4"/>
        <v>-8.0751503755398801E-2</v>
      </c>
      <c r="AM20" s="20">
        <f t="shared" si="4"/>
        <v>9.9261867776008594E-2</v>
      </c>
      <c r="AN20" s="20">
        <f t="shared" si="4"/>
        <v>-2.8984710561645799</v>
      </c>
      <c r="AR20" s="22">
        <f t="shared" si="2"/>
        <v>40816</v>
      </c>
      <c r="AS20" s="20">
        <f t="shared" si="5"/>
        <v>111.3152492997412</v>
      </c>
      <c r="AT20" s="20">
        <f t="shared" si="6"/>
        <v>-1.9871913896689855</v>
      </c>
      <c r="AU20" s="20">
        <f t="shared" si="7"/>
        <v>-0.23754899344797309</v>
      </c>
      <c r="AV20" s="20">
        <f t="shared" si="3"/>
        <v>-2.1083205129643959E-2</v>
      </c>
      <c r="AW20" s="20">
        <f t="shared" si="3"/>
        <v>2.30875629440852</v>
      </c>
      <c r="AX20" s="20">
        <f t="shared" si="3"/>
        <v>0.35473860941712099</v>
      </c>
      <c r="AY20" s="20">
        <f t="shared" si="3"/>
        <v>-8.0751503755398801E-2</v>
      </c>
      <c r="AZ20" s="20">
        <f t="shared" si="3"/>
        <v>9.9261867776008594E-2</v>
      </c>
      <c r="BA20" s="20">
        <f t="shared" si="3"/>
        <v>-2.8984710561645799</v>
      </c>
      <c r="BC20" s="22">
        <f t="shared" si="8"/>
        <v>40816</v>
      </c>
      <c r="BD20" s="20">
        <f t="shared" si="9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1"/>
        <v>1.4152178217982796</v>
      </c>
      <c r="AI21" s="20">
        <f t="shared" si="10"/>
        <v>-2.2900947712344653E-2</v>
      </c>
      <c r="AJ21" s="20">
        <f t="shared" si="4"/>
        <v>2.8174208525393598</v>
      </c>
      <c r="AK21" s="20">
        <f t="shared" si="4"/>
        <v>0.45742311371089001</v>
      </c>
      <c r="AL21" s="20">
        <f t="shared" si="4"/>
        <v>2.0213672144897801E-2</v>
      </c>
      <c r="AM21" s="20">
        <f t="shared" si="4"/>
        <v>0.17302120510567101</v>
      </c>
      <c r="AN21" s="20">
        <f t="shared" si="4"/>
        <v>-3.0045923511625401</v>
      </c>
      <c r="AR21" s="22">
        <f t="shared" si="2"/>
        <v>40908</v>
      </c>
      <c r="AS21" s="20">
        <f t="shared" si="5"/>
        <v>110.0503330873064</v>
      </c>
      <c r="AT21" s="20">
        <f t="shared" si="6"/>
        <v>-1.1596713154586105</v>
      </c>
      <c r="AU21" s="20">
        <f t="shared" si="7"/>
        <v>0.44058554462593413</v>
      </c>
      <c r="AV21" s="20">
        <f t="shared" si="3"/>
        <v>-2.2900947712344653E-2</v>
      </c>
      <c r="AW21" s="20">
        <f t="shared" si="3"/>
        <v>2.8174208525393598</v>
      </c>
      <c r="AX21" s="20">
        <f t="shared" si="3"/>
        <v>0.45742311371089001</v>
      </c>
      <c r="AY21" s="20">
        <f t="shared" si="3"/>
        <v>2.0213672144897801E-2</v>
      </c>
      <c r="AZ21" s="20">
        <f t="shared" si="3"/>
        <v>0.17302120510567101</v>
      </c>
      <c r="BA21" s="20">
        <f t="shared" si="3"/>
        <v>-3.0045923511625401</v>
      </c>
      <c r="BC21" s="22">
        <f t="shared" si="8"/>
        <v>40908</v>
      </c>
      <c r="BD21" s="20">
        <f t="shared" si="9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1"/>
        <v>1.8374469441596664</v>
      </c>
      <c r="AI22" s="20">
        <f t="shared" si="10"/>
        <v>-2.4114467478373168E-2</v>
      </c>
      <c r="AJ22" s="20">
        <f t="shared" si="4"/>
        <v>3.1420473865260501</v>
      </c>
      <c r="AK22" s="20">
        <f t="shared" si="4"/>
        <v>0.52224162464951696</v>
      </c>
      <c r="AL22" s="20">
        <f t="shared" si="4"/>
        <v>7.2374178086460295E-2</v>
      </c>
      <c r="AM22" s="20">
        <f t="shared" si="4"/>
        <v>0.21075443593257601</v>
      </c>
      <c r="AN22" s="20">
        <f t="shared" si="4"/>
        <v>-3.0719170935074902</v>
      </c>
      <c r="AR22" s="22">
        <f t="shared" si="2"/>
        <v>40999</v>
      </c>
      <c r="AS22" s="20">
        <f t="shared" si="5"/>
        <v>108.82692533507119</v>
      </c>
      <c r="AT22" s="20">
        <f t="shared" si="6"/>
        <v>-0.7374421930972237</v>
      </c>
      <c r="AU22" s="20">
        <f t="shared" si="7"/>
        <v>0.85138606420873986</v>
      </c>
      <c r="AV22" s="20">
        <f t="shared" si="3"/>
        <v>-2.4114467478373168E-2</v>
      </c>
      <c r="AW22" s="20">
        <f t="shared" si="3"/>
        <v>3.1420473865260501</v>
      </c>
      <c r="AX22" s="20">
        <f t="shared" si="3"/>
        <v>0.52224162464951696</v>
      </c>
      <c r="AY22" s="20">
        <f t="shared" si="3"/>
        <v>7.2374178086460295E-2</v>
      </c>
      <c r="AZ22" s="20">
        <f t="shared" si="3"/>
        <v>0.21075443593257601</v>
      </c>
      <c r="BA22" s="20">
        <f t="shared" si="3"/>
        <v>-3.0719170935074902</v>
      </c>
      <c r="BC22" s="22">
        <f t="shared" si="8"/>
        <v>40999</v>
      </c>
      <c r="BD22" s="20">
        <f t="shared" si="9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1"/>
        <v>1.4997314237449957</v>
      </c>
      <c r="AI23" s="20">
        <f t="shared" si="10"/>
        <v>-2.4949216991128117E-2</v>
      </c>
      <c r="AJ23" s="20">
        <f t="shared" si="4"/>
        <v>3.3390778754202599</v>
      </c>
      <c r="AK23" s="20">
        <f t="shared" si="4"/>
        <v>0.612477639193307</v>
      </c>
      <c r="AL23" s="20">
        <f t="shared" si="4"/>
        <v>0.15466234429600501</v>
      </c>
      <c r="AM23" s="20">
        <f t="shared" si="4"/>
        <v>0.24660536306417</v>
      </c>
      <c r="AN23" s="20">
        <f t="shared" si="4"/>
        <v>-3.12144095922705</v>
      </c>
      <c r="AR23" s="22">
        <f t="shared" si="2"/>
        <v>41090</v>
      </c>
      <c r="AS23" s="20">
        <f t="shared" si="5"/>
        <v>106.46948161908919</v>
      </c>
      <c r="AT23" s="20">
        <f t="shared" si="6"/>
        <v>-1.0751577135118944</v>
      </c>
      <c r="AU23" s="20">
        <f t="shared" si="7"/>
        <v>1.206433045755563</v>
      </c>
      <c r="AV23" s="20">
        <f t="shared" si="3"/>
        <v>-2.4949216991128117E-2</v>
      </c>
      <c r="AW23" s="20">
        <f t="shared" si="3"/>
        <v>3.3390778754202599</v>
      </c>
      <c r="AX23" s="20">
        <f t="shared" si="3"/>
        <v>0.612477639193307</v>
      </c>
      <c r="AY23" s="20">
        <f t="shared" si="3"/>
        <v>0.15466234429600501</v>
      </c>
      <c r="AZ23" s="20">
        <f t="shared" si="3"/>
        <v>0.24660536306417</v>
      </c>
      <c r="BA23" s="20">
        <f t="shared" si="3"/>
        <v>-3.12144095922705</v>
      </c>
      <c r="BC23" s="22">
        <f t="shared" si="8"/>
        <v>41090</v>
      </c>
      <c r="BD23" s="20">
        <f t="shared" si="9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1"/>
        <v>1.5016146021359007</v>
      </c>
      <c r="AI24" s="20">
        <f t="shared" si="10"/>
        <v>-2.5177981006445742E-2</v>
      </c>
      <c r="AJ24" s="20">
        <f t="shared" si="4"/>
        <v>3.4081982937965898</v>
      </c>
      <c r="AK24" s="20">
        <f t="shared" si="4"/>
        <v>0.66600289397063706</v>
      </c>
      <c r="AL24" s="20">
        <f t="shared" si="4"/>
        <v>0.26644537319060202</v>
      </c>
      <c r="AM24" s="20">
        <f t="shared" si="4"/>
        <v>0.31738985320353802</v>
      </c>
      <c r="AN24" s="20">
        <f t="shared" si="4"/>
        <v>-3.1505490328875099</v>
      </c>
      <c r="AR24" s="22">
        <f t="shared" si="2"/>
        <v>41182</v>
      </c>
      <c r="AS24" s="20">
        <f t="shared" si="5"/>
        <v>104.96335687297081</v>
      </c>
      <c r="AT24" s="20">
        <f t="shared" si="6"/>
        <v>-1.0732745351209894</v>
      </c>
      <c r="AU24" s="20">
        <f t="shared" si="7"/>
        <v>1.4823094002674115</v>
      </c>
      <c r="AV24" s="20">
        <f t="shared" si="3"/>
        <v>-2.5177981006445742E-2</v>
      </c>
      <c r="AW24" s="20">
        <f t="shared" si="3"/>
        <v>3.4081982937965898</v>
      </c>
      <c r="AX24" s="20">
        <f t="shared" si="3"/>
        <v>0.66600289397063706</v>
      </c>
      <c r="AY24" s="20">
        <f t="shared" si="3"/>
        <v>0.26644537319060202</v>
      </c>
      <c r="AZ24" s="20">
        <f t="shared" si="3"/>
        <v>0.31738985320353802</v>
      </c>
      <c r="BA24" s="20">
        <f t="shared" si="3"/>
        <v>-3.1505490328875099</v>
      </c>
      <c r="BC24" s="22">
        <f t="shared" si="8"/>
        <v>41182</v>
      </c>
      <c r="BD24" s="20">
        <f t="shared" si="9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1"/>
        <v>1.2238008123381798</v>
      </c>
      <c r="AI25" s="20">
        <f t="shared" si="10"/>
        <v>-2.5068290547978218E-2</v>
      </c>
      <c r="AJ25" s="20">
        <f t="shared" si="4"/>
        <v>3.41025109297893</v>
      </c>
      <c r="AK25" s="20">
        <f t="shared" si="4"/>
        <v>0.66484067177225703</v>
      </c>
      <c r="AL25" s="20">
        <f t="shared" si="4"/>
        <v>0.33257312884005902</v>
      </c>
      <c r="AM25" s="20">
        <f t="shared" si="4"/>
        <v>0.40025708850841701</v>
      </c>
      <c r="AN25" s="20">
        <f t="shared" si="4"/>
        <v>-3.1384898006277799</v>
      </c>
      <c r="AR25" s="22">
        <f t="shared" si="2"/>
        <v>41274</v>
      </c>
      <c r="AS25" s="20">
        <f t="shared" si="5"/>
        <v>102.418895026558</v>
      </c>
      <c r="AT25" s="20">
        <f t="shared" si="6"/>
        <v>-1.3510883249187102</v>
      </c>
      <c r="AU25" s="20">
        <f t="shared" si="7"/>
        <v>1.6443638909239047</v>
      </c>
      <c r="AV25" s="20">
        <f t="shared" si="3"/>
        <v>-2.5068290547978218E-2</v>
      </c>
      <c r="AW25" s="20">
        <f t="shared" si="3"/>
        <v>3.41025109297893</v>
      </c>
      <c r="AX25" s="20">
        <f t="shared" si="3"/>
        <v>0.66484067177225703</v>
      </c>
      <c r="AY25" s="20">
        <f t="shared" si="3"/>
        <v>0.33257312884005902</v>
      </c>
      <c r="AZ25" s="20">
        <f t="shared" si="3"/>
        <v>0.40025708850841701</v>
      </c>
      <c r="BA25" s="20">
        <f t="shared" si="3"/>
        <v>-3.1384898006277799</v>
      </c>
      <c r="BC25" s="22">
        <f t="shared" si="8"/>
        <v>41274</v>
      </c>
      <c r="BD25" s="20">
        <f t="shared" si="9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1"/>
        <v>0.41705792467535224</v>
      </c>
      <c r="AI26" s="20">
        <f t="shared" si="10"/>
        <v>-2.4932048030292277E-2</v>
      </c>
      <c r="AJ26" s="20">
        <f t="shared" si="4"/>
        <v>3.3031438179241199</v>
      </c>
      <c r="AK26" s="20">
        <f t="shared" si="4"/>
        <v>0.60964110277982697</v>
      </c>
      <c r="AL26" s="20">
        <f t="shared" si="4"/>
        <v>0.33269499989462697</v>
      </c>
      <c r="AM26" s="20">
        <f t="shared" si="4"/>
        <v>0.43273254988352</v>
      </c>
      <c r="AN26" s="20">
        <f t="shared" si="4"/>
        <v>-3.0894084975426801</v>
      </c>
      <c r="AR26" s="22">
        <f t="shared" si="2"/>
        <v>41364</v>
      </c>
      <c r="AS26" s="20">
        <f t="shared" si="5"/>
        <v>99.979151913915203</v>
      </c>
      <c r="AT26" s="20">
        <f t="shared" si="6"/>
        <v>-2.157831212581538</v>
      </c>
      <c r="AU26" s="20">
        <f t="shared" si="7"/>
        <v>1.5638719249091211</v>
      </c>
      <c r="AV26" s="20">
        <f t="shared" si="3"/>
        <v>-2.4932048030292277E-2</v>
      </c>
      <c r="AW26" s="20">
        <f t="shared" si="3"/>
        <v>3.3031438179241199</v>
      </c>
      <c r="AX26" s="20">
        <f t="shared" si="3"/>
        <v>0.60964110277982697</v>
      </c>
      <c r="AY26" s="20">
        <f t="shared" si="3"/>
        <v>0.33269499989462697</v>
      </c>
      <c r="AZ26" s="20">
        <f t="shared" si="3"/>
        <v>0.43273254988352</v>
      </c>
      <c r="BA26" s="20">
        <f t="shared" si="3"/>
        <v>-3.0894084975426801</v>
      </c>
      <c r="BC26" s="22">
        <f t="shared" si="8"/>
        <v>41364</v>
      </c>
      <c r="BD26" s="20">
        <f t="shared" si="9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1"/>
        <v>0.19492264916165966</v>
      </c>
      <c r="AI27" s="20">
        <f t="shared" si="10"/>
        <v>-2.4586862703421683E-2</v>
      </c>
      <c r="AJ27" s="20">
        <f t="shared" si="4"/>
        <v>3.2602455369069099</v>
      </c>
      <c r="AK27" s="20">
        <f t="shared" si="4"/>
        <v>0.59993817350668099</v>
      </c>
      <c r="AL27" s="20">
        <f t="shared" si="4"/>
        <v>0.35298904661994901</v>
      </c>
      <c r="AM27" s="20">
        <f t="shared" si="4"/>
        <v>0.46621535108997197</v>
      </c>
      <c r="AN27" s="20">
        <f t="shared" si="4"/>
        <v>-3.01541512410718</v>
      </c>
      <c r="AR27" s="22">
        <f t="shared" si="2"/>
        <v>41455</v>
      </c>
      <c r="AS27" s="20">
        <f t="shared" si="5"/>
        <v>100.25530279384159</v>
      </c>
      <c r="AT27" s="20">
        <f t="shared" si="6"/>
        <v>-2.3799664880952305</v>
      </c>
      <c r="AU27" s="20">
        <f t="shared" si="7"/>
        <v>1.6393861213129104</v>
      </c>
      <c r="AV27" s="20">
        <f t="shared" si="3"/>
        <v>-2.4586862703421683E-2</v>
      </c>
      <c r="AW27" s="20">
        <f t="shared" si="3"/>
        <v>3.2602455369069099</v>
      </c>
      <c r="AX27" s="20">
        <f t="shared" si="3"/>
        <v>0.59993817350668099</v>
      </c>
      <c r="AY27" s="20">
        <f t="shared" si="3"/>
        <v>0.35298904661994901</v>
      </c>
      <c r="AZ27" s="20">
        <f t="shared" si="3"/>
        <v>0.46621535108997197</v>
      </c>
      <c r="BA27" s="20">
        <f t="shared" si="3"/>
        <v>-3.01541512410718</v>
      </c>
      <c r="BC27" s="22">
        <f t="shared" si="8"/>
        <v>41455</v>
      </c>
      <c r="BD27" s="20">
        <f t="shared" si="9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1"/>
        <v>0.18537495563801129</v>
      </c>
      <c r="AI28" s="20">
        <f t="shared" si="10"/>
        <v>-2.4226415025516038E-2</v>
      </c>
      <c r="AJ28" s="20">
        <f t="shared" si="4"/>
        <v>3.2027039531231098</v>
      </c>
      <c r="AK28" s="20">
        <f t="shared" si="4"/>
        <v>0.56129313336237896</v>
      </c>
      <c r="AL28" s="20">
        <f t="shared" si="4"/>
        <v>0.335886853767983</v>
      </c>
      <c r="AM28" s="20">
        <f t="shared" si="4"/>
        <v>0.46705887279988001</v>
      </c>
      <c r="AN28" s="20">
        <f t="shared" si="4"/>
        <v>-2.9498574568540499</v>
      </c>
      <c r="AR28" s="22">
        <f t="shared" si="2"/>
        <v>41547</v>
      </c>
      <c r="AS28" s="20">
        <f t="shared" si="5"/>
        <v>100.24127501621641</v>
      </c>
      <c r="AT28" s="20">
        <f t="shared" si="6"/>
        <v>-2.3895141816188787</v>
      </c>
      <c r="AU28" s="20">
        <f t="shared" si="7"/>
        <v>1.5928589411737861</v>
      </c>
      <c r="AV28" s="20">
        <f t="shared" si="3"/>
        <v>-2.4226415025516038E-2</v>
      </c>
      <c r="AW28" s="20">
        <f t="shared" si="3"/>
        <v>3.2027039531231098</v>
      </c>
      <c r="AX28" s="20">
        <f t="shared" si="3"/>
        <v>0.56129313336237896</v>
      </c>
      <c r="AY28" s="20">
        <f t="shared" si="3"/>
        <v>0.335886853767983</v>
      </c>
      <c r="AZ28" s="20">
        <f t="shared" si="3"/>
        <v>0.46705887279988001</v>
      </c>
      <c r="BA28" s="20">
        <f t="shared" si="3"/>
        <v>-2.9498574568540499</v>
      </c>
      <c r="BC28" s="22">
        <f t="shared" si="8"/>
        <v>41547</v>
      </c>
      <c r="BD28" s="20">
        <f t="shared" si="9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1"/>
        <v>-2.1461109435809533E-2</v>
      </c>
      <c r="AI29" s="20">
        <f t="shared" si="10"/>
        <v>-2.394512642951396E-2</v>
      </c>
      <c r="AJ29" s="20">
        <f t="shared" si="4"/>
        <v>3.1979534477176799</v>
      </c>
      <c r="AK29" s="20">
        <f t="shared" si="4"/>
        <v>0.55881616555736502</v>
      </c>
      <c r="AL29" s="20">
        <f t="shared" si="4"/>
        <v>0.345050444365538</v>
      </c>
      <c r="AM29" s="20">
        <f t="shared" si="4"/>
        <v>0.48544887869301601</v>
      </c>
      <c r="AN29" s="20">
        <f t="shared" si="4"/>
        <v>-2.8788199261539198</v>
      </c>
      <c r="AR29" s="22">
        <f t="shared" si="2"/>
        <v>41639</v>
      </c>
      <c r="AS29" s="20">
        <f t="shared" si="5"/>
        <v>101.0917726413208</v>
      </c>
      <c r="AT29" s="20">
        <f t="shared" si="6"/>
        <v>-2.5963502466926998</v>
      </c>
      <c r="AU29" s="20">
        <f t="shared" si="7"/>
        <v>1.6845038837501649</v>
      </c>
      <c r="AV29" s="20">
        <f t="shared" si="3"/>
        <v>-2.394512642951396E-2</v>
      </c>
      <c r="AW29" s="20">
        <f t="shared" si="3"/>
        <v>3.1979534477176799</v>
      </c>
      <c r="AX29" s="20">
        <f t="shared" si="3"/>
        <v>0.55881616555736502</v>
      </c>
      <c r="AY29" s="20">
        <f t="shared" si="3"/>
        <v>0.345050444365538</v>
      </c>
      <c r="AZ29" s="20">
        <f t="shared" si="3"/>
        <v>0.48544887869301601</v>
      </c>
      <c r="BA29" s="20">
        <f t="shared" si="3"/>
        <v>-2.8788199261539198</v>
      </c>
      <c r="BC29" s="22">
        <f t="shared" si="8"/>
        <v>41639</v>
      </c>
      <c r="BD29" s="20">
        <f t="shared" si="9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1"/>
        <v>-0.87624750472158741</v>
      </c>
      <c r="AI30" s="20">
        <f t="shared" si="10"/>
        <v>-2.3855871937723958E-2</v>
      </c>
      <c r="AJ30" s="20">
        <f t="shared" si="4"/>
        <v>3.2001444691295302</v>
      </c>
      <c r="AK30" s="20">
        <f t="shared" si="4"/>
        <v>0.56788120534983999</v>
      </c>
      <c r="AL30" s="20">
        <f t="shared" si="4"/>
        <v>0.35796807469202802</v>
      </c>
      <c r="AM30" s="20">
        <f t="shared" si="4"/>
        <v>0.50203007210152595</v>
      </c>
      <c r="AN30" s="20">
        <f t="shared" si="4"/>
        <v>-2.8023700462875198</v>
      </c>
      <c r="AR30" s="22">
        <f t="shared" si="2"/>
        <v>41729</v>
      </c>
      <c r="AS30" s="20">
        <f t="shared" si="5"/>
        <v>99.172903478642397</v>
      </c>
      <c r="AT30" s="20">
        <f t="shared" si="6"/>
        <v>-3.4511366419784775</v>
      </c>
      <c r="AU30" s="20">
        <f t="shared" si="7"/>
        <v>1.8017979030476803</v>
      </c>
      <c r="AV30" s="20">
        <f t="shared" si="3"/>
        <v>-2.3855871937723958E-2</v>
      </c>
      <c r="AW30" s="20">
        <f t="shared" si="3"/>
        <v>3.2001444691295302</v>
      </c>
      <c r="AX30" s="20">
        <f t="shared" si="3"/>
        <v>0.56788120534983999</v>
      </c>
      <c r="AY30" s="20">
        <f t="shared" si="3"/>
        <v>0.35796807469202802</v>
      </c>
      <c r="AZ30" s="20">
        <f t="shared" si="3"/>
        <v>0.50203007210152595</v>
      </c>
      <c r="BA30" s="20">
        <f t="shared" si="3"/>
        <v>-2.8023700462875198</v>
      </c>
      <c r="BC30" s="22">
        <f t="shared" si="8"/>
        <v>41729</v>
      </c>
      <c r="BD30" s="20">
        <f t="shared" si="9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1"/>
        <v>-1.0581830602084945</v>
      </c>
      <c r="AI31" s="20">
        <f t="shared" si="10"/>
        <v>-2.3704356642039799E-2</v>
      </c>
      <c r="AJ31" s="20">
        <f t="shared" si="4"/>
        <v>3.22683253774805</v>
      </c>
      <c r="AK31" s="20">
        <f t="shared" si="4"/>
        <v>0.56597092417514905</v>
      </c>
      <c r="AL31" s="20">
        <f t="shared" si="4"/>
        <v>0.36835268821057998</v>
      </c>
      <c r="AM31" s="20">
        <f t="shared" si="4"/>
        <v>0.50790756440240803</v>
      </c>
      <c r="AN31" s="20">
        <f t="shared" si="4"/>
        <v>-2.7260487341878101</v>
      </c>
      <c r="AR31" s="22">
        <f t="shared" si="2"/>
        <v>41820</v>
      </c>
      <c r="AS31" s="20">
        <f t="shared" si="5"/>
        <v>98.531162561810802</v>
      </c>
      <c r="AT31" s="20">
        <f t="shared" si="6"/>
        <v>-3.6330721974653848</v>
      </c>
      <c r="AU31" s="20">
        <f t="shared" si="7"/>
        <v>1.9193106237063371</v>
      </c>
      <c r="AV31" s="20">
        <f t="shared" si="3"/>
        <v>-2.3704356642039799E-2</v>
      </c>
      <c r="AW31" s="20">
        <f t="shared" si="3"/>
        <v>3.22683253774805</v>
      </c>
      <c r="AX31" s="20">
        <f t="shared" si="3"/>
        <v>0.56597092417514905</v>
      </c>
      <c r="AY31" s="20">
        <f t="shared" si="3"/>
        <v>0.36835268821057998</v>
      </c>
      <c r="AZ31" s="20">
        <f t="shared" si="3"/>
        <v>0.50790756440240803</v>
      </c>
      <c r="BA31" s="20">
        <f t="shared" si="3"/>
        <v>-2.7260487341878101</v>
      </c>
      <c r="BC31" s="22">
        <f t="shared" si="8"/>
        <v>41820</v>
      </c>
      <c r="BD31" s="20">
        <f t="shared" si="9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1"/>
        <v>-0.7994654495628879</v>
      </c>
      <c r="AI32" s="20">
        <f t="shared" si="10"/>
        <v>-2.3333407743595248E-2</v>
      </c>
      <c r="AJ32" s="20">
        <f t="shared" si="4"/>
        <v>3.1897340410650701</v>
      </c>
      <c r="AK32" s="20">
        <f t="shared" si="4"/>
        <v>0.57689064148102298</v>
      </c>
      <c r="AL32" s="20">
        <f t="shared" si="4"/>
        <v>0.38570359590042702</v>
      </c>
      <c r="AM32" s="20">
        <f t="shared" si="4"/>
        <v>0.51522421622243397</v>
      </c>
      <c r="AN32" s="20">
        <f t="shared" si="4"/>
        <v>-2.6492916462757701</v>
      </c>
      <c r="AR32" s="22">
        <f t="shared" si="2"/>
        <v>41912</v>
      </c>
      <c r="AS32" s="20">
        <f t="shared" si="5"/>
        <v>98.748471817799597</v>
      </c>
      <c r="AT32" s="20">
        <f t="shared" si="6"/>
        <v>-3.374354586819778</v>
      </c>
      <c r="AU32" s="20">
        <f t="shared" si="7"/>
        <v>1.994927440649588</v>
      </c>
      <c r="AV32" s="20">
        <f t="shared" si="3"/>
        <v>-2.3333407743595248E-2</v>
      </c>
      <c r="AW32" s="20">
        <f t="shared" si="3"/>
        <v>3.1897340410650701</v>
      </c>
      <c r="AX32" s="20">
        <f t="shared" si="3"/>
        <v>0.57689064148102298</v>
      </c>
      <c r="AY32" s="20">
        <f t="shared" si="3"/>
        <v>0.38570359590042702</v>
      </c>
      <c r="AZ32" s="20">
        <f t="shared" si="3"/>
        <v>0.51522421622243397</v>
      </c>
      <c r="BA32" s="20">
        <f t="shared" si="3"/>
        <v>-2.6492916462757701</v>
      </c>
      <c r="BC32" s="22">
        <f t="shared" si="8"/>
        <v>41912</v>
      </c>
      <c r="BD32" s="20">
        <f t="shared" si="9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1"/>
        <v>-0.71137665143150863</v>
      </c>
      <c r="AI33" s="20">
        <f t="shared" si="10"/>
        <v>-2.2754978008227032E-2</v>
      </c>
      <c r="AJ33" s="20">
        <f t="shared" si="4"/>
        <v>3.1188168576115101</v>
      </c>
      <c r="AK33" s="20">
        <f t="shared" si="4"/>
        <v>0.575921057102183</v>
      </c>
      <c r="AL33" s="20">
        <f t="shared" si="4"/>
        <v>0.40470661895564097</v>
      </c>
      <c r="AM33" s="20">
        <f t="shared" si="4"/>
        <v>0.51071763646308199</v>
      </c>
      <c r="AN33" s="20">
        <f t="shared" si="4"/>
        <v>-2.57216328623712</v>
      </c>
      <c r="AR33" s="22">
        <f t="shared" si="2"/>
        <v>42004</v>
      </c>
      <c r="AS33" s="20">
        <f t="shared" si="5"/>
        <v>99.408796379735605</v>
      </c>
      <c r="AT33" s="20">
        <f t="shared" si="6"/>
        <v>-3.2862657886883988</v>
      </c>
      <c r="AU33" s="20">
        <f t="shared" si="7"/>
        <v>2.0152439058870684</v>
      </c>
      <c r="AV33" s="20">
        <f t="shared" si="3"/>
        <v>-2.2754978008227032E-2</v>
      </c>
      <c r="AW33" s="20">
        <f t="shared" si="3"/>
        <v>3.1188168576115101</v>
      </c>
      <c r="AX33" s="20">
        <f t="shared" si="3"/>
        <v>0.575921057102183</v>
      </c>
      <c r="AY33" s="20">
        <f t="shared" si="3"/>
        <v>0.40470661895564097</v>
      </c>
      <c r="AZ33" s="20">
        <f t="shared" si="3"/>
        <v>0.51071763646308199</v>
      </c>
      <c r="BA33" s="20">
        <f t="shared" si="3"/>
        <v>-2.57216328623712</v>
      </c>
      <c r="BC33" s="22">
        <f t="shared" si="8"/>
        <v>42004</v>
      </c>
      <c r="BD33" s="20">
        <f t="shared" si="9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1"/>
        <v>-0.99193563727596745</v>
      </c>
      <c r="AI34" s="20">
        <f t="shared" si="10"/>
        <v>-2.2052910107082376E-2</v>
      </c>
      <c r="AJ34" s="20">
        <f t="shared" si="4"/>
        <v>3.0283300753494302</v>
      </c>
      <c r="AK34" s="20">
        <f t="shared" si="4"/>
        <v>0.56185230973922295</v>
      </c>
      <c r="AL34" s="20">
        <f t="shared" si="4"/>
        <v>0.417172758308195</v>
      </c>
      <c r="AM34" s="20">
        <f t="shared" si="4"/>
        <v>0.50784274511924399</v>
      </c>
      <c r="AN34" s="20">
        <f t="shared" si="4"/>
        <v>-2.4947942145327802</v>
      </c>
      <c r="AR34" s="22">
        <f t="shared" si="2"/>
        <v>42094</v>
      </c>
      <c r="AS34" s="20">
        <f t="shared" si="5"/>
        <v>97.315882998984407</v>
      </c>
      <c r="AT34" s="20">
        <f t="shared" si="6"/>
        <v>-3.5668247745328574</v>
      </c>
      <c r="AU34" s="20">
        <f t="shared" si="7"/>
        <v>1.9983507638762288</v>
      </c>
      <c r="AV34" s="20">
        <f t="shared" si="3"/>
        <v>-2.2052910107082376E-2</v>
      </c>
      <c r="AW34" s="20">
        <f t="shared" si="3"/>
        <v>3.0283300753494302</v>
      </c>
      <c r="AX34" s="20">
        <f t="shared" si="3"/>
        <v>0.56185230973922295</v>
      </c>
      <c r="AY34" s="20">
        <f t="shared" si="3"/>
        <v>0.417172758308195</v>
      </c>
      <c r="AZ34" s="20">
        <f t="shared" si="3"/>
        <v>0.50784274511924399</v>
      </c>
      <c r="BA34" s="20">
        <f t="shared" si="3"/>
        <v>-2.4947942145327802</v>
      </c>
      <c r="BC34" s="22">
        <f t="shared" si="8"/>
        <v>42094</v>
      </c>
      <c r="BD34" s="20">
        <f t="shared" si="9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1"/>
        <v>-0.55730538864307322</v>
      </c>
      <c r="AI35" s="20">
        <f t="shared" si="10"/>
        <v>-2.1114840335151288E-2</v>
      </c>
      <c r="AJ35" s="20">
        <f t="shared" si="4"/>
        <v>2.9031878277369798</v>
      </c>
      <c r="AK35" s="20">
        <f t="shared" si="4"/>
        <v>0.528441567953157</v>
      </c>
      <c r="AL35" s="20">
        <f t="shared" si="4"/>
        <v>0.406634250371818</v>
      </c>
      <c r="AM35" s="20">
        <f t="shared" si="4"/>
        <v>0.488398843125879</v>
      </c>
      <c r="AN35" s="20">
        <f t="shared" si="4"/>
        <v>-2.4225103345404602</v>
      </c>
      <c r="AR35" s="22">
        <f t="shared" si="2"/>
        <v>42185</v>
      </c>
      <c r="AS35" s="20">
        <f t="shared" si="5"/>
        <v>98.642713385294797</v>
      </c>
      <c r="AT35" s="20">
        <f t="shared" si="6"/>
        <v>-3.1321945258999633</v>
      </c>
      <c r="AU35" s="20">
        <f t="shared" si="7"/>
        <v>1.8830373143122223</v>
      </c>
      <c r="AV35" s="20">
        <f t="shared" si="3"/>
        <v>-2.1114840335151288E-2</v>
      </c>
      <c r="AW35" s="20">
        <f t="shared" si="3"/>
        <v>2.9031878277369798</v>
      </c>
      <c r="AX35" s="20">
        <f t="shared" si="3"/>
        <v>0.528441567953157</v>
      </c>
      <c r="AY35" s="20">
        <f t="shared" si="3"/>
        <v>0.406634250371818</v>
      </c>
      <c r="AZ35" s="20">
        <f t="shared" si="3"/>
        <v>0.488398843125879</v>
      </c>
      <c r="BA35" s="20">
        <f t="shared" si="3"/>
        <v>-2.4225103345404602</v>
      </c>
      <c r="BC35" s="22">
        <f t="shared" si="8"/>
        <v>42185</v>
      </c>
      <c r="BD35" s="20">
        <f t="shared" si="9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1"/>
        <v>-0.47748425160821562</v>
      </c>
      <c r="AI36" s="20">
        <f t="shared" si="10"/>
        <v>-2.0023707892998118E-2</v>
      </c>
      <c r="AJ36" s="20">
        <f t="shared" si="4"/>
        <v>2.8187942692641799</v>
      </c>
      <c r="AK36" s="20">
        <f t="shared" si="4"/>
        <v>0.54466719531850105</v>
      </c>
      <c r="AL36" s="20">
        <f t="shared" si="4"/>
        <v>0.43512326901475001</v>
      </c>
      <c r="AM36" s="20">
        <f t="shared" si="4"/>
        <v>0.49455257898051103</v>
      </c>
      <c r="AN36" s="20">
        <f t="shared" si="4"/>
        <v>-2.33353188283257</v>
      </c>
      <c r="AR36" s="22">
        <f t="shared" si="2"/>
        <v>42277</v>
      </c>
      <c r="AS36" s="20">
        <f t="shared" si="5"/>
        <v>99.523585498022399</v>
      </c>
      <c r="AT36" s="20">
        <f t="shared" si="6"/>
        <v>-3.0523733888651057</v>
      </c>
      <c r="AU36" s="20">
        <f t="shared" si="7"/>
        <v>1.9395817218523734</v>
      </c>
      <c r="AV36" s="20">
        <f t="shared" si="3"/>
        <v>-2.0023707892998118E-2</v>
      </c>
      <c r="AW36" s="20">
        <f t="shared" si="3"/>
        <v>2.8187942692641799</v>
      </c>
      <c r="AX36" s="20">
        <f t="shared" si="3"/>
        <v>0.54466719531850105</v>
      </c>
      <c r="AY36" s="20">
        <f t="shared" si="3"/>
        <v>0.43512326901475001</v>
      </c>
      <c r="AZ36" s="20">
        <f t="shared" si="3"/>
        <v>0.49455257898051103</v>
      </c>
      <c r="BA36" s="20">
        <f t="shared" si="3"/>
        <v>-2.33353188283257</v>
      </c>
      <c r="BC36" s="22">
        <f t="shared" si="8"/>
        <v>42277</v>
      </c>
      <c r="BD36" s="20">
        <f t="shared" si="9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1"/>
        <v>-0.18980852797141104</v>
      </c>
      <c r="AI37" s="20">
        <f t="shared" si="10"/>
        <v>-1.8728794460474457E-2</v>
      </c>
      <c r="AJ37" s="20">
        <f t="shared" si="4"/>
        <v>2.7137332085751802</v>
      </c>
      <c r="AK37" s="20">
        <f t="shared" si="4"/>
        <v>0.54793816974602705</v>
      </c>
      <c r="AL37" s="20">
        <f t="shared" si="4"/>
        <v>0.44512797757647798</v>
      </c>
      <c r="AM37" s="20">
        <f t="shared" si="4"/>
        <v>0.48508075800417</v>
      </c>
      <c r="AN37" s="20">
        <f t="shared" si="4"/>
        <v>-2.2396684501880499</v>
      </c>
      <c r="AR37" s="22">
        <f t="shared" si="2"/>
        <v>42369</v>
      </c>
      <c r="AS37" s="20">
        <f t="shared" si="5"/>
        <v>99.633139963327594</v>
      </c>
      <c r="AT37" s="20">
        <f t="shared" si="6"/>
        <v>-2.7646976652283013</v>
      </c>
      <c r="AU37" s="20">
        <f t="shared" si="7"/>
        <v>1.9334828692533299</v>
      </c>
      <c r="AV37" s="20">
        <f t="shared" si="3"/>
        <v>-1.8728794460474457E-2</v>
      </c>
      <c r="AW37" s="20">
        <f t="shared" si="3"/>
        <v>2.7137332085751802</v>
      </c>
      <c r="AX37" s="20">
        <f t="shared" si="3"/>
        <v>0.54793816974602705</v>
      </c>
      <c r="AY37" s="20">
        <f t="shared" si="3"/>
        <v>0.44512797757647798</v>
      </c>
      <c r="AZ37" s="20">
        <f t="shared" si="3"/>
        <v>0.48508075800417</v>
      </c>
      <c r="BA37" s="20">
        <f t="shared" si="3"/>
        <v>-2.2396684501880499</v>
      </c>
      <c r="BC37" s="22">
        <f t="shared" si="8"/>
        <v>42369</v>
      </c>
      <c r="BD37" s="20">
        <f t="shared" si="9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1"/>
        <v>0.13055673814103877</v>
      </c>
      <c r="AI38" s="20">
        <f t="shared" si="10"/>
        <v>-1.7145332381251484E-2</v>
      </c>
      <c r="AJ38" s="20">
        <f t="shared" si="4"/>
        <v>2.6201304981511999</v>
      </c>
      <c r="AK38" s="20">
        <f t="shared" si="4"/>
        <v>0.58729040991637405</v>
      </c>
      <c r="AL38" s="20">
        <f t="shared" si="4"/>
        <v>0.47433120097870402</v>
      </c>
      <c r="AM38" s="20">
        <f t="shared" si="4"/>
        <v>0.48048579326908702</v>
      </c>
      <c r="AN38" s="20">
        <f t="shared" si="4"/>
        <v>-2.13710767313985</v>
      </c>
      <c r="AR38" s="22">
        <f t="shared" si="2"/>
        <v>42460</v>
      </c>
      <c r="AS38" s="20">
        <f t="shared" si="5"/>
        <v>102.1136945755336</v>
      </c>
      <c r="AT38" s="20">
        <f t="shared" si="6"/>
        <v>-2.4443323991158512</v>
      </c>
      <c r="AU38" s="20">
        <f t="shared" si="7"/>
        <v>2.0079848967942633</v>
      </c>
      <c r="AV38" s="20">
        <f t="shared" si="3"/>
        <v>-1.7145332381251484E-2</v>
      </c>
      <c r="AW38" s="20">
        <f t="shared" si="3"/>
        <v>2.6201304981511999</v>
      </c>
      <c r="AX38" s="20">
        <f t="shared" si="3"/>
        <v>0.58729040991637405</v>
      </c>
      <c r="AY38" s="20">
        <f t="shared" si="3"/>
        <v>0.47433120097870402</v>
      </c>
      <c r="AZ38" s="20">
        <f t="shared" si="3"/>
        <v>0.48048579326908702</v>
      </c>
      <c r="BA38" s="20">
        <f t="shared" si="3"/>
        <v>-2.13710767313985</v>
      </c>
      <c r="BC38" s="22">
        <f t="shared" si="8"/>
        <v>42460</v>
      </c>
      <c r="BD38" s="20">
        <f t="shared" si="9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1"/>
        <v>0.41660193620169139</v>
      </c>
      <c r="AI39" s="20">
        <f t="shared" si="10"/>
        <v>-1.544580238871208E-2</v>
      </c>
      <c r="AJ39" s="20">
        <f t="shared" si="4"/>
        <v>2.4511104815339602</v>
      </c>
      <c r="AK39" s="20">
        <f t="shared" si="4"/>
        <v>0.60762385009425901</v>
      </c>
      <c r="AL39" s="20">
        <f t="shared" si="4"/>
        <v>0.49722851101684901</v>
      </c>
      <c r="AM39" s="20">
        <f t="shared" si="4"/>
        <v>0.47710317039559302</v>
      </c>
      <c r="AN39" s="20">
        <f t="shared" si="4"/>
        <v>-2.02832543695594</v>
      </c>
      <c r="AR39" s="22">
        <f t="shared" si="2"/>
        <v>42551</v>
      </c>
      <c r="AS39" s="20">
        <f t="shared" si="5"/>
        <v>102.45657397055921</v>
      </c>
      <c r="AT39" s="20">
        <f t="shared" si="6"/>
        <v>-2.1582872010551988</v>
      </c>
      <c r="AU39" s="20">
        <f t="shared" si="7"/>
        <v>1.9892947736960092</v>
      </c>
      <c r="AV39" s="20">
        <f t="shared" si="3"/>
        <v>-1.544580238871208E-2</v>
      </c>
      <c r="AW39" s="20">
        <f t="shared" si="3"/>
        <v>2.4511104815339602</v>
      </c>
      <c r="AX39" s="20">
        <f t="shared" si="3"/>
        <v>0.60762385009425901</v>
      </c>
      <c r="AY39" s="20">
        <f t="shared" si="3"/>
        <v>0.49722851101684901</v>
      </c>
      <c r="AZ39" s="20">
        <f t="shared" si="3"/>
        <v>0.47710317039559302</v>
      </c>
      <c r="BA39" s="20">
        <f t="shared" si="3"/>
        <v>-2.02832543695594</v>
      </c>
      <c r="BC39" s="22">
        <f t="shared" si="8"/>
        <v>42551</v>
      </c>
      <c r="BD39" s="20">
        <f t="shared" si="9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1"/>
        <v>0.49787993858824131</v>
      </c>
      <c r="AI40" s="20">
        <f t="shared" si="10"/>
        <v>-1.3717464325162475E-2</v>
      </c>
      <c r="AJ40" s="20">
        <f t="shared" si="4"/>
        <v>2.2748465986351101</v>
      </c>
      <c r="AK40" s="20">
        <f t="shared" si="4"/>
        <v>0.61438908850497198</v>
      </c>
      <c r="AL40" s="20">
        <f t="shared" si="4"/>
        <v>0.514784423690411</v>
      </c>
      <c r="AM40" s="20">
        <f t="shared" si="4"/>
        <v>0.472430495482631</v>
      </c>
      <c r="AN40" s="20">
        <f t="shared" si="4"/>
        <v>-1.9157738125833199</v>
      </c>
      <c r="AR40" s="22">
        <f t="shared" si="2"/>
        <v>42643</v>
      </c>
      <c r="AS40" s="20">
        <f t="shared" si="5"/>
        <v>102.1091916057072</v>
      </c>
      <c r="AT40" s="20">
        <f t="shared" si="6"/>
        <v>-2.077009198668649</v>
      </c>
      <c r="AU40" s="20">
        <f t="shared" si="7"/>
        <v>1.9469593294046414</v>
      </c>
      <c r="AV40" s="20">
        <f t="shared" si="3"/>
        <v>-1.3717464325162475E-2</v>
      </c>
      <c r="AW40" s="20">
        <f t="shared" si="3"/>
        <v>2.2748465986351101</v>
      </c>
      <c r="AX40" s="20">
        <f t="shared" si="3"/>
        <v>0.61438908850497198</v>
      </c>
      <c r="AY40" s="20">
        <f t="shared" si="3"/>
        <v>0.514784423690411</v>
      </c>
      <c r="AZ40" s="20">
        <f t="shared" si="3"/>
        <v>0.472430495482631</v>
      </c>
      <c r="BA40" s="20">
        <f t="shared" si="3"/>
        <v>-1.9157738125833199</v>
      </c>
      <c r="BC40" s="22">
        <f t="shared" si="8"/>
        <v>42643</v>
      </c>
      <c r="BD40" s="20">
        <f t="shared" si="9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1"/>
        <v>1.0024124013315678</v>
      </c>
      <c r="AI41" s="20">
        <f t="shared" si="10"/>
        <v>-1.1945062204323665E-2</v>
      </c>
      <c r="AJ41" s="20">
        <f t="shared" si="4"/>
        <v>2.0618215234467701</v>
      </c>
      <c r="AK41" s="20">
        <f t="shared" si="4"/>
        <v>0.59679117648735103</v>
      </c>
      <c r="AL41" s="20">
        <f t="shared" si="4"/>
        <v>0.50253293347024897</v>
      </c>
      <c r="AM41" s="20">
        <f t="shared" si="4"/>
        <v>0.45472090219773897</v>
      </c>
      <c r="AN41" s="20">
        <f t="shared" si="4"/>
        <v>-1.8143604111785701</v>
      </c>
      <c r="AR41" s="22">
        <f t="shared" si="2"/>
        <v>42735</v>
      </c>
      <c r="AS41" s="20">
        <f t="shared" si="5"/>
        <v>102.429289395824</v>
      </c>
      <c r="AT41" s="20">
        <f t="shared" si="6"/>
        <v>-1.5724767359253222</v>
      </c>
      <c r="AU41" s="20">
        <f t="shared" si="7"/>
        <v>1.7895610622192155</v>
      </c>
      <c r="AV41" s="20">
        <f t="shared" si="3"/>
        <v>-1.1945062204323665E-2</v>
      </c>
      <c r="AW41" s="20">
        <f t="shared" si="3"/>
        <v>2.0618215234467701</v>
      </c>
      <c r="AX41" s="20">
        <f t="shared" si="3"/>
        <v>0.59679117648735103</v>
      </c>
      <c r="AY41" s="20">
        <f t="shared" si="3"/>
        <v>0.50253293347024897</v>
      </c>
      <c r="AZ41" s="20">
        <f t="shared" si="3"/>
        <v>0.45472090219773897</v>
      </c>
      <c r="BA41" s="20">
        <f t="shared" si="3"/>
        <v>-1.8143604111785701</v>
      </c>
      <c r="BC41" s="22">
        <f t="shared" si="8"/>
        <v>42735</v>
      </c>
      <c r="BD41" s="20">
        <f t="shared" si="9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1"/>
        <v>1.3481631733982606</v>
      </c>
      <c r="AI42" s="20">
        <f t="shared" si="10"/>
        <v>-1.0166947127649505E-2</v>
      </c>
      <c r="AJ42" s="20">
        <f t="shared" si="4"/>
        <v>1.8547187176997799</v>
      </c>
      <c r="AK42" s="20">
        <f t="shared" si="4"/>
        <v>0.573070530776702</v>
      </c>
      <c r="AL42" s="20">
        <f t="shared" si="4"/>
        <v>0.487881555189418</v>
      </c>
      <c r="AM42" s="20">
        <f t="shared" si="4"/>
        <v>0.434880131091955</v>
      </c>
      <c r="AN42" s="20">
        <f t="shared" si="4"/>
        <v>-1.7197525273252401</v>
      </c>
      <c r="AR42" s="22">
        <f t="shared" si="2"/>
        <v>42825</v>
      </c>
      <c r="AS42" s="20">
        <f t="shared" si="5"/>
        <v>104.02032782300439</v>
      </c>
      <c r="AT42" s="20">
        <f t="shared" si="6"/>
        <v>-1.2267259638586294</v>
      </c>
      <c r="AU42" s="20">
        <f t="shared" si="7"/>
        <v>1.6206314603049652</v>
      </c>
      <c r="AV42" s="20">
        <f t="shared" si="3"/>
        <v>-1.0166947127649505E-2</v>
      </c>
      <c r="AW42" s="20">
        <f t="shared" si="3"/>
        <v>1.8547187176997799</v>
      </c>
      <c r="AX42" s="20">
        <f t="shared" si="3"/>
        <v>0.573070530776702</v>
      </c>
      <c r="AY42" s="20">
        <f t="shared" si="3"/>
        <v>0.487881555189418</v>
      </c>
      <c r="AZ42" s="20">
        <f t="shared" si="3"/>
        <v>0.434880131091955</v>
      </c>
      <c r="BA42" s="20">
        <f t="shared" si="3"/>
        <v>-1.7197525273252401</v>
      </c>
      <c r="BC42" s="22">
        <f t="shared" si="8"/>
        <v>42825</v>
      </c>
      <c r="BD42" s="20">
        <f t="shared" si="9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1"/>
        <v>1.5591638230949108</v>
      </c>
      <c r="AI43" s="20">
        <f t="shared" si="10"/>
        <v>-8.4341267602872482E-3</v>
      </c>
      <c r="AJ43" s="20">
        <f t="shared" si="4"/>
        <v>1.6163751096279899</v>
      </c>
      <c r="AK43" s="20">
        <f t="shared" si="4"/>
        <v>0.52178139129755297</v>
      </c>
      <c r="AL43" s="20">
        <f t="shared" si="4"/>
        <v>0.443828977159893</v>
      </c>
      <c r="AM43" s="20">
        <f t="shared" si="4"/>
        <v>0.40110432135542501</v>
      </c>
      <c r="AN43" s="20">
        <f t="shared" si="4"/>
        <v>-1.6445216219730301</v>
      </c>
      <c r="AR43" s="22">
        <f t="shared" si="2"/>
        <v>42916</v>
      </c>
      <c r="AS43" s="20">
        <f t="shared" si="5"/>
        <v>105.0849436891172</v>
      </c>
      <c r="AT43" s="20">
        <f t="shared" si="6"/>
        <v>-1.0157253141619793</v>
      </c>
      <c r="AU43" s="20">
        <f t="shared" si="7"/>
        <v>1.3301340507075436</v>
      </c>
      <c r="AV43" s="20">
        <f t="shared" si="3"/>
        <v>-8.4341267602872482E-3</v>
      </c>
      <c r="AW43" s="20">
        <f t="shared" si="3"/>
        <v>1.6163751096279899</v>
      </c>
      <c r="AX43" s="20">
        <f t="shared" si="3"/>
        <v>0.52178139129755297</v>
      </c>
      <c r="AY43" s="20">
        <f t="shared" si="3"/>
        <v>0.443828977159893</v>
      </c>
      <c r="AZ43" s="20">
        <f t="shared" si="3"/>
        <v>0.40110432135542501</v>
      </c>
      <c r="BA43" s="20">
        <f t="shared" si="3"/>
        <v>-1.6445216219730301</v>
      </c>
      <c r="BC43" s="22">
        <f t="shared" si="8"/>
        <v>42916</v>
      </c>
      <c r="BD43" s="20">
        <f t="shared" si="9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1"/>
        <v>1.7793963488870701</v>
      </c>
      <c r="AI44" s="20">
        <f t="shared" si="10"/>
        <v>-6.6628317638673263E-3</v>
      </c>
      <c r="AJ44" s="20">
        <f t="shared" si="4"/>
        <v>1.4432709561271</v>
      </c>
      <c r="AK44" s="20">
        <f t="shared" si="4"/>
        <v>0.52926342403295301</v>
      </c>
      <c r="AL44" s="20">
        <f t="shared" si="4"/>
        <v>0.43835472087325</v>
      </c>
      <c r="AM44" s="20">
        <f t="shared" si="4"/>
        <v>0.39731839633688698</v>
      </c>
      <c r="AN44" s="20">
        <f t="shared" si="4"/>
        <v>-1.5659007054117999</v>
      </c>
      <c r="AR44" s="22">
        <f t="shared" si="2"/>
        <v>43008</v>
      </c>
      <c r="AS44" s="20">
        <f t="shared" si="5"/>
        <v>105.57907149100799</v>
      </c>
      <c r="AT44" s="20">
        <f t="shared" si="6"/>
        <v>-0.79549278836981996</v>
      </c>
      <c r="AU44" s="20">
        <f t="shared" si="7"/>
        <v>1.2356439601945228</v>
      </c>
      <c r="AV44" s="20">
        <f t="shared" si="3"/>
        <v>-6.6628317638673263E-3</v>
      </c>
      <c r="AW44" s="20">
        <f t="shared" si="3"/>
        <v>1.4432709561271</v>
      </c>
      <c r="AX44" s="20">
        <f t="shared" si="3"/>
        <v>0.52926342403295301</v>
      </c>
      <c r="AY44" s="20">
        <f t="shared" ref="AY44:BA107" si="11">AL44</f>
        <v>0.43835472087325</v>
      </c>
      <c r="AZ44" s="20">
        <f t="shared" si="11"/>
        <v>0.39731839633688698</v>
      </c>
      <c r="BA44" s="20">
        <f t="shared" si="11"/>
        <v>-1.5659007054117999</v>
      </c>
      <c r="BC44" s="22">
        <f t="shared" si="8"/>
        <v>43008</v>
      </c>
      <c r="BD44" s="20">
        <f t="shared" si="9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1"/>
        <v>2.1869424493641327</v>
      </c>
      <c r="AI45" s="20">
        <f t="shared" si="10"/>
        <v>-4.9247138424774947E-3</v>
      </c>
      <c r="AJ45" s="20">
        <f t="shared" si="4"/>
        <v>1.2688292372487</v>
      </c>
      <c r="AK45" s="20">
        <f t="shared" si="4"/>
        <v>0.52786686026048601</v>
      </c>
      <c r="AL45" s="20">
        <f t="shared" si="4"/>
        <v>0.42151084965882701</v>
      </c>
      <c r="AM45" s="20">
        <f t="shared" si="4"/>
        <v>0.385668524917473</v>
      </c>
      <c r="AN45" s="20">
        <f t="shared" si="4"/>
        <v>-1.4937708936694001</v>
      </c>
      <c r="AR45" s="22">
        <f t="shared" si="2"/>
        <v>43100</v>
      </c>
      <c r="AS45" s="20">
        <f t="shared" si="5"/>
        <v>107.2283654551068</v>
      </c>
      <c r="AT45" s="20">
        <f t="shared" si="6"/>
        <v>-0.38794668789275732</v>
      </c>
      <c r="AU45" s="20">
        <f t="shared" si="7"/>
        <v>1.1051798645736082</v>
      </c>
      <c r="AV45" s="20">
        <f t="shared" ref="AV45:BA108" si="12">AI45</f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1"/>
        <v>0.42151084965882701</v>
      </c>
      <c r="AZ45" s="20">
        <f t="shared" si="11"/>
        <v>0.385668524917473</v>
      </c>
      <c r="BA45" s="20">
        <f t="shared" si="11"/>
        <v>-1.4937708936694001</v>
      </c>
      <c r="BC45" s="22">
        <f t="shared" si="8"/>
        <v>43100</v>
      </c>
      <c r="BD45" s="20">
        <f t="shared" si="9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1"/>
        <v>2.6492363571524682</v>
      </c>
      <c r="AI46" s="20">
        <f t="shared" si="10"/>
        <v>-3.2486936212047326E-3</v>
      </c>
      <c r="AJ46" s="20">
        <f t="shared" si="4"/>
        <v>1.0997840542442601</v>
      </c>
      <c r="AK46" s="20">
        <f t="shared" si="4"/>
        <v>0.52597911443571899</v>
      </c>
      <c r="AL46" s="20">
        <f t="shared" si="4"/>
        <v>0.40476101762787597</v>
      </c>
      <c r="AM46" s="20">
        <f t="shared" si="4"/>
        <v>0.36436501003856597</v>
      </c>
      <c r="AN46" s="20">
        <f t="shared" si="4"/>
        <v>-1.44642591304688</v>
      </c>
      <c r="AR46" s="22">
        <f t="shared" si="2"/>
        <v>43190</v>
      </c>
      <c r="AS46" s="20">
        <f t="shared" si="5"/>
        <v>107.06943197647681</v>
      </c>
      <c r="AT46" s="20">
        <f t="shared" si="6"/>
        <v>7.4347219895578132E-2</v>
      </c>
      <c r="AU46" s="20">
        <f t="shared" si="7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1"/>
        <v>0.40476101762787597</v>
      </c>
      <c r="AZ46" s="20">
        <f t="shared" si="11"/>
        <v>0.36436501003856597</v>
      </c>
      <c r="BA46" s="20">
        <f t="shared" si="11"/>
        <v>-1.44642591304688</v>
      </c>
      <c r="BC46" s="22">
        <f t="shared" si="8"/>
        <v>43190</v>
      </c>
      <c r="BD46" s="20">
        <f t="shared" si="9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1"/>
        <v>3.1463725994232172</v>
      </c>
      <c r="AI47" s="20">
        <f t="shared" si="10"/>
        <v>-1.5877928005838613E-3</v>
      </c>
      <c r="AJ47" s="20">
        <f t="shared" si="4"/>
        <v>0.93100496992645199</v>
      </c>
      <c r="AK47" s="20">
        <f t="shared" si="4"/>
        <v>0.53701931233987499</v>
      </c>
      <c r="AL47" s="20">
        <f t="shared" si="4"/>
        <v>0.401689216511189</v>
      </c>
      <c r="AM47" s="20">
        <f t="shared" si="4"/>
        <v>0.36318560208466</v>
      </c>
      <c r="AN47" s="20">
        <f t="shared" si="4"/>
        <v>-1.41407409584393</v>
      </c>
      <c r="AR47" s="22">
        <f t="shared" si="2"/>
        <v>43281</v>
      </c>
      <c r="AS47" s="20">
        <f t="shared" si="5"/>
        <v>110.05866707303279</v>
      </c>
      <c r="AT47" s="20">
        <f t="shared" si="6"/>
        <v>0.57148346216632717</v>
      </c>
      <c r="AU47" s="20">
        <f t="shared" si="7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1"/>
        <v>0.401689216511189</v>
      </c>
      <c r="AZ47" s="20">
        <f t="shared" si="11"/>
        <v>0.36318560208466</v>
      </c>
      <c r="BA47" s="20">
        <f t="shared" si="11"/>
        <v>-1.41407409584393</v>
      </c>
      <c r="BC47" s="22">
        <f t="shared" si="8"/>
        <v>43281</v>
      </c>
      <c r="BD47" s="20">
        <f t="shared" si="9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1"/>
        <v>3.2727242218440074</v>
      </c>
      <c r="AI48" s="20">
        <f t="shared" si="10"/>
        <v>-6.4165792321755939E-6</v>
      </c>
      <c r="AJ48" s="20">
        <f t="shared" si="4"/>
        <v>0.74914248125564997</v>
      </c>
      <c r="AK48" s="20">
        <f t="shared" si="4"/>
        <v>0.54415984336630296</v>
      </c>
      <c r="AL48" s="20">
        <f t="shared" si="4"/>
        <v>0.41409158578419297</v>
      </c>
      <c r="AM48" s="20">
        <f t="shared" si="4"/>
        <v>0.37080726501404498</v>
      </c>
      <c r="AN48" s="20">
        <f t="shared" si="4"/>
        <v>-1.3935321199334001</v>
      </c>
      <c r="AR48" s="22">
        <f t="shared" si="2"/>
        <v>43373</v>
      </c>
      <c r="AS48" s="20">
        <f t="shared" si="5"/>
        <v>110.287397567344</v>
      </c>
      <c r="AT48" s="20">
        <f t="shared" si="6"/>
        <v>0.69783508458711729</v>
      </c>
      <c r="AU48" s="20">
        <f t="shared" si="7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1"/>
        <v>0.41409158578419297</v>
      </c>
      <c r="AZ48" s="20">
        <f t="shared" si="11"/>
        <v>0.37080726501404498</v>
      </c>
      <c r="BA48" s="20">
        <f t="shared" si="11"/>
        <v>-1.3935321199334001</v>
      </c>
      <c r="BC48" s="22">
        <f t="shared" si="8"/>
        <v>43373</v>
      </c>
      <c r="BD48" s="20">
        <f t="shared" si="9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1"/>
        <v>3.5799937608464938</v>
      </c>
      <c r="AI49" s="20">
        <f t="shared" si="10"/>
        <v>1.5283280072907524E-3</v>
      </c>
      <c r="AJ49" s="20">
        <f t="shared" si="4"/>
        <v>0.56233493620960895</v>
      </c>
      <c r="AK49" s="20">
        <f t="shared" si="4"/>
        <v>0.52338725479814996</v>
      </c>
      <c r="AL49" s="20">
        <f t="shared" si="4"/>
        <v>0.40479635289844201</v>
      </c>
      <c r="AM49" s="20">
        <f t="shared" si="4"/>
        <v>0.373273384624983</v>
      </c>
      <c r="AN49" s="20">
        <f t="shared" si="4"/>
        <v>-1.3924471244594701</v>
      </c>
      <c r="AR49" s="22">
        <f t="shared" si="2"/>
        <v>43465</v>
      </c>
      <c r="AS49" s="20">
        <f t="shared" si="5"/>
        <v>110.9464889336016</v>
      </c>
      <c r="AT49" s="20">
        <f t="shared" si="6"/>
        <v>1.0051046235896037</v>
      </c>
      <c r="AU49" s="20">
        <f t="shared" si="7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1"/>
        <v>0.40479635289844201</v>
      </c>
      <c r="AZ49" s="20">
        <f t="shared" si="11"/>
        <v>0.373273384624983</v>
      </c>
      <c r="BA49" s="20">
        <f t="shared" si="11"/>
        <v>-1.3924471244594701</v>
      </c>
      <c r="BC49" s="22">
        <f t="shared" si="8"/>
        <v>43465</v>
      </c>
      <c r="BD49" s="20">
        <f t="shared" si="9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1"/>
        <v>3.6297815755558664</v>
      </c>
      <c r="AI50" s="20">
        <f t="shared" si="10"/>
        <v>2.999590384277594E-3</v>
      </c>
      <c r="AJ50" s="20">
        <f t="shared" si="4"/>
        <v>0.39635770457490399</v>
      </c>
      <c r="AK50" s="20">
        <f t="shared" si="4"/>
        <v>0.52021904893466597</v>
      </c>
      <c r="AL50" s="20">
        <f t="shared" si="4"/>
        <v>0.41160838970737301</v>
      </c>
      <c r="AM50" s="20">
        <f t="shared" si="4"/>
        <v>0.393877022063093</v>
      </c>
      <c r="AN50" s="20">
        <f t="shared" si="4"/>
        <v>-1.38285610450653</v>
      </c>
      <c r="AR50" s="22">
        <f t="shared" si="2"/>
        <v>43555</v>
      </c>
      <c r="AS50" s="20">
        <f t="shared" si="5"/>
        <v>113.1070470498052</v>
      </c>
      <c r="AT50" s="20">
        <f t="shared" si="6"/>
        <v>1.0548924382989764</v>
      </c>
      <c r="AU50" s="20">
        <f t="shared" si="7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1"/>
        <v>0.41160838970737301</v>
      </c>
      <c r="AZ50" s="20">
        <f t="shared" si="11"/>
        <v>0.393877022063093</v>
      </c>
      <c r="BA50" s="20">
        <f t="shared" si="11"/>
        <v>-1.38285610450653</v>
      </c>
      <c r="BC50" s="22">
        <f t="shared" si="8"/>
        <v>43555</v>
      </c>
      <c r="BD50" s="20">
        <f t="shared" si="9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1"/>
        <v>4.0166686264648952</v>
      </c>
      <c r="AI51" s="20">
        <f t="shared" si="10"/>
        <v>4.4685312529014849E-3</v>
      </c>
      <c r="AJ51" s="20">
        <f t="shared" si="4"/>
        <v>0.251594760278052</v>
      </c>
      <c r="AK51" s="20">
        <f t="shared" si="4"/>
        <v>0.51669997528920397</v>
      </c>
      <c r="AL51" s="20">
        <f t="shared" si="4"/>
        <v>0.41740114845376403</v>
      </c>
      <c r="AM51" s="20">
        <f t="shared" si="4"/>
        <v>0.40830066953650801</v>
      </c>
      <c r="AN51" s="20">
        <f t="shared" si="4"/>
        <v>-1.3666516013227199</v>
      </c>
      <c r="AR51" s="22">
        <f t="shared" si="2"/>
        <v>43646</v>
      </c>
      <c r="AS51" s="20">
        <f t="shared" si="5"/>
        <v>111.3922788909328</v>
      </c>
      <c r="AT51" s="20">
        <f t="shared" si="6"/>
        <v>1.4417794892080051</v>
      </c>
      <c r="AU51" s="20">
        <f t="shared" si="7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1"/>
        <v>0.41740114845376403</v>
      </c>
      <c r="AZ51" s="20">
        <f t="shared" si="11"/>
        <v>0.40830066953650801</v>
      </c>
      <c r="BA51" s="20">
        <f t="shared" si="11"/>
        <v>-1.3666516013227199</v>
      </c>
      <c r="BC51" s="22">
        <f t="shared" si="8"/>
        <v>43646</v>
      </c>
      <c r="BD51" s="20">
        <f t="shared" si="9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1"/>
        <v>4.4021718434316783</v>
      </c>
      <c r="AI52" s="20">
        <f t="shared" si="10"/>
        <v>6.1096242924150697E-3</v>
      </c>
      <c r="AJ52" s="20">
        <f t="shared" si="4"/>
        <v>0.226846552382589</v>
      </c>
      <c r="AK52" s="20">
        <f t="shared" si="4"/>
        <v>0.59344151331615302</v>
      </c>
      <c r="AL52" s="20">
        <f t="shared" si="4"/>
        <v>0.47751579767376501</v>
      </c>
      <c r="AM52" s="20">
        <f t="shared" si="4"/>
        <v>0.45937794008285798</v>
      </c>
      <c r="AN52" s="20">
        <f t="shared" si="4"/>
        <v>-1.31723179138341</v>
      </c>
      <c r="AR52" s="22">
        <f t="shared" si="2"/>
        <v>43738</v>
      </c>
      <c r="AS52" s="20">
        <f t="shared" si="5"/>
        <v>112.062409410708</v>
      </c>
      <c r="AT52" s="20">
        <f t="shared" si="6"/>
        <v>1.8272827061747883</v>
      </c>
      <c r="AU52" s="20">
        <f t="shared" si="7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1"/>
        <v>0.47751579767376501</v>
      </c>
      <c r="AZ52" s="20">
        <f t="shared" si="11"/>
        <v>0.45937794008285798</v>
      </c>
      <c r="BA52" s="20">
        <f t="shared" si="11"/>
        <v>-1.31723179138341</v>
      </c>
      <c r="BC52" s="22">
        <f t="shared" si="8"/>
        <v>43738</v>
      </c>
      <c r="BD52" s="20">
        <f t="shared" si="9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1"/>
        <v>4.2035621549906024</v>
      </c>
      <c r="AI53" s="20">
        <f t="shared" si="10"/>
        <v>7.5461868113254746E-3</v>
      </c>
      <c r="AJ53" s="20">
        <f t="shared" si="4"/>
        <v>-2.3047164719153999E-2</v>
      </c>
      <c r="AK53" s="20">
        <f t="shared" si="4"/>
        <v>0.53419432546662404</v>
      </c>
      <c r="AL53" s="20">
        <f t="shared" si="4"/>
        <v>0.43571463851851699</v>
      </c>
      <c r="AM53" s="20">
        <f t="shared" si="4"/>
        <v>0.43237635067600999</v>
      </c>
      <c r="AN53" s="20">
        <f t="shared" si="4"/>
        <v>-1.28804283782629</v>
      </c>
      <c r="AR53" s="22">
        <f t="shared" si="2"/>
        <v>43830</v>
      </c>
      <c r="AS53" s="20">
        <f t="shared" si="5"/>
        <v>110.659330827734</v>
      </c>
      <c r="AT53" s="20">
        <f t="shared" si="6"/>
        <v>1.6286730177337123</v>
      </c>
      <c r="AU53" s="20">
        <f t="shared" si="7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1"/>
        <v>0.43571463851851699</v>
      </c>
      <c r="AZ53" s="20">
        <f t="shared" si="11"/>
        <v>0.43237635067600999</v>
      </c>
      <c r="BA53" s="20">
        <f t="shared" si="11"/>
        <v>-1.28804283782629</v>
      </c>
      <c r="BC53" s="22">
        <f t="shared" si="8"/>
        <v>43830</v>
      </c>
      <c r="BD53" s="20">
        <f t="shared" si="9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1"/>
        <v>3.0222496287262124</v>
      </c>
      <c r="AI54" s="20">
        <f t="shared" si="10"/>
        <v>8.9370306786473765E-3</v>
      </c>
      <c r="AJ54" s="20">
        <f t="shared" si="4"/>
        <v>-0.28489757525085702</v>
      </c>
      <c r="AK54" s="20">
        <f t="shared" si="4"/>
        <v>0.49400142878594799</v>
      </c>
      <c r="AL54" s="20">
        <f t="shared" si="4"/>
        <v>0.41358950307318798</v>
      </c>
      <c r="AM54" s="20">
        <f t="shared" si="4"/>
        <v>0.40946086966988599</v>
      </c>
      <c r="AN54" s="20">
        <f t="shared" si="4"/>
        <v>-1.26658097639778</v>
      </c>
      <c r="AR54" s="22">
        <f t="shared" si="2"/>
        <v>43921</v>
      </c>
      <c r="AS54" s="20">
        <f t="shared" si="5"/>
        <v>102.9161027811784</v>
      </c>
      <c r="AT54" s="20">
        <f t="shared" si="6"/>
        <v>0.44736049146932233</v>
      </c>
      <c r="AU54" s="20">
        <f t="shared" si="7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1"/>
        <v>0.41358950307318798</v>
      </c>
      <c r="AZ54" s="20">
        <f t="shared" si="11"/>
        <v>0.40946086966988599</v>
      </c>
      <c r="BA54" s="20">
        <f t="shared" si="11"/>
        <v>-1.26658097639778</v>
      </c>
      <c r="BC54" s="22">
        <f t="shared" si="8"/>
        <v>43921</v>
      </c>
      <c r="BD54" s="20">
        <f t="shared" si="9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1"/>
        <v>1.5179634137775246</v>
      </c>
      <c r="AI55" s="20">
        <f t="shared" si="10"/>
        <v>1.0277477697372871E-2</v>
      </c>
      <c r="AJ55" s="20">
        <f t="shared" si="4"/>
        <v>-0.594741943446914</v>
      </c>
      <c r="AK55" s="20">
        <f t="shared" si="4"/>
        <v>0.454491406506422</v>
      </c>
      <c r="AL55" s="20">
        <f t="shared" si="4"/>
        <v>0.40171238728455899</v>
      </c>
      <c r="AM55" s="20">
        <f t="shared" si="4"/>
        <v>0.39969222120743703</v>
      </c>
      <c r="AN55" s="20">
        <f t="shared" si="4"/>
        <v>-1.23976399227121</v>
      </c>
      <c r="AR55" s="22">
        <f t="shared" si="2"/>
        <v>44012</v>
      </c>
      <c r="AS55" s="20">
        <f t="shared" si="5"/>
        <v>93.607736779650395</v>
      </c>
      <c r="AT55" s="20">
        <f t="shared" si="6"/>
        <v>-1.0569257234793654</v>
      </c>
      <c r="AU55" s="20">
        <f t="shared" si="7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1"/>
        <v>0.40171238728455899</v>
      </c>
      <c r="AZ55" s="20">
        <f t="shared" si="11"/>
        <v>0.39969222120743703</v>
      </c>
      <c r="BA55" s="20">
        <f t="shared" si="11"/>
        <v>-1.23976399227121</v>
      </c>
      <c r="BC55" s="22">
        <f t="shared" si="8"/>
        <v>44012</v>
      </c>
      <c r="BD55" s="20">
        <f t="shared" si="9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1"/>
        <v>1.1800603997984918</v>
      </c>
      <c r="AI56" s="20">
        <f t="shared" si="10"/>
        <v>1.1718129558277919E-2</v>
      </c>
      <c r="AJ56" s="20">
        <f t="shared" si="4"/>
        <v>-0.82969651712141301</v>
      </c>
      <c r="AK56" s="20">
        <f t="shared" si="4"/>
        <v>0.40928669526613798</v>
      </c>
      <c r="AL56" s="20">
        <f t="shared" si="4"/>
        <v>0.38986396273180002</v>
      </c>
      <c r="AM56" s="20">
        <f t="shared" si="4"/>
        <v>0.38615100299848198</v>
      </c>
      <c r="AN56" s="20">
        <f t="shared" si="4"/>
        <v>-1.20136481419083</v>
      </c>
      <c r="AR56" s="22">
        <f t="shared" si="2"/>
        <v>44104</v>
      </c>
      <c r="AS56" s="20">
        <f t="shared" si="5"/>
        <v>90.683435118814003</v>
      </c>
      <c r="AT56" s="20">
        <f t="shared" si="6"/>
        <v>-1.3948287374583983</v>
      </c>
      <c r="AU56" s="20">
        <f t="shared" si="7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1"/>
        <v>0.38986396273180002</v>
      </c>
      <c r="AZ56" s="20">
        <f t="shared" si="11"/>
        <v>0.38615100299848198</v>
      </c>
      <c r="BA56" s="20">
        <f t="shared" si="11"/>
        <v>-1.20136481419083</v>
      </c>
      <c r="BC56" s="22">
        <f t="shared" si="8"/>
        <v>44104</v>
      </c>
      <c r="BD56" s="20">
        <f t="shared" si="9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1"/>
        <v>-0.77126050434317672</v>
      </c>
      <c r="AI57" s="20">
        <f t="shared" si="10"/>
        <v>1.2875780434908614E-2</v>
      </c>
      <c r="AJ57" s="20">
        <f t="shared" ref="AJ57:AN107" si="13">Z57</f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2"/>
        <v>44196</v>
      </c>
      <c r="AS57" s="20">
        <f t="shared" si="5"/>
        <v>85.662035753928805</v>
      </c>
      <c r="AT57" s="20">
        <f t="shared" si="6"/>
        <v>-3.3461496416000669</v>
      </c>
      <c r="AU57" s="20">
        <f t="shared" si="7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1"/>
        <v>0.35051186598850698</v>
      </c>
      <c r="AZ57" s="20">
        <f t="shared" si="11"/>
        <v>0.36141438871759102</v>
      </c>
      <c r="BA57" s="20">
        <f t="shared" si="11"/>
        <v>-1.15803803528247</v>
      </c>
      <c r="BC57" s="22">
        <f t="shared" si="8"/>
        <v>44196</v>
      </c>
      <c r="BD57" s="20">
        <f t="shared" si="9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1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2"/>
        <v>44286</v>
      </c>
      <c r="AS58" s="20">
        <f t="shared" si="5"/>
        <v>86.171446160726006</v>
      </c>
      <c r="AT58" s="20">
        <f t="shared" si="6"/>
        <v>-4.058211339294628</v>
      </c>
      <c r="AU58" s="20">
        <f t="shared" si="7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1"/>
        <v>0.32262187427155897</v>
      </c>
      <c r="AZ58" s="20">
        <f t="shared" si="11"/>
        <v>0.324555611011696</v>
      </c>
      <c r="BA58" s="20">
        <f t="shared" si="11"/>
        <v>-1.10991228314041</v>
      </c>
      <c r="BC58" s="22">
        <f t="shared" si="8"/>
        <v>44286</v>
      </c>
      <c r="BD58" s="20">
        <f t="shared" si="9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1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2"/>
        <v>44377</v>
      </c>
      <c r="AS59" s="20">
        <f t="shared" si="5"/>
        <v>97.9977646783544</v>
      </c>
      <c r="AT59" s="20">
        <f t="shared" si="6"/>
        <v>-1.5573600691801366</v>
      </c>
      <c r="AU59" s="20">
        <f t="shared" si="7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1"/>
        <v>0.32277940829089802</v>
      </c>
      <c r="AZ59" s="20">
        <f t="shared" si="11"/>
        <v>0.299182873581818</v>
      </c>
      <c r="BA59" s="20">
        <f t="shared" si="11"/>
        <v>-1.0691490287376899</v>
      </c>
      <c r="BC59" s="22">
        <f t="shared" si="8"/>
        <v>44377</v>
      </c>
      <c r="BD59" s="20">
        <f t="shared" si="9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1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2"/>
        <v>44469</v>
      </c>
      <c r="AS60" s="20">
        <f t="shared" si="5"/>
        <v>103.0599119907332</v>
      </c>
      <c r="AT60" s="20">
        <f t="shared" si="6"/>
        <v>0.77527709347982654</v>
      </c>
      <c r="AU60" s="20">
        <f t="shared" si="7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1"/>
        <v>0.33617556024668899</v>
      </c>
      <c r="AZ60" s="20">
        <f t="shared" si="11"/>
        <v>0.28692160405985601</v>
      </c>
      <c r="BA60" s="20">
        <f t="shared" si="11"/>
        <v>-1.0252062329381499</v>
      </c>
      <c r="BC60" s="22">
        <f t="shared" si="8"/>
        <v>44469</v>
      </c>
      <c r="BD60" s="20">
        <f t="shared" si="9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1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2"/>
        <v>44561</v>
      </c>
      <c r="AS61" s="20">
        <f t="shared" si="5"/>
        <v>105.27578576880001</v>
      </c>
      <c r="AT61" s="20">
        <f t="shared" si="6"/>
        <v>1.1656875550762162</v>
      </c>
      <c r="AU61" s="20">
        <f t="shared" si="7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1"/>
        <v>0.31756999539773201</v>
      </c>
      <c r="AZ61" s="20">
        <f t="shared" si="11"/>
        <v>0.237071047662305</v>
      </c>
      <c r="BA61" s="20">
        <f t="shared" si="11"/>
        <v>-1.01464839851785</v>
      </c>
      <c r="BC61" s="22">
        <f t="shared" si="8"/>
        <v>44561</v>
      </c>
      <c r="BD61" s="20">
        <f t="shared" si="9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1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2"/>
        <v>44651</v>
      </c>
      <c r="AS62" s="20">
        <f t="shared" si="5"/>
        <v>108.3795626837592</v>
      </c>
      <c r="AT62" s="20">
        <f t="shared" si="6"/>
        <v>1.9659203559699634</v>
      </c>
      <c r="AU62" s="20">
        <f t="shared" si="7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1"/>
        <v>0.285991309517307</v>
      </c>
      <c r="AZ62" s="20">
        <f t="shared" si="11"/>
        <v>0.200188217090634</v>
      </c>
      <c r="BA62" s="20">
        <f t="shared" si="11"/>
        <v>-0.98911155345424495</v>
      </c>
      <c r="BC62" s="22">
        <f t="shared" si="8"/>
        <v>44651</v>
      </c>
      <c r="BD62" s="20">
        <f t="shared" si="9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1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2"/>
        <v>44742</v>
      </c>
      <c r="AS63" s="20">
        <f t="shared" si="5"/>
        <v>109.11261813151761</v>
      </c>
      <c r="AT63" s="20">
        <f t="shared" si="6"/>
        <v>2.1323930116344609</v>
      </c>
      <c r="AU63" s="20">
        <f t="shared" si="7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1"/>
        <v>0.29301162910119999</v>
      </c>
      <c r="AZ63" s="20">
        <f t="shared" si="11"/>
        <v>0.19860349608472</v>
      </c>
      <c r="BA63" s="20">
        <f t="shared" si="11"/>
        <v>-0.93242448320646998</v>
      </c>
      <c r="BC63" s="22">
        <f t="shared" si="8"/>
        <v>44742</v>
      </c>
      <c r="BD63" s="20">
        <f t="shared" si="9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1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2"/>
        <v>44834</v>
      </c>
      <c r="AS64" s="20">
        <f t="shared" si="5"/>
        <v>109.6160931940472</v>
      </c>
      <c r="AT64" s="20">
        <f t="shared" si="6"/>
        <v>2.3616672890283104</v>
      </c>
      <c r="AU64" s="20">
        <f t="shared" si="7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1"/>
        <v>0.31945634178418297</v>
      </c>
      <c r="AZ64" s="20">
        <f t="shared" si="11"/>
        <v>0.217098246373092</v>
      </c>
      <c r="BA64" s="20">
        <f t="shared" si="11"/>
        <v>-0.85539496443560803</v>
      </c>
      <c r="BC64" s="22">
        <f t="shared" si="8"/>
        <v>44834</v>
      </c>
      <c r="BD64" s="20">
        <f t="shared" si="9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1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si="2"/>
        <v>44926</v>
      </c>
      <c r="AS65" s="20">
        <f t="shared" si="5"/>
        <v>110.698496046624</v>
      </c>
      <c r="AT65" s="20">
        <f t="shared" si="6"/>
        <v>1.2967580667494523</v>
      </c>
      <c r="AU65" s="20">
        <f t="shared" si="7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1"/>
        <v>0.343551641063775</v>
      </c>
      <c r="AZ65" s="20">
        <f t="shared" si="11"/>
        <v>0.240729257764114</v>
      </c>
      <c r="BA65" s="20">
        <f t="shared" si="11"/>
        <v>-0.77379824428789701</v>
      </c>
      <c r="BC65" s="22">
        <f t="shared" si="8"/>
        <v>44926</v>
      </c>
      <c r="BD65" s="20">
        <f t="shared" si="9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4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ref="AR66:AR129" si="15">A66</f>
        <v>45016</v>
      </c>
      <c r="AS66" s="20">
        <f t="shared" si="5"/>
        <v>113.29851339708161</v>
      </c>
      <c r="AT66" s="20">
        <f t="shared" si="6"/>
        <v>0.33631093956891522</v>
      </c>
      <c r="AU66" s="20">
        <f t="shared" si="7"/>
        <v>-1.4230901930708177</v>
      </c>
      <c r="AV66" s="20">
        <f t="shared" si="12"/>
        <v>2.0067704899732277E-2</v>
      </c>
      <c r="AW66" s="20">
        <f t="shared" si="12"/>
        <v>-1.69601313561823</v>
      </c>
      <c r="AX66" s="20">
        <f t="shared" si="12"/>
        <v>0.30013424484974299</v>
      </c>
      <c r="AY66" s="20">
        <f t="shared" si="11"/>
        <v>0.37314146129786602</v>
      </c>
      <c r="AZ66" s="20">
        <f t="shared" si="11"/>
        <v>0.26541769410670002</v>
      </c>
      <c r="BA66" s="20">
        <f t="shared" si="11"/>
        <v>-0.685838162606629</v>
      </c>
      <c r="BC66" s="22">
        <f t="shared" si="8"/>
        <v>45016</v>
      </c>
      <c r="BD66" s="20">
        <f t="shared" si="9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4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5"/>
        <v>45107</v>
      </c>
      <c r="AS67" s="20">
        <f t="shared" ref="AS67:AS130" si="16">AF67*4+2</f>
        <v>113.16131754632281</v>
      </c>
      <c r="AT67" s="20">
        <f t="shared" ref="AT67:AT130" si="17">AH67-$AH$2</f>
        <v>-0.16007767074799206</v>
      </c>
      <c r="AU67" s="20">
        <f t="shared" ref="AU67:AU130" si="18">SUM(AV67:BA67)</f>
        <v>-1.077072542570654</v>
      </c>
      <c r="AV67" s="20">
        <f t="shared" si="12"/>
        <v>1.9799149753406138E-2</v>
      </c>
      <c r="AW67" s="20">
        <f t="shared" si="12"/>
        <v>-1.5853835422520901</v>
      </c>
      <c r="AX67" s="20">
        <f t="shared" si="12"/>
        <v>0.34564039303573901</v>
      </c>
      <c r="AY67" s="20">
        <f t="shared" si="11"/>
        <v>0.42120060604279203</v>
      </c>
      <c r="AZ67" s="20">
        <f t="shared" si="11"/>
        <v>0.31591023430719101</v>
      </c>
      <c r="BA67" s="20">
        <f t="shared" si="11"/>
        <v>-0.59423938345769201</v>
      </c>
      <c r="BC67" s="22">
        <f t="shared" ref="BC67:BC130" si="19">AR67</f>
        <v>45107</v>
      </c>
      <c r="BD67" s="20">
        <f t="shared" ref="BD67:BE130" si="20">AT67</f>
        <v>-0.16007767074799206</v>
      </c>
      <c r="BE67" s="20">
        <f t="shared" si="20"/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4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5"/>
        <v>45199</v>
      </c>
      <c r="AS68" s="20">
        <f t="shared" si="16"/>
        <v>114.1571643721596</v>
      </c>
      <c r="AT68" s="20">
        <f t="shared" si="17"/>
        <v>-0.72368672033311521</v>
      </c>
      <c r="AU68" s="20">
        <f t="shared" si="18"/>
        <v>-0.68127253617439154</v>
      </c>
      <c r="AV68" s="20">
        <f t="shared" si="12"/>
        <v>1.9521311220220397E-2</v>
      </c>
      <c r="AW68" s="20">
        <f t="shared" si="12"/>
        <v>-1.46882228903366</v>
      </c>
      <c r="AX68" s="20">
        <f t="shared" si="12"/>
        <v>0.39551648084570101</v>
      </c>
      <c r="AY68" s="20">
        <f t="shared" si="11"/>
        <v>0.48384626403099901</v>
      </c>
      <c r="AZ68" s="20">
        <f t="shared" si="11"/>
        <v>0.37970180729977199</v>
      </c>
      <c r="BA68" s="20">
        <f t="shared" si="11"/>
        <v>-0.49103611053742402</v>
      </c>
      <c r="BC68" s="22">
        <f t="shared" si="19"/>
        <v>45199</v>
      </c>
      <c r="BD68" s="20">
        <f t="shared" si="20"/>
        <v>-0.72368672033311521</v>
      </c>
      <c r="BE68" s="20">
        <f t="shared" si="20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4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5"/>
        <v>45291</v>
      </c>
      <c r="AS69" s="20">
        <f t="shared" si="16"/>
        <v>114.1069447659432</v>
      </c>
      <c r="AT69" s="20">
        <f t="shared" si="17"/>
        <v>-1.7632465350902287</v>
      </c>
      <c r="AU69" s="20">
        <f t="shared" si="18"/>
        <v>-0.30660926557709239</v>
      </c>
      <c r="AV69" s="20">
        <f t="shared" si="12"/>
        <v>1.9069660089399802E-2</v>
      </c>
      <c r="AW69" s="20">
        <f t="shared" si="12"/>
        <v>-1.3631367691815801</v>
      </c>
      <c r="AX69" s="20">
        <f t="shared" si="12"/>
        <v>0.44789079047452601</v>
      </c>
      <c r="AY69" s="20">
        <f t="shared" si="11"/>
        <v>0.53726616807372396</v>
      </c>
      <c r="AZ69" s="20">
        <f t="shared" si="11"/>
        <v>0.43843994333338698</v>
      </c>
      <c r="BA69" s="20">
        <f t="shared" si="11"/>
        <v>-0.38613905836654899</v>
      </c>
      <c r="BC69" s="22">
        <f t="shared" si="19"/>
        <v>45291</v>
      </c>
      <c r="BD69" s="20">
        <f t="shared" si="20"/>
        <v>-1.7632465350902287</v>
      </c>
      <c r="BE69" s="20">
        <f t="shared" si="20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4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5"/>
        <v>45382</v>
      </c>
      <c r="AS70" s="20">
        <f t="shared" si="16"/>
        <v>114.6794872862536</v>
      </c>
      <c r="AT70" s="20">
        <f t="shared" si="17"/>
        <v>-1.7134563326605137</v>
      </c>
      <c r="AU70" s="20">
        <f t="shared" si="18"/>
        <v>5.9571001420186565E-2</v>
      </c>
      <c r="AV70" s="20">
        <f t="shared" si="12"/>
        <v>1.8896990194972475E-2</v>
      </c>
      <c r="AW70" s="20">
        <f t="shared" si="12"/>
        <v>-1.2333724575631499</v>
      </c>
      <c r="AX70" s="20">
        <f t="shared" si="12"/>
        <v>0.49495996178706497</v>
      </c>
      <c r="AY70" s="20">
        <f t="shared" si="11"/>
        <v>0.580763191550564</v>
      </c>
      <c r="AZ70" s="20">
        <f t="shared" si="11"/>
        <v>0.48720325058035102</v>
      </c>
      <c r="BA70" s="20">
        <f t="shared" si="11"/>
        <v>-0.28887993512961602</v>
      </c>
      <c r="BC70" s="22">
        <f t="shared" si="19"/>
        <v>45382</v>
      </c>
      <c r="BD70" s="20">
        <f t="shared" si="20"/>
        <v>-1.7134563326605137</v>
      </c>
      <c r="BE70" s="20">
        <f t="shared" si="20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4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5"/>
        <v>45473</v>
      </c>
      <c r="AS71" s="20">
        <f t="shared" si="16"/>
        <v>114.18551560813241</v>
      </c>
      <c r="AT71" s="20">
        <f t="shared" si="17"/>
        <v>-2.2397179080369733</v>
      </c>
      <c r="AU71" s="20">
        <f t="shared" si="18"/>
        <v>0.32985637700748316</v>
      </c>
      <c r="AV71" s="20">
        <f t="shared" si="12"/>
        <v>1.8720705772216139E-2</v>
      </c>
      <c r="AW71" s="20">
        <f t="shared" si="12"/>
        <v>-1.1379642960865799</v>
      </c>
      <c r="AX71" s="20">
        <f t="shared" si="12"/>
        <v>0.52333106578757105</v>
      </c>
      <c r="AY71" s="20">
        <f t="shared" si="11"/>
        <v>0.61004358200891695</v>
      </c>
      <c r="AZ71" s="20">
        <f t="shared" si="11"/>
        <v>0.52305723668799697</v>
      </c>
      <c r="BA71" s="20">
        <f t="shared" si="11"/>
        <v>-0.20733191716263799</v>
      </c>
      <c r="BC71" s="22">
        <f t="shared" si="19"/>
        <v>45473</v>
      </c>
      <c r="BD71" s="20">
        <f t="shared" si="20"/>
        <v>-2.2397179080369733</v>
      </c>
      <c r="BE71" s="20">
        <f t="shared" si="20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4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5"/>
        <v>45565</v>
      </c>
      <c r="AS72" s="20">
        <f t="shared" si="16"/>
        <v>113.2786011687804</v>
      </c>
      <c r="AT72" s="20">
        <f t="shared" si="17"/>
        <v>-2.3830403545455607</v>
      </c>
      <c r="AU72" s="20">
        <f t="shared" si="18"/>
        <v>0.51538996213249122</v>
      </c>
      <c r="AV72" s="20">
        <f t="shared" si="12"/>
        <v>1.8324636640997229E-2</v>
      </c>
      <c r="AW72" s="20">
        <f t="shared" si="12"/>
        <v>-1.06965345440944</v>
      </c>
      <c r="AX72" s="20">
        <f t="shared" si="12"/>
        <v>0.53532791861311502</v>
      </c>
      <c r="AY72" s="20">
        <f t="shared" si="11"/>
        <v>0.62579520385343401</v>
      </c>
      <c r="AZ72" s="20">
        <f t="shared" si="11"/>
        <v>0.54753269018900297</v>
      </c>
      <c r="BA72" s="20">
        <f t="shared" si="11"/>
        <v>-0.141937032754618</v>
      </c>
      <c r="BC72" s="22">
        <f t="shared" si="19"/>
        <v>45565</v>
      </c>
      <c r="BD72" s="20">
        <f t="shared" si="20"/>
        <v>-2.3830403545455607</v>
      </c>
      <c r="BE72" s="20">
        <f t="shared" si="20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4"/>
        <v>0.13792895879449638</v>
      </c>
      <c r="AI73" s="20">
        <f t="shared" si="10"/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5"/>
        <v>45657</v>
      </c>
      <c r="AS73" s="20">
        <f t="shared" si="16"/>
        <v>112.4522082790244</v>
      </c>
      <c r="AT73" s="20">
        <f t="shared" si="17"/>
        <v>-2.4369601784623938</v>
      </c>
      <c r="AU73" s="20">
        <f t="shared" si="18"/>
        <v>0.63321994469907061</v>
      </c>
      <c r="AV73" s="20">
        <f t="shared" si="12"/>
        <v>1.7831720018109207E-2</v>
      </c>
      <c r="AW73" s="20">
        <f t="shared" si="12"/>
        <v>-1.0207842102767399</v>
      </c>
      <c r="AX73" s="20">
        <f t="shared" si="12"/>
        <v>0.53620301353732602</v>
      </c>
      <c r="AY73" s="20">
        <f t="shared" si="11"/>
        <v>0.62966841806513296</v>
      </c>
      <c r="AZ73" s="20">
        <f t="shared" si="11"/>
        <v>0.56085381876973495</v>
      </c>
      <c r="BA73" s="20">
        <f t="shared" si="11"/>
        <v>-9.0552815414492699E-2</v>
      </c>
      <c r="BC73" s="22">
        <f t="shared" si="19"/>
        <v>45657</v>
      </c>
      <c r="BD73" s="20">
        <f t="shared" si="20"/>
        <v>-2.4369601784623938</v>
      </c>
      <c r="BE73" s="20">
        <f t="shared" si="20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4"/>
        <v>0.10908312388442212</v>
      </c>
      <c r="AI74" s="20">
        <f t="shared" ref="AI74:AI132" si="21">Y74/1010</f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5"/>
        <v>45747</v>
      </c>
      <c r="AS74" s="20">
        <f t="shared" si="16"/>
        <v>111.5405598405324</v>
      </c>
      <c r="AT74" s="20">
        <f t="shared" si="17"/>
        <v>-2.4658060133724677</v>
      </c>
      <c r="AU74" s="20">
        <f t="shared" si="18"/>
        <v>0.69827722675887438</v>
      </c>
      <c r="AV74" s="20">
        <f t="shared" si="12"/>
        <v>1.731288821960178E-2</v>
      </c>
      <c r="AW74" s="20">
        <f t="shared" si="12"/>
        <v>-0.98236018972973604</v>
      </c>
      <c r="AX74" s="20">
        <f t="shared" si="12"/>
        <v>0.52846599094816904</v>
      </c>
      <c r="AY74" s="20">
        <f t="shared" si="11"/>
        <v>0.62454039552005702</v>
      </c>
      <c r="AZ74" s="20">
        <f t="shared" si="11"/>
        <v>0.563590248268386</v>
      </c>
      <c r="BA74" s="20">
        <f t="shared" si="11"/>
        <v>-5.32721064676034E-2</v>
      </c>
      <c r="BC74" s="22">
        <f t="shared" si="19"/>
        <v>45747</v>
      </c>
      <c r="BD74" s="20">
        <f t="shared" si="20"/>
        <v>-2.4658060133724677</v>
      </c>
      <c r="BE74" s="20">
        <f t="shared" si="20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4"/>
        <v>8.9187050370279158E-2</v>
      </c>
      <c r="AI75" s="20">
        <f t="shared" si="21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5"/>
        <v>45838</v>
      </c>
      <c r="AS75" s="20">
        <f t="shared" si="16"/>
        <v>110.5570500109672</v>
      </c>
      <c r="AT75" s="20">
        <f t="shared" si="17"/>
        <v>-2.4857020868866111</v>
      </c>
      <c r="AU75" s="20">
        <f t="shared" si="18"/>
        <v>0.72681882639739426</v>
      </c>
      <c r="AV75" s="20">
        <f t="shared" si="12"/>
        <v>1.6793949214903167E-2</v>
      </c>
      <c r="AW75" s="20">
        <f t="shared" si="12"/>
        <v>-0.94827616721966201</v>
      </c>
      <c r="AX75" s="20">
        <f t="shared" si="12"/>
        <v>0.51624543115517396</v>
      </c>
      <c r="AY75" s="20">
        <f t="shared" si="11"/>
        <v>0.61273184592329999</v>
      </c>
      <c r="AZ75" s="20">
        <f t="shared" si="11"/>
        <v>0.55843932009591002</v>
      </c>
      <c r="BA75" s="20">
        <f t="shared" si="11"/>
        <v>-2.91155527722309E-2</v>
      </c>
      <c r="BC75" s="22">
        <f t="shared" si="19"/>
        <v>45838</v>
      </c>
      <c r="BD75" s="20">
        <f t="shared" si="20"/>
        <v>-2.4857020868866111</v>
      </c>
      <c r="BE75" s="20">
        <f t="shared" si="20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4"/>
        <v>7.369531024667933E-2</v>
      </c>
      <c r="AI76" s="20">
        <f t="shared" si="21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5"/>
        <v>45930</v>
      </c>
      <c r="AS76" s="20">
        <f t="shared" si="16"/>
        <v>109.54524798525399</v>
      </c>
      <c r="AT76" s="20">
        <f t="shared" si="17"/>
        <v>-2.5011938270102108</v>
      </c>
      <c r="AU76" s="20">
        <f t="shared" si="18"/>
        <v>0.73299230528460668</v>
      </c>
      <c r="AV76" s="20">
        <f t="shared" si="12"/>
        <v>1.6283428794744852E-2</v>
      </c>
      <c r="AW76" s="20">
        <f t="shared" si="12"/>
        <v>-0.91628327861683301</v>
      </c>
      <c r="AX76" s="20">
        <f t="shared" si="12"/>
        <v>0.50258699030215903</v>
      </c>
      <c r="AY76" s="20">
        <f t="shared" si="11"/>
        <v>0.59742063405088097</v>
      </c>
      <c r="AZ76" s="20">
        <f t="shared" si="11"/>
        <v>0.54768940166568003</v>
      </c>
      <c r="BA76" s="20">
        <f t="shared" si="11"/>
        <v>-1.47048709120252E-2</v>
      </c>
      <c r="BC76" s="22">
        <f t="shared" si="19"/>
        <v>45930</v>
      </c>
      <c r="BD76" s="20">
        <f t="shared" si="20"/>
        <v>-2.5011938270102108</v>
      </c>
      <c r="BE76" s="20">
        <f t="shared" si="20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4"/>
        <v>6.1122921647873002E-2</v>
      </c>
      <c r="AI77" s="20">
        <f t="shared" si="21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5"/>
        <v>46022</v>
      </c>
      <c r="AS77" s="20">
        <f t="shared" si="16"/>
        <v>108.54018480917919</v>
      </c>
      <c r="AT77" s="20">
        <f t="shared" si="17"/>
        <v>-2.5137662156090173</v>
      </c>
      <c r="AU77" s="20">
        <f t="shared" si="18"/>
        <v>0.72659501600604914</v>
      </c>
      <c r="AV77" s="20">
        <f t="shared" si="12"/>
        <v>1.5784181465398714E-2</v>
      </c>
      <c r="AW77" s="20">
        <f t="shared" si="12"/>
        <v>-0.88565917644417202</v>
      </c>
      <c r="AX77" s="20">
        <f t="shared" si="12"/>
        <v>0.48863719836010699</v>
      </c>
      <c r="AY77" s="20">
        <f t="shared" si="11"/>
        <v>0.58105399737318797</v>
      </c>
      <c r="AZ77" s="20">
        <f t="shared" si="11"/>
        <v>0.533950907915545</v>
      </c>
      <c r="BA77" s="20">
        <f t="shared" si="11"/>
        <v>-7.1720926640174796E-3</v>
      </c>
      <c r="BC77" s="22">
        <f t="shared" si="19"/>
        <v>46022</v>
      </c>
      <c r="BD77" s="20">
        <f t="shared" si="20"/>
        <v>-2.5137662156090173</v>
      </c>
      <c r="BE77" s="20">
        <f t="shared" si="20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4"/>
        <v>5.0848804503357659E-2</v>
      </c>
      <c r="AI78" s="20">
        <f t="shared" si="21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5"/>
        <v>46112</v>
      </c>
      <c r="AS78" s="20">
        <f t="shared" si="16"/>
        <v>107.5653990512984</v>
      </c>
      <c r="AT78" s="20">
        <f t="shared" si="17"/>
        <v>-2.5240403327535326</v>
      </c>
      <c r="AU78" s="20">
        <f t="shared" si="18"/>
        <v>0.71409974542852195</v>
      </c>
      <c r="AV78" s="20">
        <f t="shared" si="12"/>
        <v>1.5297256480915049E-2</v>
      </c>
      <c r="AW78" s="20">
        <f t="shared" si="12"/>
        <v>-0.85617724366796799</v>
      </c>
      <c r="AX78" s="20">
        <f t="shared" si="12"/>
        <v>0.47477415968779502</v>
      </c>
      <c r="AY78" s="20">
        <f t="shared" si="11"/>
        <v>0.56456194910875301</v>
      </c>
      <c r="AZ78" s="20">
        <f t="shared" si="11"/>
        <v>0.51931550621744105</v>
      </c>
      <c r="BA78" s="20">
        <f t="shared" si="11"/>
        <v>-3.6718823984142599E-3</v>
      </c>
      <c r="BC78" s="22">
        <f t="shared" si="19"/>
        <v>46112</v>
      </c>
      <c r="BD78" s="20">
        <f t="shared" si="20"/>
        <v>-2.5240403327535326</v>
      </c>
      <c r="BE78" s="20">
        <f t="shared" si="20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4"/>
        <v>4.2512777634978932E-2</v>
      </c>
      <c r="AI79" s="20">
        <f t="shared" si="21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5"/>
        <v>46203</v>
      </c>
      <c r="AS79" s="20">
        <f t="shared" si="16"/>
        <v>106.6334715826488</v>
      </c>
      <c r="AT79" s="20">
        <f t="shared" si="17"/>
        <v>-2.5323763596219111</v>
      </c>
      <c r="AU79" s="20">
        <f t="shared" si="18"/>
        <v>0.69920461065670392</v>
      </c>
      <c r="AV79" s="20">
        <f t="shared" si="12"/>
        <v>1.482309757840802E-2</v>
      </c>
      <c r="AW79" s="20">
        <f t="shared" si="12"/>
        <v>-0.82775903301559906</v>
      </c>
      <c r="AX79" s="20">
        <f t="shared" si="12"/>
        <v>0.461121730913157</v>
      </c>
      <c r="AY79" s="20">
        <f t="shared" si="11"/>
        <v>0.54825473040872597</v>
      </c>
      <c r="AZ79" s="20">
        <f t="shared" si="11"/>
        <v>0.50458237264440597</v>
      </c>
      <c r="BA79" s="20">
        <f t="shared" si="11"/>
        <v>-1.818287872394E-3</v>
      </c>
      <c r="BC79" s="22">
        <f t="shared" si="19"/>
        <v>46203</v>
      </c>
      <c r="BD79" s="20">
        <f t="shared" si="20"/>
        <v>-2.5323763596219111</v>
      </c>
      <c r="BE79" s="20">
        <f t="shared" si="20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4"/>
        <v>3.5844266033308925E-2</v>
      </c>
      <c r="AI80" s="20">
        <f t="shared" si="21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5"/>
        <v>46295</v>
      </c>
      <c r="AS80" s="20">
        <f t="shared" si="16"/>
        <v>105.74755087680241</v>
      </c>
      <c r="AT80" s="20">
        <f t="shared" si="17"/>
        <v>-2.5390448712235809</v>
      </c>
      <c r="AU80" s="20">
        <f t="shared" si="18"/>
        <v>0.68329634692007901</v>
      </c>
      <c r="AV80" s="20">
        <f t="shared" si="12"/>
        <v>1.4361909191187227E-2</v>
      </c>
      <c r="AW80" s="20">
        <f t="shared" si="12"/>
        <v>-0.80036705093917604</v>
      </c>
      <c r="AX80" s="20">
        <f t="shared" si="12"/>
        <v>0.44772443051204702</v>
      </c>
      <c r="AY80" s="20">
        <f t="shared" si="11"/>
        <v>0.53223638467132806</v>
      </c>
      <c r="AZ80" s="20">
        <f t="shared" si="11"/>
        <v>0.49001865368388398</v>
      </c>
      <c r="BA80" s="20">
        <f t="shared" si="11"/>
        <v>-6.7798019919116802E-4</v>
      </c>
      <c r="BC80" s="22">
        <f t="shared" si="19"/>
        <v>46295</v>
      </c>
      <c r="BD80" s="20">
        <f t="shared" si="20"/>
        <v>-2.5390448712235809</v>
      </c>
      <c r="BE80" s="20">
        <f t="shared" si="20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4"/>
        <v>3.0612623134601585E-2</v>
      </c>
      <c r="AI81" s="20">
        <f t="shared" si="21"/>
        <v>1.3913771472049306E-2</v>
      </c>
      <c r="AJ81" s="20">
        <f t="shared" si="13"/>
        <v>-0.77397318799493797</v>
      </c>
      <c r="AK81" s="20">
        <f t="shared" si="13"/>
        <v>0.43460187878909401</v>
      </c>
      <c r="AL81" s="20">
        <f t="shared" si="13"/>
        <v>0.51654594927449105</v>
      </c>
      <c r="AM81" s="20">
        <f t="shared" si="13"/>
        <v>0.47571410295071398</v>
      </c>
      <c r="AN81" s="20">
        <f t="shared" si="13"/>
        <v>7.8497944331441702E-5</v>
      </c>
      <c r="AR81" s="22">
        <f t="shared" si="15"/>
        <v>46387</v>
      </c>
      <c r="AS81" s="20">
        <f t="shared" si="16"/>
        <v>104.9070687404008</v>
      </c>
      <c r="AT81" s="20">
        <f t="shared" si="17"/>
        <v>-2.5442765141222883</v>
      </c>
      <c r="AU81" s="20">
        <f t="shared" si="18"/>
        <v>0.66688101243574183</v>
      </c>
      <c r="AV81" s="20">
        <f t="shared" si="12"/>
        <v>1.3913771472049306E-2</v>
      </c>
      <c r="AW81" s="20">
        <f t="shared" si="12"/>
        <v>-0.77397318799493797</v>
      </c>
      <c r="AX81" s="20">
        <f t="shared" si="12"/>
        <v>0.43460187878909401</v>
      </c>
      <c r="AY81" s="20">
        <f t="shared" si="11"/>
        <v>0.51654594927449105</v>
      </c>
      <c r="AZ81" s="20">
        <f t="shared" si="11"/>
        <v>0.47571410295071398</v>
      </c>
      <c r="BA81" s="20">
        <f t="shared" si="11"/>
        <v>7.8497944331441702E-5</v>
      </c>
      <c r="BC81" s="22">
        <f t="shared" si="19"/>
        <v>46387</v>
      </c>
      <c r="BD81" s="20">
        <f t="shared" si="20"/>
        <v>-2.5442765141222883</v>
      </c>
      <c r="BE81" s="20">
        <f t="shared" si="20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4"/>
        <v>2.661234267950649E-2</v>
      </c>
      <c r="AI82" s="20">
        <f t="shared" si="21"/>
        <v>1.347868055763307E-2</v>
      </c>
      <c r="AJ82" s="20">
        <f t="shared" si="13"/>
        <v>-0.74854993563098404</v>
      </c>
      <c r="AK82" s="20">
        <f t="shared" si="13"/>
        <v>0.42176518562759202</v>
      </c>
      <c r="AL82" s="20">
        <f t="shared" si="13"/>
        <v>0.50120149854323803</v>
      </c>
      <c r="AM82" s="20">
        <f t="shared" si="13"/>
        <v>0.46170249980329597</v>
      </c>
      <c r="AN82" s="20">
        <f t="shared" si="13"/>
        <v>5.7768852675733895E-4</v>
      </c>
      <c r="AR82" s="22">
        <f t="shared" si="15"/>
        <v>46477</v>
      </c>
      <c r="AS82" s="20">
        <f t="shared" si="16"/>
        <v>104.1101630666884</v>
      </c>
      <c r="AT82" s="20">
        <f t="shared" si="17"/>
        <v>-2.5482767945773834</v>
      </c>
      <c r="AU82" s="20">
        <f t="shared" si="18"/>
        <v>0.65017561742753227</v>
      </c>
      <c r="AV82" s="20">
        <f t="shared" si="12"/>
        <v>1.347868055763307E-2</v>
      </c>
      <c r="AW82" s="20">
        <f t="shared" si="12"/>
        <v>-0.74854993563098404</v>
      </c>
      <c r="AX82" s="20">
        <f t="shared" si="12"/>
        <v>0.42176518562759202</v>
      </c>
      <c r="AY82" s="20">
        <f t="shared" si="11"/>
        <v>0.50120149854323803</v>
      </c>
      <c r="AZ82" s="20">
        <f t="shared" si="11"/>
        <v>0.46170249980329597</v>
      </c>
      <c r="BA82" s="20">
        <f t="shared" si="11"/>
        <v>5.7768852675733895E-4</v>
      </c>
      <c r="BC82" s="22">
        <f t="shared" si="19"/>
        <v>46477</v>
      </c>
      <c r="BD82" s="20">
        <f t="shared" si="20"/>
        <v>-2.5482767945773834</v>
      </c>
      <c r="BE82" s="20">
        <f t="shared" si="20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4"/>
        <v>2.3658315967998805E-2</v>
      </c>
      <c r="AI83" s="20">
        <f t="shared" si="21"/>
        <v>1.3056566463316831E-2</v>
      </c>
      <c r="AJ83" s="20">
        <f t="shared" si="13"/>
        <v>-0.72406830711461201</v>
      </c>
      <c r="AK83" s="20">
        <f t="shared" si="13"/>
        <v>0.40922184466536798</v>
      </c>
      <c r="AL83" s="20">
        <f t="shared" si="13"/>
        <v>0.48621345586398901</v>
      </c>
      <c r="AM83" s="20">
        <f t="shared" si="13"/>
        <v>0.44799955836776101</v>
      </c>
      <c r="AN83" s="20">
        <f t="shared" si="13"/>
        <v>8.8098974193799996E-4</v>
      </c>
      <c r="AR83" s="22">
        <f t="shared" si="15"/>
        <v>46568</v>
      </c>
      <c r="AS83" s="20">
        <f t="shared" si="16"/>
        <v>103.3545200258452</v>
      </c>
      <c r="AT83" s="20">
        <f t="shared" si="17"/>
        <v>-2.5512308212888914</v>
      </c>
      <c r="AU83" s="20">
        <f t="shared" si="18"/>
        <v>0.63330410798776082</v>
      </c>
      <c r="AV83" s="20">
        <f t="shared" si="12"/>
        <v>1.3056566463316831E-2</v>
      </c>
      <c r="AW83" s="20">
        <f t="shared" si="12"/>
        <v>-0.72406830711461201</v>
      </c>
      <c r="AX83" s="20">
        <f t="shared" si="12"/>
        <v>0.40922184466536798</v>
      </c>
      <c r="AY83" s="20">
        <f t="shared" si="11"/>
        <v>0.48621345586398901</v>
      </c>
      <c r="AZ83" s="20">
        <f t="shared" si="11"/>
        <v>0.44799955836776101</v>
      </c>
      <c r="BA83" s="20">
        <f t="shared" si="11"/>
        <v>8.8098974193799996E-4</v>
      </c>
      <c r="BC83" s="22">
        <f t="shared" si="19"/>
        <v>46568</v>
      </c>
      <c r="BD83" s="20">
        <f t="shared" si="20"/>
        <v>-2.5512308212888914</v>
      </c>
      <c r="BE83" s="20">
        <f t="shared" si="20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4"/>
        <v>2.1583937402363307E-2</v>
      </c>
      <c r="AI84" s="20">
        <f t="shared" si="21"/>
        <v>1.2647304022993763E-2</v>
      </c>
      <c r="AJ84" s="20">
        <f t="shared" si="13"/>
        <v>-0.70049767739651003</v>
      </c>
      <c r="AK84" s="20">
        <f t="shared" si="13"/>
        <v>0.39697722500059102</v>
      </c>
      <c r="AL84" s="20">
        <f t="shared" si="13"/>
        <v>0.47158861880893599</v>
      </c>
      <c r="AM84" s="20">
        <f t="shared" si="13"/>
        <v>0.434614385937935</v>
      </c>
      <c r="AN84" s="20">
        <f t="shared" si="13"/>
        <v>1.0277896091923501E-3</v>
      </c>
      <c r="AR84" s="22">
        <f t="shared" si="15"/>
        <v>46660</v>
      </c>
      <c r="AS84" s="20">
        <f t="shared" si="16"/>
        <v>102.63766397373681</v>
      </c>
      <c r="AT84" s="20">
        <f t="shared" si="17"/>
        <v>-2.5533051998545266</v>
      </c>
      <c r="AU84" s="20">
        <f t="shared" si="18"/>
        <v>0.61635764598313814</v>
      </c>
      <c r="AV84" s="20">
        <f t="shared" si="12"/>
        <v>1.2647304022993763E-2</v>
      </c>
      <c r="AW84" s="20">
        <f t="shared" si="12"/>
        <v>-0.70049767739651003</v>
      </c>
      <c r="AX84" s="20">
        <f t="shared" si="12"/>
        <v>0.39697722500059102</v>
      </c>
      <c r="AY84" s="20">
        <f t="shared" si="11"/>
        <v>0.47158861880893599</v>
      </c>
      <c r="AZ84" s="20">
        <f t="shared" si="11"/>
        <v>0.434614385937935</v>
      </c>
      <c r="BA84" s="20">
        <f t="shared" si="11"/>
        <v>1.0277896091923501E-3</v>
      </c>
      <c r="BC84" s="22">
        <f t="shared" si="19"/>
        <v>46660</v>
      </c>
      <c r="BD84" s="20">
        <f t="shared" si="20"/>
        <v>-2.5533051998545266</v>
      </c>
      <c r="BE84" s="20">
        <f t="shared" si="20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4"/>
        <v>2.0239969435841235E-2</v>
      </c>
      <c r="AI85" s="20">
        <f t="shared" si="21"/>
        <v>1.2250721387075149E-2</v>
      </c>
      <c r="AJ85" s="20">
        <f t="shared" si="13"/>
        <v>-0.67780613277934398</v>
      </c>
      <c r="AK85" s="20">
        <f t="shared" si="13"/>
        <v>0.38503506803728099</v>
      </c>
      <c r="AL85" s="20">
        <f t="shared" si="13"/>
        <v>0.45733143406800397</v>
      </c>
      <c r="AM85" s="20">
        <f t="shared" si="13"/>
        <v>0.42155294501253299</v>
      </c>
      <c r="AN85" s="20">
        <f t="shared" si="13"/>
        <v>1.0485802074091E-3</v>
      </c>
      <c r="AR85" s="22">
        <f t="shared" si="15"/>
        <v>46752</v>
      </c>
      <c r="AS85" s="20">
        <f t="shared" si="16"/>
        <v>101.95706880602719</v>
      </c>
      <c r="AT85" s="20">
        <f t="shared" si="17"/>
        <v>-2.554649167821049</v>
      </c>
      <c r="AU85" s="20">
        <f t="shared" si="18"/>
        <v>0.59941261593295814</v>
      </c>
      <c r="AV85" s="20">
        <f t="shared" si="12"/>
        <v>1.2250721387075149E-2</v>
      </c>
      <c r="AW85" s="20">
        <f t="shared" si="12"/>
        <v>-0.67780613277934398</v>
      </c>
      <c r="AX85" s="20">
        <f t="shared" si="12"/>
        <v>0.38503506803728099</v>
      </c>
      <c r="AY85" s="20">
        <f t="shared" si="11"/>
        <v>0.45733143406800397</v>
      </c>
      <c r="AZ85" s="20">
        <f t="shared" si="11"/>
        <v>0.42155294501253299</v>
      </c>
      <c r="BA85" s="20">
        <f t="shared" si="11"/>
        <v>1.0485802074091E-3</v>
      </c>
      <c r="BC85" s="22">
        <f t="shared" si="19"/>
        <v>46752</v>
      </c>
      <c r="BD85" s="20">
        <f t="shared" si="20"/>
        <v>-2.554649167821049</v>
      </c>
      <c r="BE85" s="20">
        <f t="shared" si="20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4"/>
        <v>1.9493568910234002E-2</v>
      </c>
      <c r="AI86" s="20">
        <f t="shared" si="21"/>
        <v>1.1866607396551189E-2</v>
      </c>
      <c r="AJ86" s="20">
        <f t="shared" si="13"/>
        <v>-0.65596091884470398</v>
      </c>
      <c r="AK86" s="20">
        <f t="shared" si="13"/>
        <v>0.37339769780944199</v>
      </c>
      <c r="AL86" s="20">
        <f t="shared" si="13"/>
        <v>0.443444467083625</v>
      </c>
      <c r="AM86" s="20">
        <f t="shared" si="13"/>
        <v>0.40881914797241597</v>
      </c>
      <c r="AN86" s="20">
        <f t="shared" si="13"/>
        <v>9.6898993327961403E-4</v>
      </c>
      <c r="AR86" s="22">
        <f t="shared" si="15"/>
        <v>46843</v>
      </c>
      <c r="AS86" s="20">
        <f t="shared" si="16"/>
        <v>101.3102111492524</v>
      </c>
      <c r="AT86" s="20">
        <f t="shared" si="17"/>
        <v>-2.5553955683466563</v>
      </c>
      <c r="AU86" s="20">
        <f t="shared" si="18"/>
        <v>0.58253599135060985</v>
      </c>
      <c r="AV86" s="20">
        <f t="shared" si="12"/>
        <v>1.1866607396551189E-2</v>
      </c>
      <c r="AW86" s="20">
        <f t="shared" si="12"/>
        <v>-0.65596091884470398</v>
      </c>
      <c r="AX86" s="20">
        <f t="shared" si="12"/>
        <v>0.37339769780944199</v>
      </c>
      <c r="AY86" s="20">
        <f t="shared" si="11"/>
        <v>0.443444467083625</v>
      </c>
      <c r="AZ86" s="20">
        <f t="shared" si="11"/>
        <v>0.40881914797241597</v>
      </c>
      <c r="BA86" s="20">
        <f t="shared" si="11"/>
        <v>9.6898993327961403E-4</v>
      </c>
      <c r="BC86" s="22">
        <f t="shared" si="19"/>
        <v>46843</v>
      </c>
      <c r="BD86" s="20">
        <f t="shared" si="20"/>
        <v>-2.5553955683466563</v>
      </c>
      <c r="BE86" s="20">
        <f t="shared" si="20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4"/>
        <v>1.922731398493592E-2</v>
      </c>
      <c r="AI87" s="20">
        <f t="shared" si="21"/>
        <v>1.1494718219392575E-2</v>
      </c>
      <c r="AJ87" s="20">
        <f t="shared" si="13"/>
        <v>-0.634928868805827</v>
      </c>
      <c r="AK87" s="20">
        <f t="shared" si="13"/>
        <v>0.36206615132748399</v>
      </c>
      <c r="AL87" s="20">
        <f t="shared" si="13"/>
        <v>0.42992863805135301</v>
      </c>
      <c r="AM87" s="20">
        <f t="shared" si="13"/>
        <v>0.39641525941754902</v>
      </c>
      <c r="AN87" s="20">
        <f t="shared" si="13"/>
        <v>8.1112415081670199E-4</v>
      </c>
      <c r="AR87" s="22">
        <f t="shared" si="15"/>
        <v>46934</v>
      </c>
      <c r="AS87" s="20">
        <f t="shared" si="16"/>
        <v>100.6946028598304</v>
      </c>
      <c r="AT87" s="20">
        <f t="shared" si="17"/>
        <v>-2.5556618232719543</v>
      </c>
      <c r="AU87" s="20">
        <f t="shared" si="18"/>
        <v>0.56578702236076828</v>
      </c>
      <c r="AV87" s="20">
        <f t="shared" si="12"/>
        <v>1.1494718219392575E-2</v>
      </c>
      <c r="AW87" s="20">
        <f t="shared" si="12"/>
        <v>-0.634928868805827</v>
      </c>
      <c r="AX87" s="20">
        <f t="shared" si="12"/>
        <v>0.36206615132748399</v>
      </c>
      <c r="AY87" s="20">
        <f t="shared" si="11"/>
        <v>0.42992863805135301</v>
      </c>
      <c r="AZ87" s="20">
        <f t="shared" si="11"/>
        <v>0.39641525941754902</v>
      </c>
      <c r="BA87" s="20">
        <f t="shared" si="11"/>
        <v>8.1112415081670199E-4</v>
      </c>
      <c r="BC87" s="22">
        <f t="shared" si="19"/>
        <v>46934</v>
      </c>
      <c r="BD87" s="20">
        <f t="shared" si="20"/>
        <v>-2.5556618232719543</v>
      </c>
      <c r="BE87" s="20">
        <f t="shared" si="20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4"/>
        <v>1.9338199080309745E-2</v>
      </c>
      <c r="AI88" s="20">
        <f t="shared" si="21"/>
        <v>1.1134783367395049E-2</v>
      </c>
      <c r="AJ88" s="20">
        <f t="shared" si="13"/>
        <v>-0.61467678104103296</v>
      </c>
      <c r="AK88" s="20">
        <f t="shared" si="13"/>
        <v>0.35104028812115801</v>
      </c>
      <c r="AL88" s="20">
        <f t="shared" si="13"/>
        <v>0.41678339052697799</v>
      </c>
      <c r="AM88" s="20">
        <f t="shared" si="13"/>
        <v>0.38434209836173999</v>
      </c>
      <c r="AN88" s="20">
        <f t="shared" si="13"/>
        <v>5.9411581926098998E-4</v>
      </c>
      <c r="AR88" s="22">
        <f t="shared" si="15"/>
        <v>47026</v>
      </c>
      <c r="AS88" s="20">
        <f t="shared" si="16"/>
        <v>100.1078145697212</v>
      </c>
      <c r="AT88" s="20">
        <f t="shared" si="17"/>
        <v>-2.5555509381765802</v>
      </c>
      <c r="AU88" s="20">
        <f t="shared" si="18"/>
        <v>0.54921789515549901</v>
      </c>
      <c r="AV88" s="20">
        <f t="shared" si="12"/>
        <v>1.1134783367395049E-2</v>
      </c>
      <c r="AW88" s="20">
        <f t="shared" si="12"/>
        <v>-0.61467678104103296</v>
      </c>
      <c r="AX88" s="20">
        <f t="shared" si="12"/>
        <v>0.35104028812115801</v>
      </c>
      <c r="AY88" s="20">
        <f t="shared" si="11"/>
        <v>0.41678339052697799</v>
      </c>
      <c r="AZ88" s="20">
        <f t="shared" si="11"/>
        <v>0.38434209836173999</v>
      </c>
      <c r="BA88" s="20">
        <f t="shared" si="11"/>
        <v>5.9411581926098998E-4</v>
      </c>
      <c r="BC88" s="22">
        <f t="shared" si="19"/>
        <v>47026</v>
      </c>
      <c r="BD88" s="20">
        <f t="shared" si="20"/>
        <v>-2.5555509381765802</v>
      </c>
      <c r="BE88" s="20">
        <f t="shared" si="20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4"/>
        <v>1.9736602160391581E-2</v>
      </c>
      <c r="AI89" s="20">
        <f t="shared" si="21"/>
        <v>1.078651113727792E-2</v>
      </c>
      <c r="AJ89" s="20">
        <f t="shared" si="13"/>
        <v>-0.595171740231351</v>
      </c>
      <c r="AK89" s="20">
        <f t="shared" si="13"/>
        <v>0.34031889502347101</v>
      </c>
      <c r="AL89" s="20">
        <f t="shared" si="13"/>
        <v>0.4040068399317</v>
      </c>
      <c r="AM89" s="20">
        <f t="shared" si="13"/>
        <v>0.372599183266557</v>
      </c>
      <c r="AN89" s="20">
        <f t="shared" si="13"/>
        <v>3.3444451316029999E-4</v>
      </c>
      <c r="AR89" s="22">
        <f t="shared" si="15"/>
        <v>47118</v>
      </c>
      <c r="AS89" s="20">
        <f t="shared" si="16"/>
        <v>99.547494128657604</v>
      </c>
      <c r="AT89" s="20">
        <f t="shared" si="17"/>
        <v>-2.5551525350964983</v>
      </c>
      <c r="AU89" s="20">
        <f t="shared" si="18"/>
        <v>0.53287413364081526</v>
      </c>
      <c r="AV89" s="20">
        <f t="shared" si="12"/>
        <v>1.078651113727792E-2</v>
      </c>
      <c r="AW89" s="20">
        <f t="shared" si="12"/>
        <v>-0.595171740231351</v>
      </c>
      <c r="AX89" s="20">
        <f t="shared" si="12"/>
        <v>0.34031889502347101</v>
      </c>
      <c r="AY89" s="20">
        <f t="shared" si="11"/>
        <v>0.4040068399317</v>
      </c>
      <c r="AZ89" s="20">
        <f t="shared" si="11"/>
        <v>0.372599183266557</v>
      </c>
      <c r="BA89" s="20">
        <f t="shared" si="11"/>
        <v>3.3444451316029999E-4</v>
      </c>
      <c r="BC89" s="22">
        <f t="shared" si="19"/>
        <v>47118</v>
      </c>
      <c r="BD89" s="20">
        <f t="shared" si="20"/>
        <v>-2.5551525350964983</v>
      </c>
      <c r="BE89" s="20">
        <f t="shared" si="20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4"/>
        <v>2.034523829248322E-2</v>
      </c>
      <c r="AI90" s="20">
        <f t="shared" si="21"/>
        <v>1.0449593501793763E-2</v>
      </c>
      <c r="AJ90" s="20">
        <f t="shared" si="13"/>
        <v>-0.57638138419215901</v>
      </c>
      <c r="AK90" s="20">
        <f t="shared" si="13"/>
        <v>0.32989978971073303</v>
      </c>
      <c r="AL90" s="20">
        <f t="shared" si="13"/>
        <v>0.391595914535943</v>
      </c>
      <c r="AM90" s="20">
        <f t="shared" si="13"/>
        <v>0.361184860461225</v>
      </c>
      <c r="AN90" s="20">
        <f t="shared" si="13"/>
        <v>4.6185753108186699E-5</v>
      </c>
      <c r="AR90" s="22">
        <f t="shared" si="15"/>
        <v>47208</v>
      </c>
      <c r="AS90" s="20">
        <f t="shared" si="16"/>
        <v>99.011381348064802</v>
      </c>
      <c r="AT90" s="20">
        <f t="shared" si="17"/>
        <v>-2.5545438989644067</v>
      </c>
      <c r="AU90" s="20">
        <f t="shared" si="18"/>
        <v>0.51679495977064405</v>
      </c>
      <c r="AV90" s="20">
        <f t="shared" si="12"/>
        <v>1.0449593501793763E-2</v>
      </c>
      <c r="AW90" s="20">
        <f t="shared" si="12"/>
        <v>-0.57638138419215901</v>
      </c>
      <c r="AX90" s="20">
        <f t="shared" si="12"/>
        <v>0.32989978971073303</v>
      </c>
      <c r="AY90" s="20">
        <f t="shared" si="11"/>
        <v>0.391595914535943</v>
      </c>
      <c r="AZ90" s="20">
        <f t="shared" si="11"/>
        <v>0.361184860461225</v>
      </c>
      <c r="BA90" s="20">
        <f t="shared" si="11"/>
        <v>4.6185753108186699E-5</v>
      </c>
      <c r="BC90" s="22">
        <f t="shared" si="19"/>
        <v>47208</v>
      </c>
      <c r="BD90" s="20">
        <f t="shared" si="20"/>
        <v>-2.5545438989644067</v>
      </c>
      <c r="BE90" s="20">
        <f t="shared" si="20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4"/>
        <v>2.1098114737473403E-2</v>
      </c>
      <c r="AI91" s="20">
        <f t="shared" si="21"/>
        <v>1.0123710474428515E-2</v>
      </c>
      <c r="AJ91" s="20">
        <f t="shared" si="13"/>
        <v>-0.55827412075961003</v>
      </c>
      <c r="AK91" s="20">
        <f t="shared" si="13"/>
        <v>0.31977992297573599</v>
      </c>
      <c r="AL91" s="20">
        <f t="shared" si="13"/>
        <v>0.37954649150429298</v>
      </c>
      <c r="AM91" s="20">
        <f t="shared" si="13"/>
        <v>0.35009642662546397</v>
      </c>
      <c r="AN91" s="20">
        <f t="shared" si="13"/>
        <v>-2.58763635303721E-4</v>
      </c>
      <c r="AR91" s="22">
        <f t="shared" si="15"/>
        <v>47299</v>
      </c>
      <c r="AS91" s="20">
        <f t="shared" si="16"/>
        <v>98.497319671619607</v>
      </c>
      <c r="AT91" s="20">
        <f t="shared" si="17"/>
        <v>-2.5537910225194165</v>
      </c>
      <c r="AU91" s="20">
        <f t="shared" si="18"/>
        <v>0.50101366718500762</v>
      </c>
      <c r="AV91" s="20">
        <f t="shared" si="12"/>
        <v>1.0123710474428515E-2</v>
      </c>
      <c r="AW91" s="20">
        <f t="shared" si="12"/>
        <v>-0.55827412075961003</v>
      </c>
      <c r="AX91" s="20">
        <f t="shared" si="12"/>
        <v>0.31977992297573599</v>
      </c>
      <c r="AY91" s="20">
        <f t="shared" si="11"/>
        <v>0.37954649150429298</v>
      </c>
      <c r="AZ91" s="20">
        <f t="shared" si="11"/>
        <v>0.35009642662546397</v>
      </c>
      <c r="BA91" s="20">
        <f t="shared" si="11"/>
        <v>-2.58763635303721E-4</v>
      </c>
      <c r="BC91" s="22">
        <f t="shared" si="19"/>
        <v>47299</v>
      </c>
      <c r="BD91" s="20">
        <f t="shared" si="20"/>
        <v>-2.5537910225194165</v>
      </c>
      <c r="BE91" s="20">
        <f t="shared" si="20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4"/>
        <v>2.1939501591753924E-2</v>
      </c>
      <c r="AI92" s="20">
        <f t="shared" si="21"/>
        <v>9.808533973126296E-3</v>
      </c>
      <c r="AJ92" s="20">
        <f t="shared" si="13"/>
        <v>-0.54081929969133002</v>
      </c>
      <c r="AK92" s="20">
        <f t="shared" si="13"/>
        <v>0.30995547882170199</v>
      </c>
      <c r="AL92" s="20">
        <f t="shared" si="13"/>
        <v>0.36785352783357</v>
      </c>
      <c r="AM92" s="20">
        <f t="shared" si="13"/>
        <v>0.33933024742633699</v>
      </c>
      <c r="AN92" s="20">
        <f t="shared" si="13"/>
        <v>-5.7047220926488204E-4</v>
      </c>
      <c r="AR92" s="22">
        <f t="shared" si="15"/>
        <v>47391</v>
      </c>
      <c r="AS92" s="20">
        <f t="shared" si="16"/>
        <v>98.003265136964401</v>
      </c>
      <c r="AT92" s="20">
        <f t="shared" si="17"/>
        <v>-2.552949635665136</v>
      </c>
      <c r="AU92" s="20">
        <f t="shared" si="18"/>
        <v>0.4855580161541404</v>
      </c>
      <c r="AV92" s="20">
        <f t="shared" si="12"/>
        <v>9.808533973126296E-3</v>
      </c>
      <c r="AW92" s="20">
        <f t="shared" si="12"/>
        <v>-0.54081929969133002</v>
      </c>
      <c r="AX92" s="20">
        <f t="shared" si="12"/>
        <v>0.30995547882170199</v>
      </c>
      <c r="AY92" s="20">
        <f t="shared" si="11"/>
        <v>0.36785352783357</v>
      </c>
      <c r="AZ92" s="20">
        <f t="shared" si="11"/>
        <v>0.33933024742633699</v>
      </c>
      <c r="BA92" s="20">
        <f t="shared" si="11"/>
        <v>-5.7047220926488204E-4</v>
      </c>
      <c r="BC92" s="22">
        <f t="shared" si="19"/>
        <v>47391</v>
      </c>
      <c r="BD92" s="20">
        <f t="shared" si="20"/>
        <v>-2.552949635665136</v>
      </c>
      <c r="BE92" s="20">
        <f t="shared" si="20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4"/>
        <v>2.2822930017944817E-2</v>
      </c>
      <c r="AI93" s="20">
        <f t="shared" si="21"/>
        <v>9.5037312108976046E-3</v>
      </c>
      <c r="AJ93" s="20">
        <f t="shared" si="13"/>
        <v>-0.52398734458287799</v>
      </c>
      <c r="AK93" s="20">
        <f t="shared" si="13"/>
        <v>0.300421971356027</v>
      </c>
      <c r="AL93" s="20">
        <f t="shared" si="13"/>
        <v>0.35651118538902399</v>
      </c>
      <c r="AM93" s="20">
        <f t="shared" si="13"/>
        <v>0.32888187205319203</v>
      </c>
      <c r="AN93" s="20">
        <f t="shared" si="13"/>
        <v>-8.8077035403720202E-4</v>
      </c>
      <c r="AR93" s="22">
        <f t="shared" si="15"/>
        <v>47483</v>
      </c>
      <c r="AS93" s="20">
        <f t="shared" si="16"/>
        <v>97.527292901273199</v>
      </c>
      <c r="AT93" s="20">
        <f t="shared" si="17"/>
        <v>-2.5520662072389451</v>
      </c>
      <c r="AU93" s="20">
        <f t="shared" si="18"/>
        <v>0.47045064507222545</v>
      </c>
      <c r="AV93" s="20">
        <f t="shared" si="12"/>
        <v>9.5037312108976046E-3</v>
      </c>
      <c r="AW93" s="20">
        <f t="shared" si="12"/>
        <v>-0.52398734458287799</v>
      </c>
      <c r="AX93" s="20">
        <f t="shared" si="12"/>
        <v>0.300421971356027</v>
      </c>
      <c r="AY93" s="20">
        <f t="shared" si="11"/>
        <v>0.35651118538902399</v>
      </c>
      <c r="AZ93" s="20">
        <f t="shared" si="11"/>
        <v>0.32888187205319203</v>
      </c>
      <c r="BA93" s="20">
        <f t="shared" si="11"/>
        <v>-8.8077035403720202E-4</v>
      </c>
      <c r="BC93" s="22">
        <f t="shared" si="19"/>
        <v>47483</v>
      </c>
      <c r="BD93" s="20">
        <f t="shared" si="20"/>
        <v>-2.5520662072389451</v>
      </c>
      <c r="BE93" s="20">
        <f t="shared" si="20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4"/>
        <v>2.3710227954002627E-2</v>
      </c>
      <c r="AI94" s="20">
        <f t="shared" si="21"/>
        <v>9.2089676431976533E-3</v>
      </c>
      <c r="AJ94" s="20">
        <f t="shared" si="13"/>
        <v>-0.50774984963371195</v>
      </c>
      <c r="AK94" s="20">
        <f t="shared" si="13"/>
        <v>0.29117433758005201</v>
      </c>
      <c r="AL94" s="20">
        <f t="shared" si="13"/>
        <v>0.34551294923208697</v>
      </c>
      <c r="AM94" s="20">
        <f t="shared" si="13"/>
        <v>0.318746142873292</v>
      </c>
      <c r="AN94" s="20">
        <f t="shared" si="13"/>
        <v>-1.1830567650229101E-3</v>
      </c>
      <c r="AR94" s="22">
        <f t="shared" si="15"/>
        <v>47573</v>
      </c>
      <c r="AS94" s="20">
        <f t="shared" si="16"/>
        <v>97.067601569039596</v>
      </c>
      <c r="AT94" s="20">
        <f t="shared" si="17"/>
        <v>-2.5511789093028874</v>
      </c>
      <c r="AU94" s="20">
        <f t="shared" si="18"/>
        <v>0.45570949092989382</v>
      </c>
      <c r="AV94" s="20">
        <f t="shared" si="12"/>
        <v>9.2089676431976533E-3</v>
      </c>
      <c r="AW94" s="20">
        <f t="shared" si="12"/>
        <v>-0.50774984963371195</v>
      </c>
      <c r="AX94" s="20">
        <f t="shared" si="12"/>
        <v>0.29117433758005201</v>
      </c>
      <c r="AY94" s="20">
        <f t="shared" si="11"/>
        <v>0.34551294923208697</v>
      </c>
      <c r="AZ94" s="20">
        <f t="shared" si="11"/>
        <v>0.318746142873292</v>
      </c>
      <c r="BA94" s="20">
        <f t="shared" si="11"/>
        <v>-1.1830567650229101E-3</v>
      </c>
      <c r="BC94" s="22">
        <f t="shared" si="19"/>
        <v>47573</v>
      </c>
      <c r="BD94" s="20">
        <f t="shared" si="20"/>
        <v>-2.5511789093028874</v>
      </c>
      <c r="BE94" s="20">
        <f t="shared" si="20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4"/>
        <v>2.4570601113255444E-2</v>
      </c>
      <c r="AI95" s="20">
        <f t="shared" si="21"/>
        <v>8.9239095033529295E-3</v>
      </c>
      <c r="AJ95" s="20">
        <f t="shared" si="13"/>
        <v>-0.49207964583610397</v>
      </c>
      <c r="AK95" s="20">
        <f t="shared" si="13"/>
        <v>0.28220702534591202</v>
      </c>
      <c r="AL95" s="20">
        <f t="shared" si="13"/>
        <v>0.33485173859009998</v>
      </c>
      <c r="AM95" s="20">
        <f t="shared" si="13"/>
        <v>0.30891729943655899</v>
      </c>
      <c r="AN95" s="20">
        <f t="shared" si="13"/>
        <v>-1.4721157585058601E-3</v>
      </c>
      <c r="AR95" s="22">
        <f t="shared" si="15"/>
        <v>47664</v>
      </c>
      <c r="AS95" s="20">
        <f t="shared" si="16"/>
        <v>96.622515546551597</v>
      </c>
      <c r="AT95" s="20">
        <f t="shared" si="17"/>
        <v>-2.5503185361436347</v>
      </c>
      <c r="AU95" s="20">
        <f t="shared" si="18"/>
        <v>0.44134821128131407</v>
      </c>
      <c r="AV95" s="20">
        <f t="shared" si="12"/>
        <v>8.9239095033529295E-3</v>
      </c>
      <c r="AW95" s="20">
        <f t="shared" si="12"/>
        <v>-0.49207964583610397</v>
      </c>
      <c r="AX95" s="20">
        <f t="shared" si="12"/>
        <v>0.28220702534591202</v>
      </c>
      <c r="AY95" s="20">
        <f t="shared" si="11"/>
        <v>0.33485173859009998</v>
      </c>
      <c r="AZ95" s="20">
        <f t="shared" si="11"/>
        <v>0.30891729943655899</v>
      </c>
      <c r="BA95" s="20">
        <f t="shared" si="11"/>
        <v>-1.4721157585058601E-3</v>
      </c>
      <c r="BC95" s="22">
        <f t="shared" si="19"/>
        <v>47664</v>
      </c>
      <c r="BD95" s="20">
        <f t="shared" si="20"/>
        <v>-2.5503185361436347</v>
      </c>
      <c r="BE95" s="20">
        <f t="shared" si="20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4"/>
        <v>2.5379765160622569E-2</v>
      </c>
      <c r="AI96" s="20">
        <f t="shared" si="21"/>
        <v>8.648225958067109E-3</v>
      </c>
      <c r="AJ96" s="20">
        <f t="shared" si="13"/>
        <v>-0.47695084085381001</v>
      </c>
      <c r="AK96" s="20">
        <f t="shared" si="13"/>
        <v>0.27351407593150501</v>
      </c>
      <c r="AL96" s="20">
        <f t="shared" si="13"/>
        <v>0.32452001000967701</v>
      </c>
      <c r="AM96" s="20">
        <f t="shared" si="13"/>
        <v>0.29938907620657901</v>
      </c>
      <c r="AN96" s="20">
        <f t="shared" si="13"/>
        <v>-1.74394613244901E-3</v>
      </c>
      <c r="AR96" s="22">
        <f t="shared" si="15"/>
        <v>47756</v>
      </c>
      <c r="AS96" s="20">
        <f t="shared" si="16"/>
        <v>96.1904856405</v>
      </c>
      <c r="AT96" s="20">
        <f t="shared" si="17"/>
        <v>-2.5495093720962676</v>
      </c>
      <c r="AU96" s="20">
        <f t="shared" si="18"/>
        <v>0.42737660111956915</v>
      </c>
      <c r="AV96" s="20">
        <f t="shared" si="12"/>
        <v>8.648225958067109E-3</v>
      </c>
      <c r="AW96" s="20">
        <f t="shared" si="12"/>
        <v>-0.47695084085381001</v>
      </c>
      <c r="AX96" s="20">
        <f t="shared" si="12"/>
        <v>0.27351407593150501</v>
      </c>
      <c r="AY96" s="20">
        <f t="shared" si="11"/>
        <v>0.32452001000967701</v>
      </c>
      <c r="AZ96" s="20">
        <f t="shared" si="11"/>
        <v>0.29938907620657901</v>
      </c>
      <c r="BA96" s="20">
        <f t="shared" si="11"/>
        <v>-1.74394613244901E-3</v>
      </c>
      <c r="BC96" s="22">
        <f t="shared" si="19"/>
        <v>47756</v>
      </c>
      <c r="BD96" s="20">
        <f t="shared" si="20"/>
        <v>-2.5495093720962676</v>
      </c>
      <c r="BE96" s="20">
        <f t="shared" si="20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4"/>
        <v>2.611913321514768E-2</v>
      </c>
      <c r="AI97" s="20">
        <f t="shared" si="21"/>
        <v>8.3815909152071093E-3</v>
      </c>
      <c r="AJ97" s="20">
        <f t="shared" si="13"/>
        <v>-0.46233883652733399</v>
      </c>
      <c r="AK97" s="20">
        <f t="shared" si="13"/>
        <v>0.26508920085251397</v>
      </c>
      <c r="AL97" s="20">
        <f t="shared" si="13"/>
        <v>0.31450985241972701</v>
      </c>
      <c r="AM97" s="20">
        <f t="shared" si="13"/>
        <v>0.29015479357132601</v>
      </c>
      <c r="AN97" s="20">
        <f t="shared" si="13"/>
        <v>-1.99560207991736E-3</v>
      </c>
      <c r="AR97" s="22">
        <f t="shared" si="15"/>
        <v>47848</v>
      </c>
      <c r="AS97" s="20">
        <f t="shared" si="16"/>
        <v>95.770088112850004</v>
      </c>
      <c r="AT97" s="20">
        <f t="shared" si="17"/>
        <v>-2.5487700040417423</v>
      </c>
      <c r="AU97" s="20">
        <f t="shared" si="18"/>
        <v>0.4138009991515228</v>
      </c>
      <c r="AV97" s="20">
        <f t="shared" si="12"/>
        <v>8.3815909152071093E-3</v>
      </c>
      <c r="AW97" s="20">
        <f t="shared" si="12"/>
        <v>-0.46233883652733399</v>
      </c>
      <c r="AX97" s="20">
        <f t="shared" si="12"/>
        <v>0.26508920085251397</v>
      </c>
      <c r="AY97" s="20">
        <f t="shared" si="11"/>
        <v>0.31450985241972701</v>
      </c>
      <c r="AZ97" s="20">
        <f t="shared" si="11"/>
        <v>0.29015479357132601</v>
      </c>
      <c r="BA97" s="20">
        <f t="shared" si="11"/>
        <v>-1.99560207991736E-3</v>
      </c>
      <c r="BC97" s="22">
        <f t="shared" si="19"/>
        <v>47848</v>
      </c>
      <c r="BD97" s="20">
        <f t="shared" si="20"/>
        <v>-2.5487700040417423</v>
      </c>
      <c r="BE97" s="20">
        <f t="shared" si="20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4"/>
        <v>2.6775061297928685E-2</v>
      </c>
      <c r="AI98" s="20">
        <f t="shared" si="21"/>
        <v>8.1236845157387823E-3</v>
      </c>
      <c r="AJ98" s="20">
        <f t="shared" si="13"/>
        <v>-0.44822032760298602</v>
      </c>
      <c r="AK98" s="20">
        <f t="shared" si="13"/>
        <v>0.25692585268052898</v>
      </c>
      <c r="AL98" s="20">
        <f t="shared" si="13"/>
        <v>0.30481307399514102</v>
      </c>
      <c r="AM98" s="20">
        <f t="shared" si="13"/>
        <v>0.28120744185588797</v>
      </c>
      <c r="AN98" s="20">
        <f t="shared" si="13"/>
        <v>-2.2250464197598398E-3</v>
      </c>
      <c r="AR98" s="22">
        <f t="shared" si="15"/>
        <v>47938</v>
      </c>
      <c r="AS98" s="20">
        <f t="shared" si="16"/>
        <v>95.360022398187198</v>
      </c>
      <c r="AT98" s="20">
        <f t="shared" si="17"/>
        <v>-2.5481140759589613</v>
      </c>
      <c r="AU98" s="20">
        <f t="shared" si="18"/>
        <v>0.4006246790245509</v>
      </c>
      <c r="AV98" s="20">
        <f t="shared" si="12"/>
        <v>8.1236845157387823E-3</v>
      </c>
      <c r="AW98" s="20">
        <f t="shared" si="12"/>
        <v>-0.44822032760298602</v>
      </c>
      <c r="AX98" s="20">
        <f t="shared" si="12"/>
        <v>0.25692585268052898</v>
      </c>
      <c r="AY98" s="20">
        <f t="shared" si="11"/>
        <v>0.30481307399514102</v>
      </c>
      <c r="AZ98" s="20">
        <f t="shared" si="11"/>
        <v>0.28120744185588797</v>
      </c>
      <c r="BA98" s="20">
        <f t="shared" si="11"/>
        <v>-2.2250464197598398E-3</v>
      </c>
      <c r="BC98" s="22">
        <f t="shared" si="19"/>
        <v>47938</v>
      </c>
      <c r="BD98" s="20">
        <f t="shared" si="20"/>
        <v>-2.5481140759589613</v>
      </c>
      <c r="BE98" s="20">
        <f t="shared" si="20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4"/>
        <v>2.7338153020290384E-2</v>
      </c>
      <c r="AI99" s="20">
        <f t="shared" si="21"/>
        <v>7.8741943409316034E-3</v>
      </c>
      <c r="AJ99" s="20">
        <f t="shared" si="13"/>
        <v>-0.43457328494317898</v>
      </c>
      <c r="AK99" s="20">
        <f t="shared" si="13"/>
        <v>0.249017289766894</v>
      </c>
      <c r="AL99" s="20">
        <f t="shared" si="13"/>
        <v>0.29542128085430602</v>
      </c>
      <c r="AM99" s="20">
        <f t="shared" si="13"/>
        <v>0.27253975821023302</v>
      </c>
      <c r="AN99" s="20">
        <f t="shared" si="13"/>
        <v>-2.4310161903534399E-3</v>
      </c>
      <c r="AR99" s="22">
        <f t="shared" si="15"/>
        <v>48029</v>
      </c>
      <c r="AS99" s="20">
        <f t="shared" si="16"/>
        <v>94.959107682425596</v>
      </c>
      <c r="AT99" s="20">
        <f t="shared" si="17"/>
        <v>-2.5475509842365995</v>
      </c>
      <c r="AU99" s="20">
        <f t="shared" si="18"/>
        <v>0.38784822203883218</v>
      </c>
      <c r="AV99" s="20">
        <f t="shared" si="12"/>
        <v>7.8741943409316034E-3</v>
      </c>
      <c r="AW99" s="20">
        <f t="shared" si="12"/>
        <v>-0.43457328494317898</v>
      </c>
      <c r="AX99" s="20">
        <f t="shared" si="12"/>
        <v>0.249017289766894</v>
      </c>
      <c r="AY99" s="20">
        <f t="shared" si="11"/>
        <v>0.29542128085430602</v>
      </c>
      <c r="AZ99" s="20">
        <f t="shared" si="11"/>
        <v>0.27253975821023302</v>
      </c>
      <c r="BA99" s="20">
        <f t="shared" si="11"/>
        <v>-2.4310161903534399E-3</v>
      </c>
      <c r="BC99" s="22">
        <f t="shared" si="19"/>
        <v>48029</v>
      </c>
      <c r="BD99" s="20">
        <f t="shared" si="20"/>
        <v>-2.5475509842365995</v>
      </c>
      <c r="BE99" s="20">
        <f t="shared" si="20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4"/>
        <v>2.7802623680266453E-2</v>
      </c>
      <c r="AI100" s="20">
        <f t="shared" si="21"/>
        <v>7.6328163648607828E-3</v>
      </c>
      <c r="AJ100" s="20">
        <f t="shared" si="13"/>
        <v>-0.42137692614230199</v>
      </c>
      <c r="AK100" s="20">
        <f t="shared" si="13"/>
        <v>0.241356634883203</v>
      </c>
      <c r="AL100" s="20">
        <f t="shared" si="13"/>
        <v>0.286325947742814</v>
      </c>
      <c r="AM100" s="20">
        <f t="shared" si="13"/>
        <v>0.26414429637493902</v>
      </c>
      <c r="AN100" s="20">
        <f t="shared" si="13"/>
        <v>-2.6129004630379002E-3</v>
      </c>
      <c r="AR100" s="22">
        <f t="shared" si="15"/>
        <v>48121</v>
      </c>
      <c r="AS100" s="20">
        <f t="shared" si="16"/>
        <v>94.566278532723601</v>
      </c>
      <c r="AT100" s="20">
        <f t="shared" si="17"/>
        <v>-2.5470865135766236</v>
      </c>
      <c r="AU100" s="20">
        <f t="shared" si="18"/>
        <v>0.37546986876047689</v>
      </c>
      <c r="AV100" s="20">
        <f t="shared" si="12"/>
        <v>7.6328163648607828E-3</v>
      </c>
      <c r="AW100" s="20">
        <f t="shared" si="12"/>
        <v>-0.42137692614230199</v>
      </c>
      <c r="AX100" s="20">
        <f t="shared" si="12"/>
        <v>0.241356634883203</v>
      </c>
      <c r="AY100" s="20">
        <f t="shared" si="11"/>
        <v>0.286325947742814</v>
      </c>
      <c r="AZ100" s="20">
        <f t="shared" si="11"/>
        <v>0.26414429637493902</v>
      </c>
      <c r="BA100" s="20">
        <f t="shared" si="11"/>
        <v>-2.6129004630379002E-3</v>
      </c>
      <c r="BC100" s="22">
        <f t="shared" si="19"/>
        <v>48121</v>
      </c>
      <c r="BD100" s="20">
        <f t="shared" si="20"/>
        <v>-2.5470865135766236</v>
      </c>
      <c r="BE100" s="20">
        <f t="shared" si="20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4"/>
        <v>2.8165722996091352E-2</v>
      </c>
      <c r="AI101" s="20">
        <f t="shared" si="21"/>
        <v>7.3992556808771285E-3</v>
      </c>
      <c r="AJ101" s="20">
        <f t="shared" si="13"/>
        <v>-0.408611676151166</v>
      </c>
      <c r="AK101" s="20">
        <f t="shared" si="13"/>
        <v>0.23393692788201101</v>
      </c>
      <c r="AL101" s="20">
        <f t="shared" si="13"/>
        <v>0.277518480953104</v>
      </c>
      <c r="AM101" s="20">
        <f t="shared" si="13"/>
        <v>0.256013489436896</v>
      </c>
      <c r="AN101" s="20">
        <f t="shared" si="13"/>
        <v>-2.7706300741021802E-3</v>
      </c>
      <c r="AR101" s="22">
        <f t="shared" si="15"/>
        <v>48213</v>
      </c>
      <c r="AS101" s="20">
        <f t="shared" si="16"/>
        <v>94.180579757811998</v>
      </c>
      <c r="AT101" s="20">
        <f t="shared" si="17"/>
        <v>-2.5467234142607986</v>
      </c>
      <c r="AU101" s="20">
        <f t="shared" si="18"/>
        <v>0.36348584772761994</v>
      </c>
      <c r="AV101" s="20">
        <f t="shared" si="12"/>
        <v>7.3992556808771285E-3</v>
      </c>
      <c r="AW101" s="20">
        <f t="shared" si="12"/>
        <v>-0.408611676151166</v>
      </c>
      <c r="AX101" s="20">
        <f t="shared" si="12"/>
        <v>0.23393692788201101</v>
      </c>
      <c r="AY101" s="20">
        <f t="shared" si="11"/>
        <v>0.277518480953104</v>
      </c>
      <c r="AZ101" s="20">
        <f t="shared" si="11"/>
        <v>0.256013489436896</v>
      </c>
      <c r="BA101" s="20">
        <f t="shared" si="11"/>
        <v>-2.7706300741021802E-3</v>
      </c>
      <c r="BC101" s="22">
        <f t="shared" si="19"/>
        <v>48213</v>
      </c>
      <c r="BD101" s="20">
        <f t="shared" si="20"/>
        <v>-2.5467234142607986</v>
      </c>
      <c r="BE101" s="20">
        <f t="shared" si="20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4"/>
        <v>2.8427214938527623E-2</v>
      </c>
      <c r="AI102" s="20">
        <f t="shared" si="21"/>
        <v>7.173227029155683E-3</v>
      </c>
      <c r="AJ102" s="20">
        <f t="shared" si="13"/>
        <v>-0.39625912020696602</v>
      </c>
      <c r="AK102" s="20">
        <f t="shared" si="13"/>
        <v>0.2267511725569</v>
      </c>
      <c r="AL102" s="20">
        <f t="shared" si="13"/>
        <v>0.26899027380699198</v>
      </c>
      <c r="AM102" s="20">
        <f t="shared" si="13"/>
        <v>0.248139705776319</v>
      </c>
      <c r="AN102" s="20">
        <f t="shared" si="13"/>
        <v>-2.9045788465748702E-3</v>
      </c>
      <c r="AR102" s="22">
        <f t="shared" si="15"/>
        <v>48304</v>
      </c>
      <c r="AS102" s="20">
        <f t="shared" si="16"/>
        <v>93.801160665902799</v>
      </c>
      <c r="AT102" s="20">
        <f t="shared" si="17"/>
        <v>-2.5464619223183624</v>
      </c>
      <c r="AU102" s="20">
        <f t="shared" si="18"/>
        <v>0.35189068011582575</v>
      </c>
      <c r="AV102" s="20">
        <f t="shared" si="12"/>
        <v>7.173227029155683E-3</v>
      </c>
      <c r="AW102" s="20">
        <f t="shared" si="12"/>
        <v>-0.39625912020696602</v>
      </c>
      <c r="AX102" s="20">
        <f t="shared" si="12"/>
        <v>0.2267511725569</v>
      </c>
      <c r="AY102" s="20">
        <f t="shared" si="11"/>
        <v>0.26899027380699198</v>
      </c>
      <c r="AZ102" s="20">
        <f t="shared" si="11"/>
        <v>0.248139705776319</v>
      </c>
      <c r="BA102" s="20">
        <f t="shared" si="11"/>
        <v>-2.9045788465748702E-3</v>
      </c>
      <c r="BC102" s="22">
        <f t="shared" si="19"/>
        <v>48304</v>
      </c>
      <c r="BD102" s="20">
        <f t="shared" si="20"/>
        <v>-2.5464619223183624</v>
      </c>
      <c r="BE102" s="20">
        <f t="shared" si="20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4"/>
        <v>2.8588912512427567E-2</v>
      </c>
      <c r="AI103" s="20">
        <f t="shared" si="21"/>
        <v>6.9544551507309607E-3</v>
      </c>
      <c r="AJ103" s="20">
        <f t="shared" si="13"/>
        <v>-0.38430195107755699</v>
      </c>
      <c r="AK103" s="20">
        <f t="shared" si="13"/>
        <v>0.21979237794082301</v>
      </c>
      <c r="AL103" s="20">
        <f t="shared" si="13"/>
        <v>0.26073275508708699</v>
      </c>
      <c r="AM103" s="20">
        <f t="shared" si="13"/>
        <v>0.240515298477567</v>
      </c>
      <c r="AN103" s="20">
        <f t="shared" si="13"/>
        <v>-3.0154757732617902E-3</v>
      </c>
      <c r="AR103" s="22">
        <f t="shared" si="15"/>
        <v>48395</v>
      </c>
      <c r="AS103" s="20">
        <f t="shared" si="16"/>
        <v>93.427268874237598</v>
      </c>
      <c r="AT103" s="20">
        <f t="shared" si="17"/>
        <v>-2.5463002247444626</v>
      </c>
      <c r="AU103" s="20">
        <f t="shared" si="18"/>
        <v>0.34067745980538922</v>
      </c>
      <c r="AV103" s="20">
        <f t="shared" si="12"/>
        <v>6.9544551507309607E-3</v>
      </c>
      <c r="AW103" s="20">
        <f t="shared" si="12"/>
        <v>-0.38430195107755699</v>
      </c>
      <c r="AX103" s="20">
        <f t="shared" si="12"/>
        <v>0.21979237794082301</v>
      </c>
      <c r="AY103" s="20">
        <f t="shared" si="11"/>
        <v>0.26073275508708699</v>
      </c>
      <c r="AZ103" s="20">
        <f t="shared" si="11"/>
        <v>0.240515298477567</v>
      </c>
      <c r="BA103" s="20">
        <f t="shared" si="11"/>
        <v>-3.0154757732617902E-3</v>
      </c>
      <c r="BC103" s="22">
        <f t="shared" si="19"/>
        <v>48395</v>
      </c>
      <c r="BD103" s="20">
        <f t="shared" si="20"/>
        <v>-2.5463002247444626</v>
      </c>
      <c r="BE103" s="20">
        <f t="shared" si="20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4"/>
        <v>2.8654264867791934E-2</v>
      </c>
      <c r="AI104" s="20">
        <f t="shared" si="21"/>
        <v>6.742674991632505E-3</v>
      </c>
      <c r="AJ104" s="20">
        <f t="shared" si="13"/>
        <v>-0.37272391236019298</v>
      </c>
      <c r="AK104" s="20">
        <f t="shared" si="13"/>
        <v>0.21305359432739401</v>
      </c>
      <c r="AL104" s="20">
        <f t="shared" si="13"/>
        <v>0.25273743084595302</v>
      </c>
      <c r="AM104" s="20">
        <f t="shared" si="13"/>
        <v>0.233132648531021</v>
      </c>
      <c r="AN104" s="20">
        <f t="shared" si="13"/>
        <v>-3.1043275576875399E-3</v>
      </c>
      <c r="AR104" s="22">
        <f t="shared" si="15"/>
        <v>48487</v>
      </c>
      <c r="AS104" s="20">
        <f t="shared" si="16"/>
        <v>93.058243810510405</v>
      </c>
      <c r="AT104" s="20">
        <f t="shared" si="17"/>
        <v>-2.546234872389098</v>
      </c>
      <c r="AU104" s="20">
        <f t="shared" si="18"/>
        <v>0.32983810877812003</v>
      </c>
      <c r="AV104" s="20">
        <f t="shared" si="12"/>
        <v>6.742674991632505E-3</v>
      </c>
      <c r="AW104" s="20">
        <f t="shared" si="12"/>
        <v>-0.37272391236019298</v>
      </c>
      <c r="AX104" s="20">
        <f t="shared" si="12"/>
        <v>0.21305359432739401</v>
      </c>
      <c r="AY104" s="20">
        <f t="shared" si="11"/>
        <v>0.25273743084595302</v>
      </c>
      <c r="AZ104" s="20">
        <f t="shared" si="11"/>
        <v>0.233132648531021</v>
      </c>
      <c r="BA104" s="20">
        <f t="shared" si="11"/>
        <v>-3.1043275576875399E-3</v>
      </c>
      <c r="BC104" s="22">
        <f t="shared" si="19"/>
        <v>48487</v>
      </c>
      <c r="BD104" s="20">
        <f t="shared" si="20"/>
        <v>-2.546234872389098</v>
      </c>
      <c r="BE104" s="20">
        <f t="shared" si="20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4"/>
        <v>2.8627993772301755E-2</v>
      </c>
      <c r="AI105" s="20">
        <f t="shared" si="21"/>
        <v>6.5376317788909304E-3</v>
      </c>
      <c r="AJ105" s="20">
        <f t="shared" si="13"/>
        <v>-0.36150973932671199</v>
      </c>
      <c r="AK105" s="20">
        <f t="shared" si="13"/>
        <v>0.20652794433313101</v>
      </c>
      <c r="AL105" s="20">
        <f t="shared" si="13"/>
        <v>0.24499592005062301</v>
      </c>
      <c r="AM105" s="20">
        <f t="shared" si="13"/>
        <v>0.22598420219344201</v>
      </c>
      <c r="AN105" s="20">
        <f t="shared" si="13"/>
        <v>-3.1723508569355798E-3</v>
      </c>
      <c r="AR105" s="22">
        <f t="shared" si="15"/>
        <v>48579</v>
      </c>
      <c r="AS105" s="20">
        <f t="shared" si="16"/>
        <v>92.693510032143195</v>
      </c>
      <c r="AT105" s="20">
        <f t="shared" si="17"/>
        <v>-2.5462611434845881</v>
      </c>
      <c r="AU105" s="20">
        <f t="shared" si="18"/>
        <v>0.31936360817243942</v>
      </c>
      <c r="AV105" s="20">
        <f t="shared" si="12"/>
        <v>6.5376317788909304E-3</v>
      </c>
      <c r="AW105" s="20">
        <f t="shared" si="12"/>
        <v>-0.36150973932671199</v>
      </c>
      <c r="AX105" s="20">
        <f t="shared" si="12"/>
        <v>0.20652794433313101</v>
      </c>
      <c r="AY105" s="20">
        <f t="shared" si="11"/>
        <v>0.24499592005062301</v>
      </c>
      <c r="AZ105" s="20">
        <f t="shared" si="11"/>
        <v>0.22598420219344201</v>
      </c>
      <c r="BA105" s="20">
        <f t="shared" si="11"/>
        <v>-3.1723508569355798E-3</v>
      </c>
      <c r="BC105" s="22">
        <f t="shared" si="19"/>
        <v>48579</v>
      </c>
      <c r="BD105" s="20">
        <f t="shared" si="20"/>
        <v>-2.5462611434845881</v>
      </c>
      <c r="BE105" s="20">
        <f t="shared" si="20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4"/>
        <v>2.8515776238497728E-2</v>
      </c>
      <c r="AI106" s="20">
        <f t="shared" si="21"/>
        <v>6.339080988330921E-3</v>
      </c>
      <c r="AJ106" s="20">
        <f t="shared" si="13"/>
        <v>-0.350645098579833</v>
      </c>
      <c r="AK106" s="20">
        <f t="shared" si="13"/>
        <v>0.200208649341095</v>
      </c>
      <c r="AL106" s="20">
        <f t="shared" si="13"/>
        <v>0.23749998453660701</v>
      </c>
      <c r="AM106" s="20">
        <f t="shared" si="13"/>
        <v>0.21906250290167201</v>
      </c>
      <c r="AN106" s="20">
        <f t="shared" si="13"/>
        <v>-3.2209135369791701E-3</v>
      </c>
      <c r="AR106" s="22">
        <f t="shared" si="15"/>
        <v>48669</v>
      </c>
      <c r="AS106" s="20">
        <f t="shared" si="16"/>
        <v>92.332570475067598</v>
      </c>
      <c r="AT106" s="20">
        <f t="shared" si="17"/>
        <v>-2.5463733610183925</v>
      </c>
      <c r="AU106" s="20">
        <f t="shared" si="18"/>
        <v>0.30924420565089272</v>
      </c>
      <c r="AV106" s="20">
        <f t="shared" si="12"/>
        <v>6.339080988330921E-3</v>
      </c>
      <c r="AW106" s="20">
        <f t="shared" si="12"/>
        <v>-0.350645098579833</v>
      </c>
      <c r="AX106" s="20">
        <f t="shared" si="12"/>
        <v>0.200208649341095</v>
      </c>
      <c r="AY106" s="20">
        <f t="shared" si="11"/>
        <v>0.23749998453660701</v>
      </c>
      <c r="AZ106" s="20">
        <f t="shared" si="11"/>
        <v>0.21906250290167201</v>
      </c>
      <c r="BA106" s="20">
        <f t="shared" si="11"/>
        <v>-3.2209135369791701E-3</v>
      </c>
      <c r="BC106" s="22">
        <f t="shared" si="19"/>
        <v>48669</v>
      </c>
      <c r="BD106" s="20">
        <f t="shared" si="20"/>
        <v>-2.5463733610183925</v>
      </c>
      <c r="BE106" s="20">
        <f t="shared" si="20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4"/>
        <v>2.8323969950769079E-2</v>
      </c>
      <c r="AI107" s="20">
        <f t="shared" si="21"/>
        <v>6.1467882222327125E-3</v>
      </c>
      <c r="AJ107" s="20">
        <f t="shared" si="13"/>
        <v>-0.34011652757871103</v>
      </c>
      <c r="AK107" s="20">
        <f t="shared" si="13"/>
        <v>0.194089051679532</v>
      </c>
      <c r="AL107" s="20">
        <f t="shared" si="13"/>
        <v>0.23024155375174099</v>
      </c>
      <c r="AM107" s="20">
        <f t="shared" si="13"/>
        <v>0.21236021815092301</v>
      </c>
      <c r="AN107" s="20">
        <f t="shared" si="13"/>
        <v>-3.2514842342053398E-3</v>
      </c>
      <c r="AR107" s="22">
        <f t="shared" si="15"/>
        <v>48760</v>
      </c>
      <c r="AS107" s="20">
        <f t="shared" si="16"/>
        <v>91.974999729490804</v>
      </c>
      <c r="AT107" s="20">
        <f t="shared" si="17"/>
        <v>-2.5465651673061211</v>
      </c>
      <c r="AU107" s="20">
        <f t="shared" si="18"/>
        <v>0.29946959999151229</v>
      </c>
      <c r="AV107" s="20">
        <f t="shared" si="12"/>
        <v>6.1467882222327125E-3</v>
      </c>
      <c r="AW107" s="20">
        <f t="shared" si="12"/>
        <v>-0.34011652757871103</v>
      </c>
      <c r="AX107" s="20">
        <f t="shared" si="12"/>
        <v>0.194089051679532</v>
      </c>
      <c r="AY107" s="20">
        <f t="shared" si="11"/>
        <v>0.23024155375174099</v>
      </c>
      <c r="AZ107" s="20">
        <f t="shared" si="11"/>
        <v>0.21236021815092301</v>
      </c>
      <c r="BA107" s="20">
        <f t="shared" si="11"/>
        <v>-3.2514842342053398E-3</v>
      </c>
      <c r="BC107" s="22">
        <f t="shared" si="19"/>
        <v>48760</v>
      </c>
      <c r="BD107" s="20">
        <f t="shared" si="20"/>
        <v>-2.5465651673061211</v>
      </c>
      <c r="BE107" s="20">
        <f t="shared" si="20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4"/>
        <v>2.8059378070021034E-2</v>
      </c>
      <c r="AI108" s="20">
        <f t="shared" si="21"/>
        <v>5.960529013154317E-3</v>
      </c>
      <c r="AJ108" s="20">
        <f t="shared" ref="AJ108:AN123" si="22">Z108</f>
        <v>-0.32991137490577899</v>
      </c>
      <c r="AK108" s="20">
        <f t="shared" si="22"/>
        <v>0.18816263289433</v>
      </c>
      <c r="AL108" s="20">
        <f t="shared" si="22"/>
        <v>0.22321274476776901</v>
      </c>
      <c r="AM108" s="20">
        <f t="shared" si="22"/>
        <v>0.205870161755982</v>
      </c>
      <c r="AN108" s="20">
        <f t="shared" si="22"/>
        <v>-3.2655895138795602E-3</v>
      </c>
      <c r="AR108" s="22">
        <f t="shared" si="15"/>
        <v>48852</v>
      </c>
      <c r="AS108" s="20">
        <f t="shared" si="16"/>
        <v>91.620437426379198</v>
      </c>
      <c r="AT108" s="20">
        <f t="shared" si="17"/>
        <v>-2.5468297591868692</v>
      </c>
      <c r="AU108" s="20">
        <f t="shared" si="18"/>
        <v>0.29002910401157678</v>
      </c>
      <c r="AV108" s="20">
        <f t="shared" si="12"/>
        <v>5.960529013154317E-3</v>
      </c>
      <c r="AW108" s="20">
        <f t="shared" si="12"/>
        <v>-0.32991137490577899</v>
      </c>
      <c r="AX108" s="20">
        <f t="shared" si="12"/>
        <v>0.18816263289433</v>
      </c>
      <c r="AY108" s="20">
        <f t="shared" si="12"/>
        <v>0.22321274476776901</v>
      </c>
      <c r="AZ108" s="20">
        <f t="shared" si="12"/>
        <v>0.205870161755982</v>
      </c>
      <c r="BA108" s="20">
        <f t="shared" si="12"/>
        <v>-3.2655895138795602E-3</v>
      </c>
      <c r="BC108" s="22">
        <f t="shared" si="19"/>
        <v>48852</v>
      </c>
      <c r="BD108" s="20">
        <f t="shared" si="20"/>
        <v>-2.5468297591868692</v>
      </c>
      <c r="BE108" s="20">
        <f t="shared" si="20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4"/>
        <v>2.7729049990895177E-2</v>
      </c>
      <c r="AI109" s="20">
        <f t="shared" si="21"/>
        <v>5.7800885684816542E-3</v>
      </c>
      <c r="AJ109" s="20">
        <f t="shared" si="22"/>
        <v>-0.32001774198044097</v>
      </c>
      <c r="AK109" s="20">
        <f t="shared" si="22"/>
        <v>0.18242302847276101</v>
      </c>
      <c r="AL109" s="20">
        <f t="shared" si="22"/>
        <v>0.21640587802800501</v>
      </c>
      <c r="AM109" s="20">
        <f t="shared" si="22"/>
        <v>0.19958531191283799</v>
      </c>
      <c r="AN109" s="20">
        <f t="shared" si="22"/>
        <v>-3.26477792490524E-3</v>
      </c>
      <c r="AR109" s="22">
        <f t="shared" si="15"/>
        <v>48944</v>
      </c>
      <c r="AS109" s="20">
        <f t="shared" si="16"/>
        <v>91.268581805199602</v>
      </c>
      <c r="AT109" s="20">
        <f t="shared" si="17"/>
        <v>-2.5471600872659947</v>
      </c>
      <c r="AU109" s="20">
        <f t="shared" si="18"/>
        <v>0.28091178707673942</v>
      </c>
      <c r="AV109" s="20">
        <f t="shared" ref="AV109:BA132" si="23">AI109</f>
        <v>5.7800885684816542E-3</v>
      </c>
      <c r="AW109" s="20">
        <f t="shared" si="23"/>
        <v>-0.32001774198044097</v>
      </c>
      <c r="AX109" s="20">
        <f t="shared" si="23"/>
        <v>0.18242302847276101</v>
      </c>
      <c r="AY109" s="20">
        <f t="shared" si="23"/>
        <v>0.21640587802800501</v>
      </c>
      <c r="AZ109" s="20">
        <f t="shared" si="23"/>
        <v>0.19958531191283799</v>
      </c>
      <c r="BA109" s="20">
        <f t="shared" si="23"/>
        <v>-3.26477792490524E-3</v>
      </c>
      <c r="BC109" s="22">
        <f t="shared" si="19"/>
        <v>48944</v>
      </c>
      <c r="BD109" s="20">
        <f t="shared" si="20"/>
        <v>-2.5471600872659947</v>
      </c>
      <c r="BE109" s="20">
        <f t="shared" si="20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4"/>
        <v>2.7340114678604956E-2</v>
      </c>
      <c r="AI110" s="20">
        <f t="shared" si="21"/>
        <v>5.6052614686292477E-3</v>
      </c>
      <c r="AJ110" s="20">
        <f t="shared" si="22"/>
        <v>-0.31042442677758503</v>
      </c>
      <c r="AK110" s="20">
        <f t="shared" si="22"/>
        <v>0.17686403936914799</v>
      </c>
      <c r="AL110" s="20">
        <f t="shared" si="22"/>
        <v>0.20981348928419699</v>
      </c>
      <c r="AM110" s="20">
        <f t="shared" si="22"/>
        <v>0.19349882547102901</v>
      </c>
      <c r="AN110" s="20">
        <f t="shared" si="22"/>
        <v>-3.2505902682378402E-3</v>
      </c>
      <c r="AR110" s="22">
        <f t="shared" si="15"/>
        <v>49034</v>
      </c>
      <c r="AS110" s="20">
        <f t="shared" si="16"/>
        <v>90.919183521059594</v>
      </c>
      <c r="AT110" s="20">
        <f t="shared" si="17"/>
        <v>-2.5475490225782851</v>
      </c>
      <c r="AU110" s="20">
        <f t="shared" si="18"/>
        <v>0.27210659854718044</v>
      </c>
      <c r="AV110" s="20">
        <f t="shared" si="23"/>
        <v>5.6052614686292477E-3</v>
      </c>
      <c r="AW110" s="20">
        <f t="shared" si="23"/>
        <v>-0.31042442677758503</v>
      </c>
      <c r="AX110" s="20">
        <f t="shared" si="23"/>
        <v>0.17686403936914799</v>
      </c>
      <c r="AY110" s="20">
        <f t="shared" si="23"/>
        <v>0.20981348928419699</v>
      </c>
      <c r="AZ110" s="20">
        <f t="shared" si="23"/>
        <v>0.19349882547102901</v>
      </c>
      <c r="BA110" s="20">
        <f t="shared" si="23"/>
        <v>-3.2505902682378402E-3</v>
      </c>
      <c r="BC110" s="22">
        <f t="shared" si="19"/>
        <v>49034</v>
      </c>
      <c r="BD110" s="20">
        <f t="shared" si="20"/>
        <v>-2.5475490225782851</v>
      </c>
      <c r="BE110" s="20">
        <f t="shared" si="20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4"/>
        <v>2.6899643308150895E-2</v>
      </c>
      <c r="AI111" s="20">
        <f t="shared" si="21"/>
        <v>5.4358513302613367E-3</v>
      </c>
      <c r="AJ111" s="20">
        <f t="shared" si="22"/>
        <v>-0.30112086997899801</v>
      </c>
      <c r="AK111" s="20">
        <f t="shared" si="22"/>
        <v>0.17147964067201199</v>
      </c>
      <c r="AL111" s="20">
        <f t="shared" si="22"/>
        <v>0.20342833815601899</v>
      </c>
      <c r="AM111" s="20">
        <f t="shared" si="22"/>
        <v>0.187604048814523</v>
      </c>
      <c r="AN111" s="20">
        <f t="shared" si="22"/>
        <v>-3.22453542177963E-3</v>
      </c>
      <c r="AR111" s="22">
        <f t="shared" si="15"/>
        <v>49125</v>
      </c>
      <c r="AS111" s="20">
        <f t="shared" si="16"/>
        <v>90.572039737785204</v>
      </c>
      <c r="AT111" s="20">
        <f t="shared" si="17"/>
        <v>-2.5479894939487391</v>
      </c>
      <c r="AU111" s="20">
        <f t="shared" si="18"/>
        <v>0.26360247357203764</v>
      </c>
      <c r="AV111" s="20">
        <f t="shared" si="23"/>
        <v>5.4358513302613367E-3</v>
      </c>
      <c r="AW111" s="20">
        <f t="shared" si="23"/>
        <v>-0.30112086997899801</v>
      </c>
      <c r="AX111" s="20">
        <f t="shared" si="23"/>
        <v>0.17147964067201199</v>
      </c>
      <c r="AY111" s="20">
        <f t="shared" si="23"/>
        <v>0.20342833815601899</v>
      </c>
      <c r="AZ111" s="20">
        <f t="shared" si="23"/>
        <v>0.187604048814523</v>
      </c>
      <c r="BA111" s="20">
        <f t="shared" si="23"/>
        <v>-3.22453542177963E-3</v>
      </c>
      <c r="BC111" s="22">
        <f t="shared" si="19"/>
        <v>49125</v>
      </c>
      <c r="BD111" s="20">
        <f t="shared" si="20"/>
        <v>-2.5479894939487391</v>
      </c>
      <c r="BE111" s="20">
        <f t="shared" si="20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4"/>
        <v>2.6414538058663374E-2</v>
      </c>
      <c r="AI112" s="20">
        <f t="shared" si="21"/>
        <v>5.2716704444501885E-3</v>
      </c>
      <c r="AJ112" s="20">
        <f t="shared" si="22"/>
        <v>-0.29209710387258397</v>
      </c>
      <c r="AK112" s="20">
        <f t="shared" si="22"/>
        <v>0.16626398773769599</v>
      </c>
      <c r="AL112" s="20">
        <f t="shared" si="22"/>
        <v>0.19724341372363099</v>
      </c>
      <c r="AM112" s="20">
        <f t="shared" si="22"/>
        <v>0.18189452573250001</v>
      </c>
      <c r="AN112" s="20">
        <f t="shared" si="22"/>
        <v>-3.18807109578462E-3</v>
      </c>
      <c r="AR112" s="22">
        <f t="shared" si="15"/>
        <v>49217</v>
      </c>
      <c r="AS112" s="20">
        <f t="shared" si="16"/>
        <v>90.226988542848801</v>
      </c>
      <c r="AT112" s="20">
        <f t="shared" si="17"/>
        <v>-2.5484745991982267</v>
      </c>
      <c r="AU112" s="20">
        <f t="shared" si="18"/>
        <v>0.25538842266990863</v>
      </c>
      <c r="AV112" s="20">
        <f t="shared" si="23"/>
        <v>5.2716704444501885E-3</v>
      </c>
      <c r="AW112" s="20">
        <f t="shared" si="23"/>
        <v>-0.29209710387258397</v>
      </c>
      <c r="AX112" s="20">
        <f t="shared" si="23"/>
        <v>0.16626398773769599</v>
      </c>
      <c r="AY112" s="20">
        <f t="shared" si="23"/>
        <v>0.19724341372363099</v>
      </c>
      <c r="AZ112" s="20">
        <f t="shared" si="23"/>
        <v>0.18189452573250001</v>
      </c>
      <c r="BA112" s="20">
        <f t="shared" si="23"/>
        <v>-3.18807109578462E-3</v>
      </c>
      <c r="BC112" s="22">
        <f t="shared" si="19"/>
        <v>49217</v>
      </c>
      <c r="BD112" s="20">
        <f t="shared" si="20"/>
        <v>-2.5484745991982267</v>
      </c>
      <c r="BE112" s="20">
        <f t="shared" si="20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4"/>
        <v>2.5891444072077378E-2</v>
      </c>
      <c r="AI113" s="20">
        <f t="shared" si="21"/>
        <v>5.1125393983398708E-3</v>
      </c>
      <c r="AJ113" s="20">
        <f t="shared" si="22"/>
        <v>-0.28334370421643701</v>
      </c>
      <c r="AK113" s="20">
        <f t="shared" si="22"/>
        <v>0.16121142009837799</v>
      </c>
      <c r="AL113" s="20">
        <f t="shared" si="22"/>
        <v>0.19125193753833</v>
      </c>
      <c r="AM113" s="20">
        <f t="shared" si="22"/>
        <v>0.17636400264175101</v>
      </c>
      <c r="AN113" s="20">
        <f t="shared" si="22"/>
        <v>-3.14258892823332E-3</v>
      </c>
      <c r="AR113" s="22">
        <f t="shared" si="15"/>
        <v>49309</v>
      </c>
      <c r="AS113" s="20">
        <f t="shared" si="16"/>
        <v>89.883903710374</v>
      </c>
      <c r="AT113" s="20">
        <f t="shared" si="17"/>
        <v>-2.5489976931848126</v>
      </c>
      <c r="AU113" s="20">
        <f t="shared" si="18"/>
        <v>0.24745360653212856</v>
      </c>
      <c r="AV113" s="20">
        <f t="shared" si="23"/>
        <v>5.1125393983398708E-3</v>
      </c>
      <c r="AW113" s="20">
        <f t="shared" si="23"/>
        <v>-0.28334370421643701</v>
      </c>
      <c r="AX113" s="20">
        <f t="shared" si="23"/>
        <v>0.16121142009837799</v>
      </c>
      <c r="AY113" s="20">
        <f t="shared" si="23"/>
        <v>0.19125193753833</v>
      </c>
      <c r="AZ113" s="20">
        <f t="shared" si="23"/>
        <v>0.17636400264175101</v>
      </c>
      <c r="BA113" s="20">
        <f t="shared" si="23"/>
        <v>-3.14258892823332E-3</v>
      </c>
      <c r="BC113" s="22">
        <f t="shared" si="19"/>
        <v>49309</v>
      </c>
      <c r="BD113" s="20">
        <f t="shared" si="20"/>
        <v>-2.5489976931848126</v>
      </c>
      <c r="BE113" s="20">
        <f t="shared" si="20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4"/>
        <v>2.5336681760591256E-2</v>
      </c>
      <c r="AI114" s="20">
        <f t="shared" si="21"/>
        <v>4.9582866876424457E-3</v>
      </c>
      <c r="AJ114" s="20">
        <f t="shared" si="22"/>
        <v>-0.27485174520126099</v>
      </c>
      <c r="AK114" s="20">
        <f t="shared" si="22"/>
        <v>0.156316463433509</v>
      </c>
      <c r="AL114" s="20">
        <f t="shared" si="22"/>
        <v>0.18544736440937701</v>
      </c>
      <c r="AM114" s="20">
        <f t="shared" si="22"/>
        <v>0.171006431500621</v>
      </c>
      <c r="AN114" s="20">
        <f t="shared" si="22"/>
        <v>-3.08940336797995E-3</v>
      </c>
      <c r="AR114" s="22">
        <f t="shared" si="15"/>
        <v>49399</v>
      </c>
      <c r="AS114" s="20">
        <f t="shared" si="16"/>
        <v>89.542689829775199</v>
      </c>
      <c r="AT114" s="20">
        <f t="shared" si="17"/>
        <v>-2.5495524554962987</v>
      </c>
      <c r="AU114" s="20">
        <f t="shared" si="18"/>
        <v>0.2397873974619085</v>
      </c>
      <c r="AV114" s="20">
        <f t="shared" si="23"/>
        <v>4.9582866876424457E-3</v>
      </c>
      <c r="AW114" s="20">
        <f t="shared" si="23"/>
        <v>-0.27485174520126099</v>
      </c>
      <c r="AX114" s="20">
        <f t="shared" si="23"/>
        <v>0.156316463433509</v>
      </c>
      <c r="AY114" s="20">
        <f t="shared" si="23"/>
        <v>0.18544736440937701</v>
      </c>
      <c r="AZ114" s="20">
        <f t="shared" si="23"/>
        <v>0.171006431500621</v>
      </c>
      <c r="BA114" s="20">
        <f t="shared" si="23"/>
        <v>-3.08940336797995E-3</v>
      </c>
      <c r="BC114" s="22">
        <f t="shared" si="19"/>
        <v>49399</v>
      </c>
      <c r="BD114" s="20">
        <f t="shared" si="20"/>
        <v>-2.5495524554962987</v>
      </c>
      <c r="BE114" s="20">
        <f t="shared" si="20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4"/>
        <v>2.4756196835487812E-2</v>
      </c>
      <c r="AI115" s="20">
        <f t="shared" si="21"/>
        <v>4.8087483261596139E-3</v>
      </c>
      <c r="AJ115" s="20">
        <f t="shared" si="22"/>
        <v>-0.26661275757396102</v>
      </c>
      <c r="AK115" s="20">
        <f t="shared" si="22"/>
        <v>0.15157382987356499</v>
      </c>
      <c r="AL115" s="20">
        <f t="shared" si="22"/>
        <v>0.17982338129731301</v>
      </c>
      <c r="AM115" s="20">
        <f t="shared" si="22"/>
        <v>0.16581597073111601</v>
      </c>
      <c r="AN115" s="20">
        <f t="shared" si="22"/>
        <v>-3.0297438336064201E-3</v>
      </c>
      <c r="AR115" s="22">
        <f t="shared" si="15"/>
        <v>49490</v>
      </c>
      <c r="AS115" s="20">
        <f t="shared" si="16"/>
        <v>89.203277809907206</v>
      </c>
      <c r="AT115" s="20">
        <f t="shared" si="17"/>
        <v>-2.5501329404214022</v>
      </c>
      <c r="AU115" s="20">
        <f t="shared" si="18"/>
        <v>0.23237942882058621</v>
      </c>
      <c r="AV115" s="20">
        <f t="shared" si="23"/>
        <v>4.8087483261596139E-3</v>
      </c>
      <c r="AW115" s="20">
        <f t="shared" si="23"/>
        <v>-0.26661275757396102</v>
      </c>
      <c r="AX115" s="20">
        <f t="shared" si="23"/>
        <v>0.15157382987356499</v>
      </c>
      <c r="AY115" s="20">
        <f t="shared" si="23"/>
        <v>0.17982338129731301</v>
      </c>
      <c r="AZ115" s="20">
        <f t="shared" si="23"/>
        <v>0.16581597073111601</v>
      </c>
      <c r="BA115" s="20">
        <f t="shared" si="23"/>
        <v>-3.0297438336064201E-3</v>
      </c>
      <c r="BC115" s="22">
        <f t="shared" si="19"/>
        <v>49490</v>
      </c>
      <c r="BD115" s="20">
        <f t="shared" si="20"/>
        <v>-2.5501329404214022</v>
      </c>
      <c r="BE115" s="20">
        <f t="shared" si="20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4"/>
        <v>2.4155525625642396E-2</v>
      </c>
      <c r="AI116" s="20">
        <f t="shared" si="21"/>
        <v>4.6637674574948121E-3</v>
      </c>
      <c r="AJ116" s="20">
        <f t="shared" si="22"/>
        <v>-0.25861868992632397</v>
      </c>
      <c r="AK116" s="20">
        <f t="shared" si="22"/>
        <v>0.14697841688425001</v>
      </c>
      <c r="AL116" s="20">
        <f t="shared" si="22"/>
        <v>0.17437390461600699</v>
      </c>
      <c r="AM116" s="20">
        <f t="shared" si="22"/>
        <v>0.16078698444164599</v>
      </c>
      <c r="AN116" s="20">
        <f t="shared" si="22"/>
        <v>-2.9647496768825401E-3</v>
      </c>
      <c r="AR116" s="22">
        <f t="shared" si="15"/>
        <v>49582</v>
      </c>
      <c r="AS116" s="20">
        <f t="shared" si="16"/>
        <v>88.865620761885594</v>
      </c>
      <c r="AT116" s="20">
        <f t="shared" si="17"/>
        <v>-2.5507336116312476</v>
      </c>
      <c r="AU116" s="20">
        <f t="shared" si="18"/>
        <v>0.22521963379619128</v>
      </c>
      <c r="AV116" s="20">
        <f t="shared" si="23"/>
        <v>4.6637674574948121E-3</v>
      </c>
      <c r="AW116" s="20">
        <f t="shared" si="23"/>
        <v>-0.25861868992632397</v>
      </c>
      <c r="AX116" s="20">
        <f t="shared" si="23"/>
        <v>0.14697841688425001</v>
      </c>
      <c r="AY116" s="20">
        <f t="shared" si="23"/>
        <v>0.17437390461600699</v>
      </c>
      <c r="AZ116" s="20">
        <f t="shared" si="23"/>
        <v>0.16078698444164599</v>
      </c>
      <c r="BA116" s="20">
        <f t="shared" si="23"/>
        <v>-2.9647496768825401E-3</v>
      </c>
      <c r="BC116" s="22">
        <f t="shared" si="19"/>
        <v>49582</v>
      </c>
      <c r="BD116" s="20">
        <f t="shared" si="20"/>
        <v>-2.5507336116312476</v>
      </c>
      <c r="BE116" s="20">
        <f t="shared" si="20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4"/>
        <v>2.3539773452930693E-2</v>
      </c>
      <c r="AI117" s="20">
        <f t="shared" si="21"/>
        <v>4.52319397319597E-3</v>
      </c>
      <c r="AJ117" s="20">
        <f t="shared" si="22"/>
        <v>-0.25086187310432301</v>
      </c>
      <c r="AK117" s="20">
        <f t="shared" si="22"/>
        <v>0.14252530495829399</v>
      </c>
      <c r="AL117" s="20">
        <f t="shared" si="22"/>
        <v>0.169093076217881</v>
      </c>
      <c r="AM117" s="20">
        <f t="shared" si="22"/>
        <v>0.155914040218427</v>
      </c>
      <c r="AN117" s="20">
        <f t="shared" si="22"/>
        <v>-2.89546752073481E-3</v>
      </c>
      <c r="AR117" s="22">
        <f t="shared" si="15"/>
        <v>49674</v>
      </c>
      <c r="AS117" s="20">
        <f t="shared" si="16"/>
        <v>88.529690257982395</v>
      </c>
      <c r="AT117" s="20">
        <f t="shared" si="17"/>
        <v>-2.5513493638039595</v>
      </c>
      <c r="AU117" s="20">
        <f t="shared" si="18"/>
        <v>0.21829827474274016</v>
      </c>
      <c r="AV117" s="20">
        <f t="shared" si="23"/>
        <v>4.52319397319597E-3</v>
      </c>
      <c r="AW117" s="20">
        <f t="shared" si="23"/>
        <v>-0.25086187310432301</v>
      </c>
      <c r="AX117" s="20">
        <f t="shared" si="23"/>
        <v>0.14252530495829399</v>
      </c>
      <c r="AY117" s="20">
        <f t="shared" si="23"/>
        <v>0.169093076217881</v>
      </c>
      <c r="AZ117" s="20">
        <f t="shared" si="23"/>
        <v>0.155914040218427</v>
      </c>
      <c r="BA117" s="20">
        <f t="shared" si="23"/>
        <v>-2.89546752073481E-3</v>
      </c>
      <c r="BC117" s="22">
        <f t="shared" si="19"/>
        <v>49674</v>
      </c>
      <c r="BD117" s="20">
        <f t="shared" si="20"/>
        <v>-2.5513493638039595</v>
      </c>
      <c r="BE117" s="20">
        <f t="shared" si="20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4"/>
        <v>2.2913604029475551E-2</v>
      </c>
      <c r="AI118" s="20">
        <f t="shared" si="21"/>
        <v>4.3868841407430194E-3</v>
      </c>
      <c r="AJ118" s="20">
        <f t="shared" si="22"/>
        <v>-0.24333498765463499</v>
      </c>
      <c r="AK118" s="20">
        <f t="shared" si="22"/>
        <v>0.13820975432116001</v>
      </c>
      <c r="AL118" s="20">
        <f t="shared" si="22"/>
        <v>0.16397525830962001</v>
      </c>
      <c r="AM118" s="20">
        <f t="shared" si="22"/>
        <v>0.15119190572924701</v>
      </c>
      <c r="AN118" s="20">
        <f t="shared" si="22"/>
        <v>-2.82285058201261E-3</v>
      </c>
      <c r="AR118" s="22">
        <f t="shared" si="15"/>
        <v>49765</v>
      </c>
      <c r="AS118" s="20">
        <f t="shared" si="16"/>
        <v>88.195472959101195</v>
      </c>
      <c r="AT118" s="20">
        <f t="shared" si="17"/>
        <v>-2.5519755332274143</v>
      </c>
      <c r="AU118" s="20">
        <f t="shared" si="18"/>
        <v>0.21160596426412243</v>
      </c>
      <c r="AV118" s="20">
        <f t="shared" si="23"/>
        <v>4.3868841407430194E-3</v>
      </c>
      <c r="AW118" s="20">
        <f t="shared" si="23"/>
        <v>-0.24333498765463499</v>
      </c>
      <c r="AX118" s="20">
        <f t="shared" si="23"/>
        <v>0.13820975432116001</v>
      </c>
      <c r="AY118" s="20">
        <f t="shared" si="23"/>
        <v>0.16397525830962001</v>
      </c>
      <c r="AZ118" s="20">
        <f t="shared" si="23"/>
        <v>0.15119190572924701</v>
      </c>
      <c r="BA118" s="20">
        <f t="shared" si="23"/>
        <v>-2.82285058201261E-3</v>
      </c>
      <c r="BC118" s="22">
        <f t="shared" si="19"/>
        <v>49765</v>
      </c>
      <c r="BD118" s="20">
        <f t="shared" si="20"/>
        <v>-2.5519755332274143</v>
      </c>
      <c r="BE118" s="20">
        <f t="shared" si="20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4"/>
        <v>2.2281238036791641E-2</v>
      </c>
      <c r="AI119" s="20">
        <f t="shared" si="21"/>
        <v>4.2547002440632082E-3</v>
      </c>
      <c r="AJ119" s="20">
        <f t="shared" si="22"/>
        <v>-0.23603103419430699</v>
      </c>
      <c r="AK119" s="20">
        <f t="shared" si="22"/>
        <v>0.13402720083660699</v>
      </c>
      <c r="AL119" s="20">
        <f t="shared" si="22"/>
        <v>0.159015027519394</v>
      </c>
      <c r="AM119" s="20">
        <f t="shared" si="22"/>
        <v>0.14661554435947499</v>
      </c>
      <c r="AN119" s="20">
        <f t="shared" si="22"/>
        <v>-2.7477596285823799E-3</v>
      </c>
      <c r="AR119" s="22">
        <f t="shared" si="15"/>
        <v>49856</v>
      </c>
      <c r="AS119" s="20">
        <f t="shared" si="16"/>
        <v>87.862967599321195</v>
      </c>
      <c r="AT119" s="20">
        <f t="shared" si="17"/>
        <v>-2.5526078992200985</v>
      </c>
      <c r="AU119" s="20">
        <f t="shared" si="18"/>
        <v>0.20513367913664984</v>
      </c>
      <c r="AV119" s="20">
        <f t="shared" si="23"/>
        <v>4.2547002440632082E-3</v>
      </c>
      <c r="AW119" s="20">
        <f t="shared" si="23"/>
        <v>-0.23603103419430699</v>
      </c>
      <c r="AX119" s="20">
        <f t="shared" si="23"/>
        <v>0.13402720083660699</v>
      </c>
      <c r="AY119" s="20">
        <f t="shared" si="23"/>
        <v>0.159015027519394</v>
      </c>
      <c r="AZ119" s="20">
        <f t="shared" si="23"/>
        <v>0.14661554435947499</v>
      </c>
      <c r="BA119" s="20">
        <f t="shared" si="23"/>
        <v>-2.7477596285823799E-3</v>
      </c>
      <c r="BC119" s="22">
        <f t="shared" si="19"/>
        <v>49856</v>
      </c>
      <c r="BD119" s="20">
        <f t="shared" si="20"/>
        <v>-2.5526078992200985</v>
      </c>
      <c r="BE119" s="20">
        <f t="shared" si="20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4"/>
        <v>2.164645923466877E-2</v>
      </c>
      <c r="AI120" s="20">
        <f t="shared" si="21"/>
        <v>4.1265102386140295E-3</v>
      </c>
      <c r="AJ120" s="20">
        <f t="shared" si="22"/>
        <v>-0.228943306566152</v>
      </c>
      <c r="AK120" s="20">
        <f t="shared" si="22"/>
        <v>0.129973251278382</v>
      </c>
      <c r="AL120" s="20">
        <f t="shared" si="22"/>
        <v>0.15420716831166401</v>
      </c>
      <c r="AM120" s="20">
        <f t="shared" si="22"/>
        <v>0.142180110077155</v>
      </c>
      <c r="AN120" s="20">
        <f t="shared" si="22"/>
        <v>-2.6709652579652099E-3</v>
      </c>
      <c r="AR120" s="22">
        <f t="shared" si="15"/>
        <v>49948</v>
      </c>
      <c r="AS120" s="20">
        <f t="shared" si="16"/>
        <v>87.532182312705203</v>
      </c>
      <c r="AT120" s="20">
        <f t="shared" si="17"/>
        <v>-2.5532426780222215</v>
      </c>
      <c r="AU120" s="20">
        <f t="shared" si="18"/>
        <v>0.19887276808169782</v>
      </c>
      <c r="AV120" s="20">
        <f t="shared" si="23"/>
        <v>4.1265102386140295E-3</v>
      </c>
      <c r="AW120" s="20">
        <f t="shared" si="23"/>
        <v>-0.228943306566152</v>
      </c>
      <c r="AX120" s="20">
        <f t="shared" si="23"/>
        <v>0.129973251278382</v>
      </c>
      <c r="AY120" s="20">
        <f t="shared" si="23"/>
        <v>0.15420716831166401</v>
      </c>
      <c r="AZ120" s="20">
        <f t="shared" si="23"/>
        <v>0.142180110077155</v>
      </c>
      <c r="BA120" s="20">
        <f t="shared" si="23"/>
        <v>-2.6709652579652099E-3</v>
      </c>
      <c r="BC120" s="22">
        <f t="shared" si="19"/>
        <v>49948</v>
      </c>
      <c r="BD120" s="20">
        <f t="shared" si="20"/>
        <v>-2.5532426780222215</v>
      </c>
      <c r="BE120" s="20">
        <f t="shared" si="20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4"/>
        <v>2.1012626628456182E-2</v>
      </c>
      <c r="AI121" s="20">
        <f t="shared" si="21"/>
        <v>4.002187422514218E-3</v>
      </c>
      <c r="AJ121" s="20">
        <f t="shared" si="22"/>
        <v>-0.222065367625494</v>
      </c>
      <c r="AK121" s="20">
        <f t="shared" si="22"/>
        <v>0.12604367811554501</v>
      </c>
      <c r="AL121" s="20">
        <f t="shared" si="22"/>
        <v>0.14954666592196</v>
      </c>
      <c r="AM121" s="20">
        <f t="shared" si="22"/>
        <v>0.13788094170200499</v>
      </c>
      <c r="AN121" s="20">
        <f t="shared" si="22"/>
        <v>-2.59315122054395E-3</v>
      </c>
      <c r="AR121" s="22">
        <f t="shared" si="15"/>
        <v>50040</v>
      </c>
      <c r="AS121" s="20">
        <f t="shared" si="16"/>
        <v>87.203132285030804</v>
      </c>
      <c r="AT121" s="20">
        <f t="shared" si="17"/>
        <v>-2.553876510628434</v>
      </c>
      <c r="AU121" s="20">
        <f t="shared" si="18"/>
        <v>0.19281495431598625</v>
      </c>
      <c r="AV121" s="20">
        <f t="shared" si="23"/>
        <v>4.002187422514218E-3</v>
      </c>
      <c r="AW121" s="20">
        <f t="shared" si="23"/>
        <v>-0.222065367625494</v>
      </c>
      <c r="AX121" s="20">
        <f t="shared" si="23"/>
        <v>0.12604367811554501</v>
      </c>
      <c r="AY121" s="20">
        <f t="shared" si="23"/>
        <v>0.14954666592196</v>
      </c>
      <c r="AZ121" s="20">
        <f t="shared" si="23"/>
        <v>0.13788094170200499</v>
      </c>
      <c r="BA121" s="20">
        <f t="shared" si="23"/>
        <v>-2.59315122054395E-3</v>
      </c>
      <c r="BC121" s="22">
        <f t="shared" si="19"/>
        <v>50040</v>
      </c>
      <c r="BD121" s="20">
        <f t="shared" si="20"/>
        <v>-2.553876510628434</v>
      </c>
      <c r="BE121" s="20">
        <f t="shared" si="20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4"/>
        <v>2.0382691394595691E-2</v>
      </c>
      <c r="AI122" s="20">
        <f t="shared" si="21"/>
        <v>3.8816101247201979E-3</v>
      </c>
      <c r="AJ122" s="20">
        <f t="shared" si="22"/>
        <v>-0.21539102749230901</v>
      </c>
      <c r="AK122" s="20">
        <f t="shared" si="22"/>
        <v>0.122234413941153</v>
      </c>
      <c r="AL122" s="20">
        <f t="shared" si="22"/>
        <v>0.145028698961888</v>
      </c>
      <c r="AM122" s="20">
        <f t="shared" si="22"/>
        <v>0.133713556732278</v>
      </c>
      <c r="AN122" s="20">
        <f t="shared" si="22"/>
        <v>-2.51491854407689E-3</v>
      </c>
      <c r="AR122" s="22">
        <f t="shared" si="15"/>
        <v>50130</v>
      </c>
      <c r="AS122" s="20">
        <f t="shared" si="16"/>
        <v>86.875837711173602</v>
      </c>
      <c r="AT122" s="20">
        <f t="shared" si="17"/>
        <v>-2.5545064458622946</v>
      </c>
      <c r="AU122" s="20">
        <f t="shared" si="18"/>
        <v>0.18695233372365327</v>
      </c>
      <c r="AV122" s="20">
        <f t="shared" si="23"/>
        <v>3.8816101247201979E-3</v>
      </c>
      <c r="AW122" s="20">
        <f t="shared" si="23"/>
        <v>-0.21539102749230901</v>
      </c>
      <c r="AX122" s="20">
        <f t="shared" si="23"/>
        <v>0.122234413941153</v>
      </c>
      <c r="AY122" s="20">
        <f t="shared" si="23"/>
        <v>0.145028698961888</v>
      </c>
      <c r="AZ122" s="20">
        <f t="shared" si="23"/>
        <v>0.133713556732278</v>
      </c>
      <c r="BA122" s="20">
        <f t="shared" si="23"/>
        <v>-2.51491854407689E-3</v>
      </c>
      <c r="BC122" s="22">
        <f t="shared" si="19"/>
        <v>50130</v>
      </c>
      <c r="BD122" s="20">
        <f t="shared" si="20"/>
        <v>-2.5545064458622946</v>
      </c>
      <c r="BE122" s="20">
        <f t="shared" si="20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4"/>
        <v>1.9759217424336992E-2</v>
      </c>
      <c r="AI123" s="20">
        <f t="shared" si="21"/>
        <v>3.7646614108329799E-3</v>
      </c>
      <c r="AJ123" s="20">
        <f t="shared" si="22"/>
        <v>-0.20891432409598701</v>
      </c>
      <c r="AK123" s="20">
        <f t="shared" si="22"/>
        <v>0.11854154565741799</v>
      </c>
      <c r="AL123" s="20">
        <f t="shared" si="22"/>
        <v>0.14064863182408799</v>
      </c>
      <c r="AM123" s="20">
        <f t="shared" si="22"/>
        <v>0.12967364486390101</v>
      </c>
      <c r="AN123" s="20">
        <f t="shared" si="22"/>
        <v>-2.43679024770946E-3</v>
      </c>
      <c r="AR123" s="22">
        <f t="shared" si="15"/>
        <v>50221</v>
      </c>
      <c r="AS123" s="20">
        <f t="shared" si="16"/>
        <v>86.550322037537597</v>
      </c>
      <c r="AT123" s="20">
        <f t="shared" si="17"/>
        <v>-2.5551299198325532</v>
      </c>
      <c r="AU123" s="20">
        <f t="shared" si="18"/>
        <v>0.18127736941254349</v>
      </c>
      <c r="AV123" s="20">
        <f t="shared" si="23"/>
        <v>3.7646614108329799E-3</v>
      </c>
      <c r="AW123" s="20">
        <f t="shared" si="23"/>
        <v>-0.20891432409598701</v>
      </c>
      <c r="AX123" s="20">
        <f t="shared" si="23"/>
        <v>0.11854154565741799</v>
      </c>
      <c r="AY123" s="20">
        <f t="shared" si="23"/>
        <v>0.14064863182408799</v>
      </c>
      <c r="AZ123" s="20">
        <f t="shared" si="23"/>
        <v>0.12967364486390101</v>
      </c>
      <c r="BA123" s="20">
        <f t="shared" si="23"/>
        <v>-2.43679024770946E-3</v>
      </c>
      <c r="BC123" s="22">
        <f t="shared" si="19"/>
        <v>50221</v>
      </c>
      <c r="BD123" s="20">
        <f t="shared" si="20"/>
        <v>-2.5551299198325532</v>
      </c>
      <c r="BE123" s="20">
        <f t="shared" si="20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4"/>
        <v>1.9144404495957251E-2</v>
      </c>
      <c r="AI124" s="20">
        <f t="shared" si="21"/>
        <v>3.6512288067725844E-3</v>
      </c>
      <c r="AJ124" s="20">
        <f t="shared" ref="AJ124:AN132" si="24">Z124</f>
        <v>-0.202629505836985</v>
      </c>
      <c r="AK124" s="20">
        <f t="shared" si="24"/>
        <v>0.114961308514998</v>
      </c>
      <c r="AL124" s="20">
        <f t="shared" si="24"/>
        <v>0.13640200699791399</v>
      </c>
      <c r="AM124" s="20">
        <f t="shared" si="24"/>
        <v>0.12575706131812001</v>
      </c>
      <c r="AN124" s="20">
        <f t="shared" si="24"/>
        <v>-2.3592164627861201E-3</v>
      </c>
      <c r="AR124" s="22">
        <f t="shared" si="15"/>
        <v>50313</v>
      </c>
      <c r="AS124" s="20">
        <f t="shared" si="16"/>
        <v>86.226610468088793</v>
      </c>
      <c r="AT124" s="20">
        <f t="shared" si="17"/>
        <v>-2.5557447327609326</v>
      </c>
      <c r="AU124" s="20">
        <f t="shared" si="18"/>
        <v>0.17578288333803346</v>
      </c>
      <c r="AV124" s="20">
        <f t="shared" si="23"/>
        <v>3.6512288067725844E-3</v>
      </c>
      <c r="AW124" s="20">
        <f t="shared" si="23"/>
        <v>-0.202629505836985</v>
      </c>
      <c r="AX124" s="20">
        <f t="shared" si="23"/>
        <v>0.114961308514998</v>
      </c>
      <c r="AY124" s="20">
        <f t="shared" si="23"/>
        <v>0.13640200699791399</v>
      </c>
      <c r="AZ124" s="20">
        <f t="shared" si="23"/>
        <v>0.12575706131812001</v>
      </c>
      <c r="BA124" s="20">
        <f t="shared" si="23"/>
        <v>-2.3592164627861201E-3</v>
      </c>
      <c r="BC124" s="22">
        <f t="shared" si="19"/>
        <v>50313</v>
      </c>
      <c r="BD124" s="20">
        <f t="shared" si="20"/>
        <v>-2.5557447327609326</v>
      </c>
      <c r="BE124" s="20">
        <f t="shared" si="20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4"/>
        <v>1.8540113223329088E-2</v>
      </c>
      <c r="AI125" s="20">
        <f t="shared" si="21"/>
        <v>3.5412040402674357E-3</v>
      </c>
      <c r="AJ125" s="20">
        <f t="shared" si="24"/>
        <v>-0.19653101618996199</v>
      </c>
      <c r="AK125" s="20">
        <f t="shared" si="24"/>
        <v>0.111490080089829</v>
      </c>
      <c r="AL125" s="20">
        <f t="shared" si="24"/>
        <v>0.132284537389323</v>
      </c>
      <c r="AM125" s="20">
        <f t="shared" si="24"/>
        <v>0.121959820077102</v>
      </c>
      <c r="AN125" s="20">
        <f t="shared" si="24"/>
        <v>-2.2825798044923298E-3</v>
      </c>
      <c r="AR125" s="22">
        <f t="shared" si="15"/>
        <v>50405</v>
      </c>
      <c r="AS125" s="20">
        <f t="shared" si="16"/>
        <v>85.904728712161997</v>
      </c>
      <c r="AT125" s="20">
        <f t="shared" si="17"/>
        <v>-2.5563490240335609</v>
      </c>
      <c r="AU125" s="20">
        <f t="shared" si="18"/>
        <v>0.1704620456020671</v>
      </c>
      <c r="AV125" s="20">
        <f t="shared" si="23"/>
        <v>3.5412040402674357E-3</v>
      </c>
      <c r="AW125" s="20">
        <f t="shared" si="23"/>
        <v>-0.19653101618996199</v>
      </c>
      <c r="AX125" s="20">
        <f t="shared" si="23"/>
        <v>0.111490080089829</v>
      </c>
      <c r="AY125" s="20">
        <f t="shared" si="23"/>
        <v>0.132284537389323</v>
      </c>
      <c r="AZ125" s="20">
        <f t="shared" si="23"/>
        <v>0.121959820077102</v>
      </c>
      <c r="BA125" s="20">
        <f t="shared" si="23"/>
        <v>-2.2825798044923298E-3</v>
      </c>
      <c r="BC125" s="22">
        <f t="shared" si="19"/>
        <v>50405</v>
      </c>
      <c r="BD125" s="20">
        <f t="shared" si="20"/>
        <v>-2.5563490240335609</v>
      </c>
      <c r="BE125" s="20">
        <f t="shared" si="20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4"/>
        <v>1.794789105574688E-2</v>
      </c>
      <c r="AI126" s="20">
        <f t="shared" si="21"/>
        <v>3.4344827998686036E-3</v>
      </c>
      <c r="AJ126" s="20">
        <f t="shared" si="24"/>
        <v>-0.19061348007599499</v>
      </c>
      <c r="AK126" s="20">
        <f t="shared" si="24"/>
        <v>0.108124374267934</v>
      </c>
      <c r="AL126" s="20">
        <f t="shared" si="24"/>
        <v>0.128292098722776</v>
      </c>
      <c r="AM126" s="20">
        <f t="shared" si="24"/>
        <v>0.118278087111609</v>
      </c>
      <c r="AN126" s="20">
        <f t="shared" si="24"/>
        <v>-2.2072008627104399E-3</v>
      </c>
      <c r="AR126" s="22">
        <f t="shared" si="15"/>
        <v>50495</v>
      </c>
      <c r="AS126" s="20">
        <f t="shared" si="16"/>
        <v>85.584701952186407</v>
      </c>
      <c r="AT126" s="20">
        <f t="shared" si="17"/>
        <v>-2.5569412462011432</v>
      </c>
      <c r="AU126" s="20">
        <f t="shared" si="18"/>
        <v>0.16530836196348217</v>
      </c>
      <c r="AV126" s="20">
        <f t="shared" si="23"/>
        <v>3.4344827998686036E-3</v>
      </c>
      <c r="AW126" s="20">
        <f t="shared" si="23"/>
        <v>-0.19061348007599499</v>
      </c>
      <c r="AX126" s="20">
        <f t="shared" si="23"/>
        <v>0.108124374267934</v>
      </c>
      <c r="AY126" s="20">
        <f t="shared" si="23"/>
        <v>0.128292098722776</v>
      </c>
      <c r="AZ126" s="20">
        <f t="shared" si="23"/>
        <v>0.118278087111609</v>
      </c>
      <c r="BA126" s="20">
        <f t="shared" si="23"/>
        <v>-2.2072008627104399E-3</v>
      </c>
      <c r="BC126" s="22">
        <f t="shared" si="19"/>
        <v>50495</v>
      </c>
      <c r="BD126" s="20">
        <f t="shared" si="20"/>
        <v>-2.5569412462011432</v>
      </c>
      <c r="BE126" s="20">
        <f t="shared" si="20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4"/>
        <v>1.7368998718896619E-2</v>
      </c>
      <c r="AI127" s="20">
        <f t="shared" si="21"/>
        <v>3.3309645110082375E-3</v>
      </c>
      <c r="AJ127" s="20">
        <f t="shared" si="24"/>
        <v>-0.184871691836588</v>
      </c>
      <c r="AK127" s="20">
        <f t="shared" si="24"/>
        <v>0.10486083529679301</v>
      </c>
      <c r="AL127" s="20">
        <f t="shared" si="24"/>
        <v>0.124420722088838</v>
      </c>
      <c r="AM127" s="20">
        <f t="shared" si="24"/>
        <v>0.11470817367094099</v>
      </c>
      <c r="AN127" s="20">
        <f t="shared" si="24"/>
        <v>-2.1333437024972802E-3</v>
      </c>
      <c r="AR127" s="22">
        <f t="shared" si="15"/>
        <v>50586</v>
      </c>
      <c r="AS127" s="20">
        <f t="shared" si="16"/>
        <v>85.266554009809198</v>
      </c>
      <c r="AT127" s="20">
        <f t="shared" si="17"/>
        <v>-2.5575201385379933</v>
      </c>
      <c r="AU127" s="20">
        <f t="shared" si="18"/>
        <v>0.16031566002849496</v>
      </c>
      <c r="AV127" s="20">
        <f t="shared" si="23"/>
        <v>3.3309645110082375E-3</v>
      </c>
      <c r="AW127" s="20">
        <f t="shared" si="23"/>
        <v>-0.184871691836588</v>
      </c>
      <c r="AX127" s="20">
        <f t="shared" si="23"/>
        <v>0.10486083529679301</v>
      </c>
      <c r="AY127" s="20">
        <f t="shared" si="23"/>
        <v>0.124420722088838</v>
      </c>
      <c r="AZ127" s="20">
        <f t="shared" si="23"/>
        <v>0.11470817367094099</v>
      </c>
      <c r="BA127" s="20">
        <f t="shared" si="23"/>
        <v>-2.1333437024972802E-3</v>
      </c>
      <c r="BC127" s="22">
        <f t="shared" si="19"/>
        <v>50586</v>
      </c>
      <c r="BD127" s="20">
        <f t="shared" si="20"/>
        <v>-2.5575201385379933</v>
      </c>
      <c r="BE127" s="20">
        <f t="shared" si="20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4"/>
        <v>1.6804436590647127E-2</v>
      </c>
      <c r="AI128" s="20">
        <f t="shared" si="21"/>
        <v>3.2305521284715843E-3</v>
      </c>
      <c r="AJ128" s="20">
        <f t="shared" si="24"/>
        <v>-0.17930060464900399</v>
      </c>
      <c r="AK128" s="20">
        <f t="shared" si="24"/>
        <v>0.101696231951281</v>
      </c>
      <c r="AL128" s="20">
        <f t="shared" si="24"/>
        <v>0.12066658668854401</v>
      </c>
      <c r="AM128" s="20">
        <f t="shared" si="24"/>
        <v>0.111246529692741</v>
      </c>
      <c r="AN128" s="20">
        <f t="shared" si="24"/>
        <v>-2.0612212843575599E-3</v>
      </c>
      <c r="AR128" s="22">
        <f t="shared" si="15"/>
        <v>50678</v>
      </c>
      <c r="AS128" s="20">
        <f t="shared" si="16"/>
        <v>84.950306689445199</v>
      </c>
      <c r="AT128" s="20">
        <f t="shared" si="17"/>
        <v>-2.5580847006662428</v>
      </c>
      <c r="AU128" s="20">
        <f t="shared" si="18"/>
        <v>0.15547807452767604</v>
      </c>
      <c r="AV128" s="20">
        <f t="shared" si="23"/>
        <v>3.2305521284715843E-3</v>
      </c>
      <c r="AW128" s="20">
        <f t="shared" si="23"/>
        <v>-0.17930060464900399</v>
      </c>
      <c r="AX128" s="20">
        <f t="shared" si="23"/>
        <v>0.101696231951281</v>
      </c>
      <c r="AY128" s="20">
        <f t="shared" si="23"/>
        <v>0.12066658668854401</v>
      </c>
      <c r="AZ128" s="20">
        <f t="shared" si="23"/>
        <v>0.111246529692741</v>
      </c>
      <c r="BA128" s="20">
        <f t="shared" si="23"/>
        <v>-2.0612212843575599E-3</v>
      </c>
      <c r="BC128" s="22">
        <f t="shared" si="19"/>
        <v>50678</v>
      </c>
      <c r="BD128" s="20">
        <f t="shared" si="20"/>
        <v>-2.5580847006662428</v>
      </c>
      <c r="BE128" s="20">
        <f t="shared" si="20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4"/>
        <v>1.6254970598925722E-2</v>
      </c>
      <c r="AI129" s="20">
        <f t="shared" si="21"/>
        <v>3.1331519445390397E-3</v>
      </c>
      <c r="AJ129" s="20">
        <f t="shared" si="24"/>
        <v>-0.173895321230501</v>
      </c>
      <c r="AK129" s="20">
        <f t="shared" si="24"/>
        <v>9.8627451852648998E-2</v>
      </c>
      <c r="AL129" s="20">
        <f t="shared" si="24"/>
        <v>0.117026012814478</v>
      </c>
      <c r="AM129" s="20">
        <f t="shared" si="24"/>
        <v>0.10788973737908999</v>
      </c>
      <c r="AN129" s="20">
        <f t="shared" si="24"/>
        <v>-1.99100073209251E-3</v>
      </c>
      <c r="AR129" s="22">
        <f t="shared" si="15"/>
        <v>50770</v>
      </c>
      <c r="AS129" s="20">
        <f t="shared" si="16"/>
        <v>84.635979279100397</v>
      </c>
      <c r="AT129" s="20">
        <f t="shared" si="17"/>
        <v>-2.5586341666579644</v>
      </c>
      <c r="AU129" s="20">
        <f t="shared" si="18"/>
        <v>0.15079003202816249</v>
      </c>
      <c r="AV129" s="20">
        <f t="shared" si="23"/>
        <v>3.1331519445390397E-3</v>
      </c>
      <c r="AW129" s="20">
        <f t="shared" si="23"/>
        <v>-0.173895321230501</v>
      </c>
      <c r="AX129" s="20">
        <f t="shared" si="23"/>
        <v>9.8627451852648998E-2</v>
      </c>
      <c r="AY129" s="20">
        <f t="shared" si="23"/>
        <v>0.117026012814478</v>
      </c>
      <c r="AZ129" s="20">
        <f t="shared" si="23"/>
        <v>0.10788973737908999</v>
      </c>
      <c r="BA129" s="20">
        <f t="shared" si="23"/>
        <v>-1.99100073209251E-3</v>
      </c>
      <c r="BC129" s="22">
        <f t="shared" si="19"/>
        <v>50770</v>
      </c>
      <c r="BD129" s="20">
        <f t="shared" si="20"/>
        <v>-2.5586341666579644</v>
      </c>
      <c r="BE129" s="20">
        <f t="shared" si="20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5">K130+Y130-Y130/100</f>
        <v>1.5721157311228282E-2</v>
      </c>
      <c r="AI130" s="20">
        <f t="shared" si="21"/>
        <v>3.0386734119724453E-3</v>
      </c>
      <c r="AJ130" s="20">
        <f t="shared" si="24"/>
        <v>-0.16865108568800599</v>
      </c>
      <c r="AK130" s="20">
        <f t="shared" si="24"/>
        <v>9.5651495970642098E-2</v>
      </c>
      <c r="AL130" s="20">
        <f t="shared" si="24"/>
        <v>0.11349545509863</v>
      </c>
      <c r="AM130" s="20">
        <f t="shared" si="24"/>
        <v>0.10463450497530701</v>
      </c>
      <c r="AN130" s="20">
        <f t="shared" si="24"/>
        <v>-1.9228083915590101E-3</v>
      </c>
      <c r="AR130" s="22">
        <f t="shared" ref="AR130:AR132" si="26">A130</f>
        <v>50860</v>
      </c>
      <c r="AS130" s="20">
        <f t="shared" si="16"/>
        <v>84.3235881892668</v>
      </c>
      <c r="AT130" s="20">
        <f t="shared" si="17"/>
        <v>-2.5591679799456619</v>
      </c>
      <c r="AU130" s="20">
        <f t="shared" si="18"/>
        <v>0.14624623537698656</v>
      </c>
      <c r="AV130" s="20">
        <f t="shared" si="23"/>
        <v>3.0386734119724453E-3</v>
      </c>
      <c r="AW130" s="20">
        <f t="shared" si="23"/>
        <v>-0.16865108568800599</v>
      </c>
      <c r="AX130" s="20">
        <f t="shared" si="23"/>
        <v>9.5651495970642098E-2</v>
      </c>
      <c r="AY130" s="20">
        <f t="shared" si="23"/>
        <v>0.11349545509863</v>
      </c>
      <c r="AZ130" s="20">
        <f t="shared" si="23"/>
        <v>0.10463450497530701</v>
      </c>
      <c r="BA130" s="20">
        <f t="shared" si="23"/>
        <v>-1.9228083915590101E-3</v>
      </c>
      <c r="BC130" s="22">
        <f t="shared" si="19"/>
        <v>50860</v>
      </c>
      <c r="BD130" s="20">
        <f t="shared" si="20"/>
        <v>-2.5591679799456619</v>
      </c>
      <c r="BE130" s="20">
        <f t="shared" si="20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5"/>
        <v>1.5203367958465629E-2</v>
      </c>
      <c r="AI131" s="20">
        <f t="shared" si="21"/>
        <v>2.947028980964802E-3</v>
      </c>
      <c r="AJ131" s="20">
        <f t="shared" si="24"/>
        <v>-0.163563276379349</v>
      </c>
      <c r="AK131" s="20">
        <f t="shared" si="24"/>
        <v>9.2765473331440196E-2</v>
      </c>
      <c r="AL131" s="20">
        <f t="shared" si="24"/>
        <v>0.110071496048628</v>
      </c>
      <c r="AM131" s="20">
        <f t="shared" si="24"/>
        <v>0.101477660779128</v>
      </c>
      <c r="AN131" s="20">
        <f t="shared" si="24"/>
        <v>-1.8567346373066201E-3</v>
      </c>
      <c r="AR131" s="22">
        <f t="shared" si="26"/>
        <v>50951</v>
      </c>
      <c r="AS131" s="20">
        <f t="shared" ref="AS131:AS132" si="27">AF131*4+2</f>
        <v>84.013146711795599</v>
      </c>
      <c r="AT131" s="20">
        <f t="shared" ref="AT131:AT132" si="28">AH131-$AH$2</f>
        <v>-2.5596857692984245</v>
      </c>
      <c r="AU131" s="20">
        <f t="shared" ref="AU131:AU132" si="29">SUM(AV131:BA131)</f>
        <v>0.14184164812350536</v>
      </c>
      <c r="AV131" s="20">
        <f t="shared" si="23"/>
        <v>2.947028980964802E-3</v>
      </c>
      <c r="AW131" s="20">
        <f t="shared" si="23"/>
        <v>-0.163563276379349</v>
      </c>
      <c r="AX131" s="20">
        <f t="shared" si="23"/>
        <v>9.2765473331440196E-2</v>
      </c>
      <c r="AY131" s="20">
        <f t="shared" si="23"/>
        <v>0.110071496048628</v>
      </c>
      <c r="AZ131" s="20">
        <f t="shared" si="23"/>
        <v>0.101477660779128</v>
      </c>
      <c r="BA131" s="20">
        <f t="shared" si="23"/>
        <v>-1.8567346373066201E-3</v>
      </c>
      <c r="BC131" s="22">
        <f t="shared" ref="BC131:BC132" si="30">AR131</f>
        <v>50951</v>
      </c>
      <c r="BD131" s="20">
        <f t="shared" ref="BD131:BE132" si="31">AT131</f>
        <v>-2.5596857692984245</v>
      </c>
      <c r="BE131" s="20">
        <f t="shared" si="31"/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7"/>
        <v>3.6726840082341683</v>
      </c>
      <c r="AT132" s="20">
        <f t="shared" si="28"/>
        <v>-2.5748509374694959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-2.5748509374694959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B3C4-8096-4FAC-BED4-A7B07B2FB0CA}">
  <dimension ref="A1:BS132"/>
  <sheetViews>
    <sheetView topLeftCell="BC1" zoomScale="108" zoomScaleNormal="106" workbookViewId="0">
      <selection activeCell="BP14" sqref="BP14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B1" s="20" t="s">
        <v>334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2.8806527554902721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66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10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11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5"/>
        <v>-1.5217667850508901E-3</v>
      </c>
      <c r="AX9" s="20">
        <f t="shared" si="5"/>
        <v>1.2434728799526301E-3</v>
      </c>
      <c r="AY9" s="20">
        <f t="shared" si="5"/>
        <v>-1.12811994823491E-4</v>
      </c>
      <c r="AZ9" s="20">
        <f t="shared" si="5"/>
        <v>-2.7900982646489298E-4</v>
      </c>
      <c r="BA9" s="20">
        <f t="shared" si="5"/>
        <v>-6.3304979868172796E-4</v>
      </c>
      <c r="BB9" s="20">
        <f t="shared" si="7"/>
        <v>-4.1647846281103948E-3</v>
      </c>
      <c r="BC9" s="22">
        <f t="shared" si="6"/>
        <v>39813</v>
      </c>
      <c r="BD9" s="20">
        <f t="shared" si="8"/>
        <v>-1.559856410158017E-3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0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11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5"/>
        <v>2.8225495183331601E-4</v>
      </c>
      <c r="AX10" s="20">
        <f t="shared" si="5"/>
        <v>1.58255156568198E-3</v>
      </c>
      <c r="AY10" s="20">
        <f t="shared" si="5"/>
        <v>-4.7262247443446899E-4</v>
      </c>
      <c r="AZ10" s="20">
        <f t="shared" si="5"/>
        <v>-9.2929223443061204E-4</v>
      </c>
      <c r="BA10" s="20">
        <f t="shared" si="5"/>
        <v>-2.9323274728820701E-3</v>
      </c>
      <c r="BB10" s="20">
        <f t="shared" si="7"/>
        <v>-2.0409680480412501E-2</v>
      </c>
      <c r="BC10" s="22">
        <f t="shared" si="6"/>
        <v>39903</v>
      </c>
      <c r="BD10" s="20">
        <f t="shared" si="8"/>
        <v>-1.5436482319257627E-2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11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5"/>
        <v>3.1215479758373E-3</v>
      </c>
      <c r="AX11" s="20">
        <f t="shared" si="5"/>
        <v>1.48382735019048E-3</v>
      </c>
      <c r="AY11" s="20">
        <f t="shared" si="5"/>
        <v>-1.1872850338101499E-3</v>
      </c>
      <c r="AZ11" s="20">
        <f t="shared" si="5"/>
        <v>-1.13409872652958E-3</v>
      </c>
      <c r="BA11" s="20">
        <f t="shared" si="5"/>
        <v>-6.3679069389310696E-3</v>
      </c>
      <c r="BB11" s="20">
        <f t="shared" si="7"/>
        <v>-2.6530117957818247E-2</v>
      </c>
      <c r="BC11" s="22">
        <f t="shared" si="6"/>
        <v>39994</v>
      </c>
      <c r="BD11" s="20">
        <f t="shared" si="8"/>
        <v>-1.8279258873167295E-2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11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5"/>
        <v>4.5827932133368698E-3</v>
      </c>
      <c r="AX12" s="20">
        <f t="shared" si="5"/>
        <v>8.7449552561569201E-4</v>
      </c>
      <c r="AY12" s="20">
        <f t="shared" si="5"/>
        <v>-2.4357544434749898E-3</v>
      </c>
      <c r="AZ12" s="20">
        <f t="shared" si="5"/>
        <v>-1.90121592038572E-3</v>
      </c>
      <c r="BA12" s="20">
        <f t="shared" si="5"/>
        <v>-1.1224735346004801E-2</v>
      </c>
      <c r="BB12" s="20">
        <f t="shared" si="7"/>
        <v>-3.4921692016620313E-2</v>
      </c>
      <c r="BC12" s="22">
        <f t="shared" si="6"/>
        <v>40086</v>
      </c>
      <c r="BD12" s="20">
        <f t="shared" si="8"/>
        <v>-1.4592298888053676E-2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11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5"/>
        <v>6.4716328235680997E-3</v>
      </c>
      <c r="AX13" s="20">
        <f t="shared" si="5"/>
        <v>4.0512964492034299E-4</v>
      </c>
      <c r="AY13" s="20">
        <f t="shared" si="5"/>
        <v>-3.35623593877842E-3</v>
      </c>
      <c r="AZ13" s="20">
        <f t="shared" si="5"/>
        <v>-1.9804732856121198E-3</v>
      </c>
      <c r="BA13" s="20">
        <f t="shared" si="5"/>
        <v>-1.6332098878113401E-2</v>
      </c>
      <c r="BB13" s="20">
        <f t="shared" si="7"/>
        <v>-4.2508981580011138E-2</v>
      </c>
      <c r="BC13" s="22">
        <f t="shared" si="6"/>
        <v>40178</v>
      </c>
      <c r="BD13" s="20">
        <f t="shared" si="8"/>
        <v>-1.2775667409091959E-2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11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5"/>
        <v>9.4093821022767001E-3</v>
      </c>
      <c r="AX14" s="20">
        <f t="shared" si="5"/>
        <v>1.37877717945045E-3</v>
      </c>
      <c r="AY14" s="20">
        <f t="shared" si="5"/>
        <v>-3.1525208990967799E-3</v>
      </c>
      <c r="AZ14" s="20">
        <f t="shared" si="5"/>
        <v>-1.2348491730818001E-3</v>
      </c>
      <c r="BA14" s="20">
        <f t="shared" si="5"/>
        <v>-2.0652980650892602E-2</v>
      </c>
      <c r="BB14" s="20">
        <f t="shared" si="7"/>
        <v>-3.5129857633852277E-2</v>
      </c>
      <c r="BC14" s="22">
        <f t="shared" si="6"/>
        <v>40268</v>
      </c>
      <c r="BD14" s="20">
        <f t="shared" si="8"/>
        <v>-6.4568300014184177E-3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11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5"/>
        <v>1.2620792913287099E-2</v>
      </c>
      <c r="AX15" s="20">
        <f t="shared" si="5"/>
        <v>3.7813697653987701E-3</v>
      </c>
      <c r="AY15" s="20">
        <f t="shared" si="5"/>
        <v>-1.28555556216936E-3</v>
      </c>
      <c r="AZ15" s="20">
        <f t="shared" si="5"/>
        <v>5.6690679388626797E-4</v>
      </c>
      <c r="BA15" s="20">
        <f t="shared" si="5"/>
        <v>-2.31766054025528E-2</v>
      </c>
      <c r="BB15" s="20">
        <f t="shared" si="7"/>
        <v>-1.8685182521267468E-2</v>
      </c>
      <c r="BC15" s="22">
        <f t="shared" si="6"/>
        <v>40359</v>
      </c>
      <c r="BD15" s="20">
        <f t="shared" si="8"/>
        <v>-3.5124265595750104E-3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11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5"/>
        <v>1.45646317055492E-2</v>
      </c>
      <c r="AX16" s="20">
        <f t="shared" si="5"/>
        <v>4.6510980326930299E-3</v>
      </c>
      <c r="AY16" s="20">
        <f t="shared" si="5"/>
        <v>-2.8653285598645401E-4</v>
      </c>
      <c r="AZ16" s="20">
        <f t="shared" si="5"/>
        <v>1.63138454134514E-3</v>
      </c>
      <c r="BA16" s="20">
        <f t="shared" si="5"/>
        <v>-2.4586607441212601E-2</v>
      </c>
      <c r="BB16" s="20">
        <f t="shared" si="7"/>
        <v>-1.3728722689243245E-2</v>
      </c>
      <c r="BC16" s="22">
        <f t="shared" si="6"/>
        <v>40451</v>
      </c>
      <c r="BD16" s="20">
        <f t="shared" si="8"/>
        <v>-5.4674058921194701E-3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0"/>
        <v>-1.2067470653980099E-4</v>
      </c>
      <c r="AJ17" s="20">
        <f t="shared" ref="AJ17:AN48" si="12">Z17</f>
        <v>1.60472106518483E-2</v>
      </c>
      <c r="AK17" s="20">
        <f t="shared" si="12"/>
        <v>4.6091224456201703E-3</v>
      </c>
      <c r="AL17" s="20">
        <f t="shared" si="12"/>
        <v>-2.3211069739570401E-4</v>
      </c>
      <c r="AM17" s="20">
        <f t="shared" si="12"/>
        <v>1.5502992818161501E-3</v>
      </c>
      <c r="AN17" s="20">
        <f t="shared" si="12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11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5"/>
        <v>1.60472106518483E-2</v>
      </c>
      <c r="AX17" s="20">
        <f t="shared" si="5"/>
        <v>4.6091224456201703E-3</v>
      </c>
      <c r="AY17" s="20">
        <f t="shared" si="5"/>
        <v>-2.3211069739570401E-4</v>
      </c>
      <c r="AZ17" s="20">
        <f t="shared" si="5"/>
        <v>1.5502992818161501E-3</v>
      </c>
      <c r="BA17" s="20">
        <f t="shared" si="5"/>
        <v>-2.6035114327083098E-2</v>
      </c>
      <c r="BB17" s="20">
        <f t="shared" si="7"/>
        <v>-1.7856196136204483E-2</v>
      </c>
      <c r="BC17" s="22">
        <f t="shared" si="6"/>
        <v>40543</v>
      </c>
      <c r="BD17" s="20">
        <f t="shared" si="8"/>
        <v>-9.4936614327365172E-3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0"/>
        <v>-1.4184062667455444E-4</v>
      </c>
      <c r="AJ18" s="20">
        <f t="shared" si="12"/>
        <v>1.5494468287657799E-2</v>
      </c>
      <c r="AK18" s="20">
        <f t="shared" si="12"/>
        <v>2.1559779097124398E-3</v>
      </c>
      <c r="AL18" s="20">
        <f t="shared" si="12"/>
        <v>-2.23328033830405E-3</v>
      </c>
      <c r="AM18" s="20">
        <f t="shared" si="12"/>
        <v>-2.4279061260346001E-4</v>
      </c>
      <c r="AN18" s="20">
        <f t="shared" si="12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11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5"/>
        <v>1.5494468287657799E-2</v>
      </c>
      <c r="AX18" s="20">
        <f t="shared" si="5"/>
        <v>2.1559779097124398E-3</v>
      </c>
      <c r="AY18" s="20">
        <f t="shared" si="5"/>
        <v>-2.23328033830405E-3</v>
      </c>
      <c r="AZ18" s="20">
        <f t="shared" si="5"/>
        <v>-2.4279061260346001E-4</v>
      </c>
      <c r="BA18" s="20">
        <f t="shared" si="5"/>
        <v>-2.89970772473058E-2</v>
      </c>
      <c r="BB18" s="20">
        <f t="shared" si="7"/>
        <v>-4.3138428197998749E-2</v>
      </c>
      <c r="BC18" s="22">
        <f t="shared" si="6"/>
        <v>40633</v>
      </c>
      <c r="BD18" s="20">
        <f t="shared" si="8"/>
        <v>-1.5209342942963494E-2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0"/>
        <v>-1.7013832016274553E-4</v>
      </c>
      <c r="AJ19" s="20">
        <f t="shared" si="12"/>
        <v>1.64612166125177E-2</v>
      </c>
      <c r="AK19" s="20">
        <f t="shared" si="12"/>
        <v>6.9928078276770801E-4</v>
      </c>
      <c r="AL19" s="20">
        <f t="shared" si="12"/>
        <v>-3.19500066783273E-3</v>
      </c>
      <c r="AM19" s="20">
        <f t="shared" si="12"/>
        <v>-9.789042726748849E-4</v>
      </c>
      <c r="AN19" s="20">
        <f t="shared" si="12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11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5"/>
        <v>1.64612166125177E-2</v>
      </c>
      <c r="AX19" s="20">
        <f t="shared" si="5"/>
        <v>6.9928078276770801E-4</v>
      </c>
      <c r="AY19" s="20">
        <f t="shared" si="5"/>
        <v>-3.19500066783273E-3</v>
      </c>
      <c r="AZ19" s="20">
        <f t="shared" si="5"/>
        <v>-9.789042726748849E-4</v>
      </c>
      <c r="BA19" s="20">
        <f t="shared" si="5"/>
        <v>-3.2208722504589699E-2</v>
      </c>
      <c r="BB19" s="20">
        <f t="shared" si="7"/>
        <v>-6.4061888182982044E-2</v>
      </c>
      <c r="BC19" s="22">
        <f t="shared" si="6"/>
        <v>40724</v>
      </c>
      <c r="BD19" s="20">
        <f t="shared" si="8"/>
        <v>-2.5277351443032746E-2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0"/>
        <v>-1.940269017445881E-4</v>
      </c>
      <c r="AJ20" s="20">
        <f t="shared" si="12"/>
        <v>2.2855452068681802E-2</v>
      </c>
      <c r="AK20" s="20">
        <f t="shared" si="12"/>
        <v>3.5417645940949401E-3</v>
      </c>
      <c r="AL20" s="20">
        <f t="shared" si="12"/>
        <v>-6.2814046689618698E-4</v>
      </c>
      <c r="AM20" s="20">
        <f t="shared" si="12"/>
        <v>1.0605801789242901E-3</v>
      </c>
      <c r="AN20" s="20">
        <f t="shared" si="12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11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5"/>
        <v>2.2855452068681802E-2</v>
      </c>
      <c r="AX20" s="20">
        <f t="shared" si="5"/>
        <v>3.5417645940949401E-3</v>
      </c>
      <c r="AY20" s="20">
        <f t="shared" si="5"/>
        <v>-6.2814046689618698E-4</v>
      </c>
      <c r="AZ20" s="20">
        <f t="shared" si="5"/>
        <v>1.0605801789242901E-3</v>
      </c>
      <c r="BA20" s="20">
        <f t="shared" si="5"/>
        <v>-3.3246180917945102E-2</v>
      </c>
      <c r="BB20" s="20">
        <f t="shared" si="7"/>
        <v>-3.6645422598809846E-2</v>
      </c>
      <c r="BC20" s="22">
        <f t="shared" si="6"/>
        <v>40816</v>
      </c>
      <c r="BD20" s="20">
        <f t="shared" si="8"/>
        <v>-2.3424319709040152E-2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0"/>
        <v>-2.1054100392574259E-4</v>
      </c>
      <c r="AJ21" s="20">
        <f t="shared" si="12"/>
        <v>2.7988550459467899E-2</v>
      </c>
      <c r="AK21" s="20">
        <f t="shared" si="12"/>
        <v>5.4221457500114303E-3</v>
      </c>
      <c r="AL21" s="20">
        <f t="shared" si="12"/>
        <v>1.3234863656341701E-3</v>
      </c>
      <c r="AM21" s="20">
        <f t="shared" si="12"/>
        <v>2.4980331430946002E-3</v>
      </c>
      <c r="AN21" s="20">
        <f t="shared" si="12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11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5"/>
        <v>2.7988550459467899E-2</v>
      </c>
      <c r="AX21" s="20">
        <f t="shared" si="5"/>
        <v>5.4221457500114303E-3</v>
      </c>
      <c r="AY21" s="20">
        <f t="shared" si="5"/>
        <v>1.3234863656341701E-3</v>
      </c>
      <c r="AZ21" s="20">
        <f t="shared" si="5"/>
        <v>2.4980331430946002E-3</v>
      </c>
      <c r="BA21" s="20">
        <f t="shared" si="5"/>
        <v>-3.3171346627725001E-2</v>
      </c>
      <c r="BB21" s="20">
        <f t="shared" si="7"/>
        <v>-8.1809241134447909E-3</v>
      </c>
      <c r="BC21" s="22">
        <f t="shared" si="6"/>
        <v>40908</v>
      </c>
      <c r="BD21" s="20">
        <f t="shared" si="8"/>
        <v>-1.5881580286559498E-2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0"/>
        <v>-2.2189041147825249E-4</v>
      </c>
      <c r="AJ22" s="20">
        <f t="shared" si="12"/>
        <v>3.02713990951941E-2</v>
      </c>
      <c r="AK22" s="20">
        <f t="shared" si="12"/>
        <v>5.97227208367634E-3</v>
      </c>
      <c r="AL22" s="20">
        <f t="shared" si="12"/>
        <v>2.2585007847464298E-3</v>
      </c>
      <c r="AM22" s="20">
        <f t="shared" si="12"/>
        <v>3.3881754276876498E-3</v>
      </c>
      <c r="AN22" s="20">
        <f t="shared" si="12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11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5"/>
        <v>3.02713990951941E-2</v>
      </c>
      <c r="AX22" s="20">
        <f t="shared" si="5"/>
        <v>5.97227208367634E-3</v>
      </c>
      <c r="AY22" s="20">
        <f t="shared" si="5"/>
        <v>2.2585007847464298E-3</v>
      </c>
      <c r="AZ22" s="20">
        <f t="shared" si="5"/>
        <v>3.3881754276876498E-3</v>
      </c>
      <c r="BA22" s="20">
        <f t="shared" si="5"/>
        <v>-3.2592870887604403E-2</v>
      </c>
      <c r="BB22" s="20">
        <f t="shared" si="7"/>
        <v>6.923184070161556E-3</v>
      </c>
      <c r="BC22" s="22">
        <f t="shared" si="6"/>
        <v>40999</v>
      </c>
      <c r="BD22" s="20">
        <f t="shared" si="8"/>
        <v>-1.1227988114282177E-2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0"/>
        <v>-2.2984288540541583E-4</v>
      </c>
      <c r="AJ23" s="20">
        <f t="shared" si="12"/>
        <v>3.1589678963572697E-2</v>
      </c>
      <c r="AK23" s="20">
        <f t="shared" si="12"/>
        <v>6.2524416592601899E-3</v>
      </c>
      <c r="AL23" s="20">
        <f t="shared" si="12"/>
        <v>2.8871194956980799E-3</v>
      </c>
      <c r="AM23" s="20">
        <f t="shared" si="12"/>
        <v>4.0305946346963399E-3</v>
      </c>
      <c r="AN23" s="20">
        <f t="shared" si="12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11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5"/>
        <v>3.1589678963572697E-2</v>
      </c>
      <c r="AX23" s="20">
        <f t="shared" si="5"/>
        <v>6.2524416592601899E-3</v>
      </c>
      <c r="AY23" s="20">
        <f t="shared" si="5"/>
        <v>2.8871194956980799E-3</v>
      </c>
      <c r="AZ23" s="20">
        <f t="shared" si="5"/>
        <v>4.0305946346963399E-3</v>
      </c>
      <c r="BA23" s="20">
        <f t="shared" si="5"/>
        <v>-3.1751853348604898E-2</v>
      </c>
      <c r="BB23" s="20">
        <f t="shared" si="7"/>
        <v>1.2566359088258212E-2</v>
      </c>
      <c r="BC23" s="22">
        <f t="shared" si="6"/>
        <v>41090</v>
      </c>
      <c r="BD23" s="20">
        <f t="shared" si="8"/>
        <v>-1.2989917950175784E-2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0"/>
        <v>-2.3203721994958514E-4</v>
      </c>
      <c r="AJ24" s="20">
        <f t="shared" si="12"/>
        <v>3.20265587092416E-2</v>
      </c>
      <c r="AK24" s="20">
        <f t="shared" si="12"/>
        <v>6.4814402499502304E-3</v>
      </c>
      <c r="AL24" s="20">
        <f t="shared" si="12"/>
        <v>3.4489176814922399E-3</v>
      </c>
      <c r="AM24" s="20">
        <f t="shared" si="12"/>
        <v>4.5910132554727303E-3</v>
      </c>
      <c r="AN24" s="20">
        <f t="shared" si="12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11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5"/>
        <v>3.20265587092416E-2</v>
      </c>
      <c r="AX24" s="20">
        <f t="shared" si="5"/>
        <v>6.4814402499502304E-3</v>
      </c>
      <c r="AY24" s="20">
        <f t="shared" si="5"/>
        <v>3.4489176814922399E-3</v>
      </c>
      <c r="AZ24" s="20">
        <f t="shared" si="5"/>
        <v>4.5910132554727303E-3</v>
      </c>
      <c r="BA24" s="20">
        <f t="shared" si="5"/>
        <v>-3.0725839329270799E-2</v>
      </c>
      <c r="BB24" s="20">
        <f t="shared" si="7"/>
        <v>1.9061875476442159E-2</v>
      </c>
      <c r="BC24" s="22">
        <f t="shared" si="6"/>
        <v>41182</v>
      </c>
      <c r="BD24" s="20">
        <f t="shared" si="8"/>
        <v>-1.2118231217430683E-2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0"/>
        <v>-2.3127844056427722E-4</v>
      </c>
      <c r="AJ25" s="20">
        <f t="shared" si="12"/>
        <v>3.1910261213230401E-2</v>
      </c>
      <c r="AK25" s="20">
        <f t="shared" si="12"/>
        <v>6.3269531307641397E-3</v>
      </c>
      <c r="AL25" s="20">
        <f t="shared" si="12"/>
        <v>3.7031260556208401E-3</v>
      </c>
      <c r="AM25" s="20">
        <f t="shared" si="12"/>
        <v>4.9035772696326401E-3</v>
      </c>
      <c r="AN25" s="20">
        <f t="shared" si="12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11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5"/>
        <v>3.1910261213230401E-2</v>
      </c>
      <c r="AX25" s="20">
        <f t="shared" si="5"/>
        <v>6.3269531307641397E-3</v>
      </c>
      <c r="AY25" s="20">
        <f t="shared" si="5"/>
        <v>3.7031260556208401E-3</v>
      </c>
      <c r="AZ25" s="20">
        <f t="shared" si="5"/>
        <v>4.9035772696326401E-3</v>
      </c>
      <c r="BA25" s="20">
        <f t="shared" si="5"/>
        <v>-2.9719448517229099E-2</v>
      </c>
      <c r="BB25" s="20">
        <f t="shared" si="7"/>
        <v>1.9900032778868999E-2</v>
      </c>
      <c r="BC25" s="22">
        <f t="shared" si="6"/>
        <v>41274</v>
      </c>
      <c r="BD25" s="20">
        <f t="shared" si="8"/>
        <v>-1.3886348644040302E-2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0"/>
        <v>-2.3030701030899703E-4</v>
      </c>
      <c r="AJ26" s="20">
        <f t="shared" si="12"/>
        <v>3.0699588803551E-2</v>
      </c>
      <c r="AK26" s="20">
        <f t="shared" si="12"/>
        <v>5.54241435408719E-3</v>
      </c>
      <c r="AL26" s="20">
        <f t="shared" si="12"/>
        <v>3.2869865447704401E-3</v>
      </c>
      <c r="AM26" s="20">
        <f t="shared" si="12"/>
        <v>4.6673967601496003E-3</v>
      </c>
      <c r="AN26" s="20">
        <f t="shared" si="12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11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5"/>
        <v>3.0699588803551E-2</v>
      </c>
      <c r="AX26" s="20">
        <f t="shared" si="5"/>
        <v>5.54241435408719E-3</v>
      </c>
      <c r="AY26" s="20">
        <f t="shared" si="5"/>
        <v>3.2869865447704401E-3</v>
      </c>
      <c r="AZ26" s="20">
        <f t="shared" si="5"/>
        <v>4.6673967601496003E-3</v>
      </c>
      <c r="BA26" s="20">
        <f t="shared" si="5"/>
        <v>-2.9087161768215301E-2</v>
      </c>
      <c r="BB26" s="20">
        <f t="shared" si="7"/>
        <v>9.2016831818702398E-3</v>
      </c>
      <c r="BC26" s="22">
        <f t="shared" si="6"/>
        <v>41364</v>
      </c>
      <c r="BD26" s="20">
        <f t="shared" si="8"/>
        <v>-2.0556152186197628E-2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0"/>
        <v>-2.2720239437250793E-4</v>
      </c>
      <c r="AJ27" s="20">
        <f t="shared" si="12"/>
        <v>3.0370643666843802E-2</v>
      </c>
      <c r="AK27" s="20">
        <f t="shared" si="12"/>
        <v>5.4801992191766402E-3</v>
      </c>
      <c r="AL27" s="20">
        <f t="shared" si="12"/>
        <v>3.3887588028136402E-3</v>
      </c>
      <c r="AM27" s="20">
        <f t="shared" si="12"/>
        <v>4.79814677698531E-3</v>
      </c>
      <c r="AN27" s="20">
        <f t="shared" si="12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11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5"/>
        <v>3.0370643666843802E-2</v>
      </c>
      <c r="AX27" s="20">
        <f t="shared" si="5"/>
        <v>5.4801992191766402E-3</v>
      </c>
      <c r="AY27" s="20">
        <f t="shared" si="5"/>
        <v>3.3887588028136402E-3</v>
      </c>
      <c r="AZ27" s="20">
        <f t="shared" si="5"/>
        <v>4.79814677698531E-3</v>
      </c>
      <c r="BA27" s="20">
        <f t="shared" si="5"/>
        <v>-2.8444946685579599E-2</v>
      </c>
      <c r="BB27" s="20">
        <f t="shared" si="7"/>
        <v>8.1035108139684009E-3</v>
      </c>
      <c r="BC27" s="22">
        <f t="shared" si="6"/>
        <v>41455</v>
      </c>
      <c r="BD27" s="20">
        <f t="shared" si="8"/>
        <v>-2.2627687957766169E-2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0"/>
        <v>-2.2407981581868417E-4</v>
      </c>
      <c r="AJ28" s="20">
        <f t="shared" si="12"/>
        <v>2.9954446575608501E-2</v>
      </c>
      <c r="AK28" s="20">
        <f t="shared" si="12"/>
        <v>5.1339268852812403E-3</v>
      </c>
      <c r="AL28" s="20">
        <f t="shared" si="12"/>
        <v>3.0261791961416701E-3</v>
      </c>
      <c r="AM28" s="20">
        <f t="shared" si="12"/>
        <v>4.5222799819111198E-3</v>
      </c>
      <c r="AN28" s="20">
        <f t="shared" si="12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11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5"/>
        <v>2.9954446575608501E-2</v>
      </c>
      <c r="AX28" s="20">
        <f t="shared" si="5"/>
        <v>5.1339268852812403E-3</v>
      </c>
      <c r="AY28" s="20">
        <f t="shared" si="5"/>
        <v>3.0261791961416701E-3</v>
      </c>
      <c r="AZ28" s="20">
        <f t="shared" si="5"/>
        <v>4.5222799819111198E-3</v>
      </c>
      <c r="BA28" s="20">
        <f t="shared" si="5"/>
        <v>-2.81449546860046E-2</v>
      </c>
      <c r="BB28" s="20">
        <f t="shared" si="7"/>
        <v>5.4668051703907067E-3</v>
      </c>
      <c r="BC28" s="22">
        <f t="shared" si="6"/>
        <v>41547</v>
      </c>
      <c r="BD28" s="20">
        <f t="shared" si="8"/>
        <v>-2.3068791103847786E-2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0"/>
        <v>-2.2167940221380099E-4</v>
      </c>
      <c r="AJ29" s="20">
        <f t="shared" si="12"/>
        <v>2.9992445011295301E-2</v>
      </c>
      <c r="AK29" s="20">
        <f t="shared" si="12"/>
        <v>5.3028430677448599E-3</v>
      </c>
      <c r="AL29" s="20">
        <f t="shared" si="12"/>
        <v>3.2318513455420399E-3</v>
      </c>
      <c r="AM29" s="20">
        <f t="shared" si="12"/>
        <v>4.7339776624077904E-3</v>
      </c>
      <c r="AN29" s="20">
        <f t="shared" si="12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11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5"/>
        <v>2.9992445011295301E-2</v>
      </c>
      <c r="AX29" s="20">
        <f t="shared" si="5"/>
        <v>5.3028430677448599E-3</v>
      </c>
      <c r="AY29" s="20">
        <f t="shared" si="5"/>
        <v>3.2318513455420399E-3</v>
      </c>
      <c r="AZ29" s="20">
        <f t="shared" si="5"/>
        <v>4.7339776624077904E-3</v>
      </c>
      <c r="BA29" s="20">
        <f t="shared" si="5"/>
        <v>-2.7700680426845301E-2</v>
      </c>
      <c r="BB29" s="20">
        <f t="shared" si="7"/>
        <v>5.6571788526626476E-3</v>
      </c>
      <c r="BC29" s="22">
        <f t="shared" si="6"/>
        <v>41639</v>
      </c>
      <c r="BD29" s="20">
        <f t="shared" si="8"/>
        <v>-2.5020335663199132E-2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0"/>
        <v>-2.2106526129875843E-4</v>
      </c>
      <c r="AJ30" s="20">
        <f t="shared" si="12"/>
        <v>3.00834629081814E-2</v>
      </c>
      <c r="AK30" s="20">
        <f t="shared" si="12"/>
        <v>5.4777991856491603E-3</v>
      </c>
      <c r="AL30" s="20">
        <f t="shared" si="12"/>
        <v>3.5679555226097999E-3</v>
      </c>
      <c r="AM30" s="20">
        <f t="shared" si="12"/>
        <v>5.04913635235304E-3</v>
      </c>
      <c r="AN30" s="20">
        <f t="shared" si="12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11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5"/>
        <v>3.00834629081814E-2</v>
      </c>
      <c r="AX30" s="20">
        <f t="shared" si="5"/>
        <v>5.4777991856491603E-3</v>
      </c>
      <c r="AY30" s="20">
        <f t="shared" si="5"/>
        <v>3.5679555226097999E-3</v>
      </c>
      <c r="AZ30" s="20">
        <f t="shared" si="5"/>
        <v>5.04913635235304E-3</v>
      </c>
      <c r="BA30" s="20">
        <f t="shared" si="5"/>
        <v>-2.70260067446348E-2</v>
      </c>
      <c r="BB30" s="20">
        <f t="shared" si="7"/>
        <v>1.4399677860696437E-3</v>
      </c>
      <c r="BC30" s="22">
        <f t="shared" si="6"/>
        <v>41729</v>
      </c>
      <c r="BD30" s="20">
        <f t="shared" si="8"/>
        <v>-3.2422596139650033E-2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0"/>
        <v>-2.197514006373693E-4</v>
      </c>
      <c r="AJ31" s="20">
        <f t="shared" si="12"/>
        <v>3.0386908700408201E-2</v>
      </c>
      <c r="AK31" s="20">
        <f t="shared" si="12"/>
        <v>5.47473055656499E-3</v>
      </c>
      <c r="AL31" s="20">
        <f t="shared" si="12"/>
        <v>3.72608657157602E-3</v>
      </c>
      <c r="AM31" s="20">
        <f t="shared" si="12"/>
        <v>5.2137744586566699E-3</v>
      </c>
      <c r="AN31" s="20">
        <f t="shared" si="12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11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5"/>
        <v>3.0386908700408201E-2</v>
      </c>
      <c r="AX31" s="20">
        <f t="shared" si="5"/>
        <v>5.47473055656499E-3</v>
      </c>
      <c r="AY31" s="20">
        <f t="shared" si="5"/>
        <v>3.72608657157602E-3</v>
      </c>
      <c r="AZ31" s="20">
        <f t="shared" si="5"/>
        <v>5.2137744586566699E-3</v>
      </c>
      <c r="BA31" s="20">
        <f t="shared" si="5"/>
        <v>-2.61998122354389E-2</v>
      </c>
      <c r="BB31" s="20">
        <f t="shared" si="7"/>
        <v>2.3454619659911552E-3</v>
      </c>
      <c r="BC31" s="22">
        <f t="shared" si="6"/>
        <v>41820</v>
      </c>
      <c r="BD31" s="20">
        <f t="shared" si="8"/>
        <v>-3.4418411336268072E-2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0"/>
        <v>-2.1647173107369703E-4</v>
      </c>
      <c r="AJ32" s="20">
        <f t="shared" si="12"/>
        <v>2.9948427555726E-2</v>
      </c>
      <c r="AK32" s="20">
        <f t="shared" si="12"/>
        <v>5.5602837857327003E-3</v>
      </c>
      <c r="AL32" s="20">
        <f t="shared" si="12"/>
        <v>3.9753122035523997E-3</v>
      </c>
      <c r="AM32" s="20">
        <f t="shared" si="12"/>
        <v>5.2908688776165296E-3</v>
      </c>
      <c r="AN32" s="20">
        <f t="shared" si="12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11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5"/>
        <v>2.9948427555726E-2</v>
      </c>
      <c r="AX32" s="20">
        <f t="shared" si="5"/>
        <v>5.5602837857327003E-3</v>
      </c>
      <c r="AY32" s="20">
        <f t="shared" si="5"/>
        <v>3.9753122035523997E-3</v>
      </c>
      <c r="AZ32" s="20">
        <f t="shared" si="5"/>
        <v>5.2908688776165296E-3</v>
      </c>
      <c r="BA32" s="20">
        <f t="shared" si="5"/>
        <v>-2.5236748966661601E-2</v>
      </c>
      <c r="BB32" s="20">
        <f t="shared" si="7"/>
        <v>6.2771698338105059E-3</v>
      </c>
      <c r="BC32" s="22">
        <f t="shared" si="6"/>
        <v>41912</v>
      </c>
      <c r="BD32" s="20">
        <f t="shared" si="8"/>
        <v>-3.2366173615974159E-2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0"/>
        <v>-2.1139863523195743E-4</v>
      </c>
      <c r="AJ33" s="20">
        <f t="shared" si="12"/>
        <v>2.9163307955082301E-2</v>
      </c>
      <c r="AK33" s="20">
        <f t="shared" si="12"/>
        <v>5.5080607276103404E-3</v>
      </c>
      <c r="AL33" s="20">
        <f t="shared" si="12"/>
        <v>4.1142351569156601E-3</v>
      </c>
      <c r="AM33" s="20">
        <f t="shared" si="12"/>
        <v>5.1434454814369701E-3</v>
      </c>
      <c r="AN33" s="20">
        <f t="shared" si="12"/>
        <v>-2.4290359889922401E-2</v>
      </c>
      <c r="AR33" s="22">
        <f t="shared" si="1"/>
        <v>42004</v>
      </c>
      <c r="AS33" s="20">
        <f t="shared" si="3"/>
        <v>-3.6529902557864</v>
      </c>
      <c r="AT33" s="20">
        <f t="shared" si="11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5"/>
        <v>2.9163307955082301E-2</v>
      </c>
      <c r="AX33" s="20">
        <f t="shared" si="5"/>
        <v>5.5080607276103404E-3</v>
      </c>
      <c r="AY33" s="20">
        <f t="shared" si="5"/>
        <v>4.1142351569156601E-3</v>
      </c>
      <c r="AZ33" s="20">
        <f t="shared" si="5"/>
        <v>5.1434454814369701E-3</v>
      </c>
      <c r="BA33" s="20">
        <f t="shared" si="5"/>
        <v>-2.4290359889922401E-2</v>
      </c>
      <c r="BB33" s="20">
        <f t="shared" si="7"/>
        <v>7.5540718954311033E-3</v>
      </c>
      <c r="BC33" s="22">
        <f t="shared" si="6"/>
        <v>42004</v>
      </c>
      <c r="BD33" s="20">
        <f t="shared" si="8"/>
        <v>-3.1300509696350724E-2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10"/>
        <v>-2.0525743900920494E-4</v>
      </c>
      <c r="AJ34" s="20">
        <f t="shared" si="12"/>
        <v>2.8308055452819201E-2</v>
      </c>
      <c r="AK34" s="20">
        <f t="shared" si="12"/>
        <v>5.3182076370728E-3</v>
      </c>
      <c r="AL34" s="20">
        <f t="shared" si="12"/>
        <v>4.1492840729517796E-3</v>
      </c>
      <c r="AM34" s="20">
        <f t="shared" si="12"/>
        <v>4.9332208985397499E-3</v>
      </c>
      <c r="AN34" s="20">
        <f t="shared" si="12"/>
        <v>-2.3383700586065901E-2</v>
      </c>
      <c r="AR34" s="22">
        <f t="shared" si="1"/>
        <v>42094</v>
      </c>
      <c r="AS34" s="20">
        <f t="shared" si="3"/>
        <v>1.0606957317861121</v>
      </c>
      <c r="AT34" s="20">
        <f t="shared" si="11"/>
        <v>-3.3259933428108533E-2</v>
      </c>
      <c r="AU34" s="20">
        <f t="shared" si="4"/>
        <v>1.9119810036308426E-2</v>
      </c>
      <c r="AV34" s="20">
        <f t="shared" ref="AV34:BA65" si="13">AI34</f>
        <v>-2.0525743900920494E-4</v>
      </c>
      <c r="AW34" s="20">
        <f t="shared" si="13"/>
        <v>2.8308055452819201E-2</v>
      </c>
      <c r="AX34" s="20">
        <f t="shared" si="13"/>
        <v>5.3182076370728E-3</v>
      </c>
      <c r="AY34" s="20">
        <f t="shared" si="13"/>
        <v>4.1492840729517796E-3</v>
      </c>
      <c r="AZ34" s="20">
        <f t="shared" si="13"/>
        <v>4.9332208985397499E-3</v>
      </c>
      <c r="BA34" s="20">
        <f t="shared" si="13"/>
        <v>-2.3383700586065901E-2</v>
      </c>
      <c r="BB34" s="20">
        <f t="shared" si="7"/>
        <v>4.9796866445083153E-3</v>
      </c>
      <c r="BC34" s="22">
        <f t="shared" si="6"/>
        <v>42094</v>
      </c>
      <c r="BD34" s="20">
        <f t="shared" si="8"/>
        <v>-3.3259933428108533E-2</v>
      </c>
      <c r="BE34" s="20">
        <f t="shared" si="9"/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10"/>
        <v>-1.968802006184604E-4</v>
      </c>
      <c r="AJ35" s="20">
        <f t="shared" si="12"/>
        <v>2.7117033402279601E-2</v>
      </c>
      <c r="AK35" s="20">
        <f t="shared" si="12"/>
        <v>4.8857338493135602E-3</v>
      </c>
      <c r="AL35" s="20">
        <f t="shared" si="12"/>
        <v>3.8761434001388598E-3</v>
      </c>
      <c r="AM35" s="20">
        <f t="shared" si="12"/>
        <v>4.4783695587025099E-3</v>
      </c>
      <c r="AN35" s="20">
        <f t="shared" si="12"/>
        <v>-2.2757711382192999E-2</v>
      </c>
      <c r="AR35" s="22">
        <f t="shared" si="1"/>
        <v>42185</v>
      </c>
      <c r="AS35" s="20">
        <f t="shared" si="3"/>
        <v>-2.8605884750976402</v>
      </c>
      <c r="AT35" s="20">
        <f t="shared" si="11"/>
        <v>-2.9450075468199048E-2</v>
      </c>
      <c r="AU35" s="20">
        <f t="shared" si="4"/>
        <v>1.7402688627623071E-2</v>
      </c>
      <c r="AV35" s="20">
        <f t="shared" si="13"/>
        <v>-1.968802006184604E-4</v>
      </c>
      <c r="AW35" s="20">
        <f t="shared" si="13"/>
        <v>2.7117033402279601E-2</v>
      </c>
      <c r="AX35" s="20">
        <f t="shared" si="13"/>
        <v>4.8857338493135602E-3</v>
      </c>
      <c r="AY35" s="20">
        <f t="shared" si="13"/>
        <v>3.8761434001388598E-3</v>
      </c>
      <c r="AZ35" s="20">
        <f t="shared" si="13"/>
        <v>4.4783695587025099E-3</v>
      </c>
      <c r="BA35" s="20">
        <f t="shared" si="13"/>
        <v>-2.2757711382192999E-2</v>
      </c>
      <c r="BB35" s="20">
        <f t="shared" si="7"/>
        <v>5.355301787047094E-3</v>
      </c>
      <c r="BC35" s="22">
        <f t="shared" si="6"/>
        <v>42185</v>
      </c>
      <c r="BD35" s="20">
        <f t="shared" si="8"/>
        <v>-2.9450075468199048E-2</v>
      </c>
      <c r="BE35" s="20">
        <f t="shared" si="9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10"/>
        <v>-1.8716123674901981E-4</v>
      </c>
      <c r="AJ36" s="20">
        <f t="shared" si="12"/>
        <v>2.6420921638337001E-2</v>
      </c>
      <c r="AK36" s="20">
        <f t="shared" si="12"/>
        <v>5.1901514828811496E-3</v>
      </c>
      <c r="AL36" s="20">
        <f t="shared" si="12"/>
        <v>4.2700544921503401E-3</v>
      </c>
      <c r="AM36" s="20">
        <f t="shared" si="12"/>
        <v>4.6431467633611901E-3</v>
      </c>
      <c r="AN36" s="20">
        <f t="shared" si="12"/>
        <v>-2.1883722925797301E-2</v>
      </c>
      <c r="AR36" s="22">
        <f t="shared" si="1"/>
        <v>42277</v>
      </c>
      <c r="AS36" s="20">
        <f t="shared" si="3"/>
        <v>-2.86705545830144</v>
      </c>
      <c r="AT36" s="20">
        <f t="shared" si="11"/>
        <v>-2.8276613713624409E-2</v>
      </c>
      <c r="AU36" s="20">
        <f t="shared" si="4"/>
        <v>1.8453390214183352E-2</v>
      </c>
      <c r="AV36" s="20">
        <f t="shared" si="13"/>
        <v>-1.8716123674901981E-4</v>
      </c>
      <c r="AW36" s="20">
        <f t="shared" si="13"/>
        <v>2.6420921638337001E-2</v>
      </c>
      <c r="AX36" s="20">
        <f t="shared" si="13"/>
        <v>5.1901514828811496E-3</v>
      </c>
      <c r="AY36" s="20">
        <f t="shared" si="13"/>
        <v>4.2700544921503401E-3</v>
      </c>
      <c r="AZ36" s="20">
        <f t="shared" si="13"/>
        <v>4.6431467633611901E-3</v>
      </c>
      <c r="BA36" s="20">
        <f t="shared" si="13"/>
        <v>-2.1883722925797301E-2</v>
      </c>
      <c r="BB36" s="20">
        <f t="shared" si="7"/>
        <v>8.6301667147423017E-3</v>
      </c>
      <c r="BC36" s="22">
        <f t="shared" si="6"/>
        <v>42277</v>
      </c>
      <c r="BD36" s="20">
        <f t="shared" si="8"/>
        <v>-2.8276613713624409E-2</v>
      </c>
      <c r="BE36" s="20">
        <f t="shared" si="9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10"/>
        <v>-1.755158724973297E-4</v>
      </c>
      <c r="AJ37" s="20">
        <f t="shared" si="12"/>
        <v>2.5494506251333399E-2</v>
      </c>
      <c r="AK37" s="20">
        <f t="shared" si="12"/>
        <v>5.3236561107450299E-3</v>
      </c>
      <c r="AL37" s="20">
        <f t="shared" si="12"/>
        <v>4.4110300893240801E-3</v>
      </c>
      <c r="AM37" s="20">
        <f t="shared" si="12"/>
        <v>4.5960867997019098E-3</v>
      </c>
      <c r="AN37" s="20">
        <f t="shared" si="12"/>
        <v>-2.0947683541894201E-2</v>
      </c>
      <c r="AR37" s="22">
        <f t="shared" si="1"/>
        <v>42369</v>
      </c>
      <c r="AS37" s="20">
        <f t="shared" si="3"/>
        <v>-1.7464897755981479</v>
      </c>
      <c r="AT37" s="20">
        <f t="shared" si="11"/>
        <v>-2.5392344932969484E-2</v>
      </c>
      <c r="AU37" s="20">
        <f t="shared" si="4"/>
        <v>1.8702079836712886E-2</v>
      </c>
      <c r="AV37" s="20">
        <f t="shared" si="13"/>
        <v>-1.755158724973297E-4</v>
      </c>
      <c r="AW37" s="20">
        <f t="shared" si="13"/>
        <v>2.5494506251333399E-2</v>
      </c>
      <c r="AX37" s="20">
        <f t="shared" si="13"/>
        <v>5.3236561107450299E-3</v>
      </c>
      <c r="AY37" s="20">
        <f t="shared" si="13"/>
        <v>4.4110300893240801E-3</v>
      </c>
      <c r="AZ37" s="20">
        <f t="shared" si="13"/>
        <v>4.5960867997019098E-3</v>
      </c>
      <c r="BA37" s="20">
        <f t="shared" si="13"/>
        <v>-2.0947683541894201E-2</v>
      </c>
      <c r="BB37" s="20">
        <f t="shared" si="7"/>
        <v>1.2011814740456293E-2</v>
      </c>
      <c r="BC37" s="22">
        <f t="shared" si="6"/>
        <v>42369</v>
      </c>
      <c r="BD37" s="20">
        <f t="shared" si="8"/>
        <v>-2.5392344932969484E-2</v>
      </c>
      <c r="BE37" s="20">
        <f t="shared" si="9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10"/>
        <v>-1.6118198520061189E-4</v>
      </c>
      <c r="AJ38" s="20">
        <f t="shared" si="12"/>
        <v>2.4634332011386199E-2</v>
      </c>
      <c r="AK38" s="20">
        <f t="shared" si="12"/>
        <v>5.8866995588768801E-3</v>
      </c>
      <c r="AL38" s="20">
        <f t="shared" si="12"/>
        <v>4.8586218124535502E-3</v>
      </c>
      <c r="AM38" s="20">
        <f t="shared" si="12"/>
        <v>4.6824500089526202E-3</v>
      </c>
      <c r="AN38" s="20">
        <f t="shared" si="12"/>
        <v>-1.9828844084490701E-2</v>
      </c>
      <c r="AR38" s="22">
        <f t="shared" si="1"/>
        <v>42460</v>
      </c>
      <c r="AS38" s="20">
        <f t="shared" si="3"/>
        <v>-2.5612610663163604</v>
      </c>
      <c r="AT38" s="20">
        <f t="shared" si="11"/>
        <v>-2.2010090626293329E-2</v>
      </c>
      <c r="AU38" s="20">
        <f t="shared" si="4"/>
        <v>2.0072077321977942E-2</v>
      </c>
      <c r="AV38" s="20">
        <f t="shared" si="13"/>
        <v>-1.6118198520061189E-4</v>
      </c>
      <c r="AW38" s="20">
        <f t="shared" si="13"/>
        <v>2.4634332011386199E-2</v>
      </c>
      <c r="AX38" s="20">
        <f t="shared" si="13"/>
        <v>5.8866995588768801E-3</v>
      </c>
      <c r="AY38" s="20">
        <f t="shared" si="13"/>
        <v>4.8586218124535502E-3</v>
      </c>
      <c r="AZ38" s="20">
        <f t="shared" si="13"/>
        <v>4.6824500089526202E-3</v>
      </c>
      <c r="BA38" s="20">
        <f t="shared" si="13"/>
        <v>-1.9828844084490701E-2</v>
      </c>
      <c r="BB38" s="20">
        <f t="shared" si="7"/>
        <v>1.8134064017662554E-2</v>
      </c>
      <c r="BC38" s="22">
        <f t="shared" si="6"/>
        <v>42460</v>
      </c>
      <c r="BD38" s="20">
        <f t="shared" si="8"/>
        <v>-2.2010090626293329E-2</v>
      </c>
      <c r="BE38" s="20">
        <f t="shared" si="9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10"/>
        <v>-1.458666931494792E-4</v>
      </c>
      <c r="AJ39" s="20">
        <f t="shared" si="12"/>
        <v>2.2944654256473698E-2</v>
      </c>
      <c r="AK39" s="20">
        <f t="shared" si="12"/>
        <v>6.0357838948865697E-3</v>
      </c>
      <c r="AL39" s="20">
        <f t="shared" si="12"/>
        <v>5.1581831785218997E-3</v>
      </c>
      <c r="AM39" s="20">
        <f t="shared" si="12"/>
        <v>4.7608320373093696E-3</v>
      </c>
      <c r="AN39" s="20">
        <f t="shared" si="12"/>
        <v>-1.8555885612192499E-2</v>
      </c>
      <c r="AR39" s="22">
        <f t="shared" si="1"/>
        <v>42551</v>
      </c>
      <c r="AS39" s="20">
        <f t="shared" si="3"/>
        <v>-4.9657205743348802</v>
      </c>
      <c r="AT39" s="20">
        <f t="shared" si="11"/>
        <v>-1.9078475047844757E-2</v>
      </c>
      <c r="AU39" s="20">
        <f t="shared" si="4"/>
        <v>2.0197701061849559E-2</v>
      </c>
      <c r="AV39" s="20">
        <f t="shared" si="13"/>
        <v>-1.458666931494792E-4</v>
      </c>
      <c r="AW39" s="20">
        <f t="shared" si="13"/>
        <v>2.2944654256473698E-2</v>
      </c>
      <c r="AX39" s="20">
        <f t="shared" si="13"/>
        <v>6.0357838948865697E-3</v>
      </c>
      <c r="AY39" s="20">
        <f t="shared" si="13"/>
        <v>5.1581831785218997E-3</v>
      </c>
      <c r="AZ39" s="20">
        <f t="shared" si="13"/>
        <v>4.7608320373093696E-3</v>
      </c>
      <c r="BA39" s="20">
        <f t="shared" si="13"/>
        <v>-1.8555885612192499E-2</v>
      </c>
      <c r="BB39" s="20">
        <f t="shared" si="7"/>
        <v>2.1316927075854364E-2</v>
      </c>
      <c r="BC39" s="22">
        <f t="shared" si="6"/>
        <v>42551</v>
      </c>
      <c r="BD39" s="20">
        <f t="shared" si="8"/>
        <v>-1.9078475047844757E-2</v>
      </c>
      <c r="BE39" s="20">
        <f t="shared" si="9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10"/>
        <v>-1.3024268744237622E-4</v>
      </c>
      <c r="AJ40" s="20">
        <f t="shared" si="12"/>
        <v>2.12310758853195E-2</v>
      </c>
      <c r="AK40" s="20">
        <f t="shared" si="12"/>
        <v>6.0029483218704202E-3</v>
      </c>
      <c r="AL40" s="20">
        <f t="shared" si="12"/>
        <v>5.2300762882317997E-3</v>
      </c>
      <c r="AM40" s="20">
        <f t="shared" si="12"/>
        <v>4.7528273258157202E-3</v>
      </c>
      <c r="AN40" s="20">
        <f t="shared" si="12"/>
        <v>-1.7214482140781501E-2</v>
      </c>
      <c r="AR40" s="22">
        <f t="shared" si="1"/>
        <v>42643</v>
      </c>
      <c r="AS40" s="20">
        <f t="shared" si="3"/>
        <v>-2.8913949150865204</v>
      </c>
      <c r="AT40" s="20">
        <f t="shared" si="11"/>
        <v>-1.7925005817000503E-2</v>
      </c>
      <c r="AU40" s="20">
        <f t="shared" si="4"/>
        <v>1.9872202993013566E-2</v>
      </c>
      <c r="AV40" s="20">
        <f t="shared" si="13"/>
        <v>-1.3024268744237622E-4</v>
      </c>
      <c r="AW40" s="20">
        <f t="shared" si="13"/>
        <v>2.12310758853195E-2</v>
      </c>
      <c r="AX40" s="20">
        <f t="shared" si="13"/>
        <v>6.0029483218704202E-3</v>
      </c>
      <c r="AY40" s="20">
        <f t="shared" si="13"/>
        <v>5.2300762882317997E-3</v>
      </c>
      <c r="AZ40" s="20">
        <f t="shared" si="13"/>
        <v>4.7528273258157202E-3</v>
      </c>
      <c r="BA40" s="20">
        <f t="shared" si="13"/>
        <v>-1.7214482140781501E-2</v>
      </c>
      <c r="BB40" s="20">
        <f t="shared" si="7"/>
        <v>2.1819400169026629E-2</v>
      </c>
      <c r="BC40" s="22">
        <f t="shared" si="6"/>
        <v>42643</v>
      </c>
      <c r="BD40" s="20">
        <f t="shared" si="8"/>
        <v>-1.7925005817000503E-2</v>
      </c>
      <c r="BE40" s="20">
        <f t="shared" si="9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10"/>
        <v>-1.1413485974444059E-4</v>
      </c>
      <c r="AJ41" s="20">
        <f t="shared" si="12"/>
        <v>1.92283263707793E-2</v>
      </c>
      <c r="AK41" s="20">
        <f t="shared" si="12"/>
        <v>5.6432498752201302E-3</v>
      </c>
      <c r="AL41" s="20">
        <f t="shared" si="12"/>
        <v>4.8684726537961904E-3</v>
      </c>
      <c r="AM41" s="20">
        <f t="shared" si="12"/>
        <v>4.3633354097849502E-3</v>
      </c>
      <c r="AN41" s="20">
        <f t="shared" si="12"/>
        <v>-1.6170528235226401E-2</v>
      </c>
      <c r="AR41" s="22">
        <f t="shared" si="1"/>
        <v>42735</v>
      </c>
      <c r="AS41" s="20">
        <f t="shared" si="3"/>
        <v>-0.97896631834744019</v>
      </c>
      <c r="AT41" s="20">
        <f t="shared" si="11"/>
        <v>-1.3450614804725654E-2</v>
      </c>
      <c r="AU41" s="20">
        <f t="shared" si="4"/>
        <v>1.7818721214609732E-2</v>
      </c>
      <c r="AV41" s="20">
        <f t="shared" si="13"/>
        <v>-1.1413485974444059E-4</v>
      </c>
      <c r="AW41" s="20">
        <f t="shared" si="13"/>
        <v>1.92283263707793E-2</v>
      </c>
      <c r="AX41" s="20">
        <f t="shared" si="13"/>
        <v>5.6432498752201302E-3</v>
      </c>
      <c r="AY41" s="20">
        <f t="shared" si="13"/>
        <v>4.8684726537961904E-3</v>
      </c>
      <c r="AZ41" s="20">
        <f t="shared" si="13"/>
        <v>4.3633354097849502E-3</v>
      </c>
      <c r="BA41" s="20">
        <f t="shared" si="13"/>
        <v>-1.6170528235226401E-2</v>
      </c>
      <c r="BB41" s="20">
        <f t="shared" si="7"/>
        <v>2.2186827624493807E-2</v>
      </c>
      <c r="BC41" s="22">
        <f t="shared" si="6"/>
        <v>42735</v>
      </c>
      <c r="BD41" s="20">
        <f t="shared" si="8"/>
        <v>-1.3450614804725654E-2</v>
      </c>
      <c r="BE41" s="20">
        <f t="shared" si="9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10"/>
        <v>-9.795870830836495E-5</v>
      </c>
      <c r="AJ42" s="20">
        <f t="shared" si="12"/>
        <v>1.7311533545405398E-2</v>
      </c>
      <c r="AK42" s="20">
        <f t="shared" si="12"/>
        <v>5.3417286647538999E-3</v>
      </c>
      <c r="AL42" s="20">
        <f t="shared" si="12"/>
        <v>4.5053696317909299E-3</v>
      </c>
      <c r="AM42" s="20">
        <f t="shared" si="12"/>
        <v>4.0056956505774002E-3</v>
      </c>
      <c r="AN42" s="20">
        <f t="shared" si="12"/>
        <v>-1.5423506670919599E-2</v>
      </c>
      <c r="AR42" s="22">
        <f t="shared" si="1"/>
        <v>42825</v>
      </c>
      <c r="AS42" s="20">
        <f t="shared" si="3"/>
        <v>-1.952357416710492</v>
      </c>
      <c r="AT42" s="20">
        <f t="shared" si="11"/>
        <v>-1.0116572573398624E-2</v>
      </c>
      <c r="AU42" s="20">
        <f t="shared" si="4"/>
        <v>1.5642862113299669E-2</v>
      </c>
      <c r="AV42" s="20">
        <f t="shared" si="13"/>
        <v>-9.795870830836495E-5</v>
      </c>
      <c r="AW42" s="20">
        <f t="shared" si="13"/>
        <v>1.7311533545405398E-2</v>
      </c>
      <c r="AX42" s="20">
        <f t="shared" si="13"/>
        <v>5.3417286647538999E-3</v>
      </c>
      <c r="AY42" s="20">
        <f t="shared" si="13"/>
        <v>4.5053696317909299E-3</v>
      </c>
      <c r="AZ42" s="20">
        <f t="shared" si="13"/>
        <v>4.0056956505774002E-3</v>
      </c>
      <c r="BA42" s="20">
        <f t="shared" si="13"/>
        <v>-1.5423506670919599E-2</v>
      </c>
      <c r="BB42" s="20">
        <f t="shared" si="7"/>
        <v>2.1169151653200706E-2</v>
      </c>
      <c r="BC42" s="22">
        <f t="shared" si="6"/>
        <v>42825</v>
      </c>
      <c r="BD42" s="20">
        <f t="shared" si="8"/>
        <v>-1.0116572573398624E-2</v>
      </c>
      <c r="BE42" s="20">
        <f t="shared" si="9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10"/>
        <v>-8.218034737775238E-5</v>
      </c>
      <c r="AJ43" s="20">
        <f t="shared" si="12"/>
        <v>1.5065669743408099E-2</v>
      </c>
      <c r="AK43" s="20">
        <f t="shared" si="12"/>
        <v>4.7537894905857999E-3</v>
      </c>
      <c r="AL43" s="20">
        <f t="shared" si="12"/>
        <v>3.8260338455220399E-3</v>
      </c>
      <c r="AM43" s="20">
        <f t="shared" si="12"/>
        <v>3.4357930069006601E-3</v>
      </c>
      <c r="AN43" s="20">
        <f t="shared" si="12"/>
        <v>-1.5142689830749401E-2</v>
      </c>
      <c r="AR43" s="22">
        <f t="shared" si="1"/>
        <v>42916</v>
      </c>
      <c r="AS43" s="20">
        <f t="shared" si="3"/>
        <v>-0.6896695657248042</v>
      </c>
      <c r="AT43" s="20">
        <f t="shared" si="11"/>
        <v>-7.9556938984517017E-3</v>
      </c>
      <c r="AU43" s="20">
        <f t="shared" si="4"/>
        <v>1.1856415908289446E-2</v>
      </c>
      <c r="AV43" s="20">
        <f t="shared" si="13"/>
        <v>-8.218034737775238E-5</v>
      </c>
      <c r="AW43" s="20">
        <f t="shared" si="13"/>
        <v>1.5065669743408099E-2</v>
      </c>
      <c r="AX43" s="20">
        <f t="shared" si="13"/>
        <v>4.7537894905857999E-3</v>
      </c>
      <c r="AY43" s="20">
        <f t="shared" si="13"/>
        <v>3.8260338455220399E-3</v>
      </c>
      <c r="AZ43" s="20">
        <f t="shared" si="13"/>
        <v>3.4357930069006601E-3</v>
      </c>
      <c r="BA43" s="20">
        <f t="shared" si="13"/>
        <v>-1.5142689830749401E-2</v>
      </c>
      <c r="BB43" s="20">
        <f t="shared" si="7"/>
        <v>1.575713791812719E-2</v>
      </c>
      <c r="BC43" s="22">
        <f t="shared" si="6"/>
        <v>42916</v>
      </c>
      <c r="BD43" s="20">
        <f t="shared" si="8"/>
        <v>-7.9556938984517017E-3</v>
      </c>
      <c r="BE43" s="20">
        <f t="shared" si="9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10"/>
        <v>-6.5967766415987424E-5</v>
      </c>
      <c r="AJ44" s="20">
        <f t="shared" si="12"/>
        <v>1.35679149835254E-2</v>
      </c>
      <c r="AK44" s="20">
        <f t="shared" si="12"/>
        <v>5.0320325846397998E-3</v>
      </c>
      <c r="AL44" s="20">
        <f t="shared" si="12"/>
        <v>3.9271257480155697E-3</v>
      </c>
      <c r="AM44" s="20">
        <f t="shared" si="12"/>
        <v>3.53748770376416E-3</v>
      </c>
      <c r="AN44" s="20">
        <f t="shared" si="12"/>
        <v>-1.47465878732711E-2</v>
      </c>
      <c r="AR44" s="22">
        <f t="shared" si="1"/>
        <v>43008</v>
      </c>
      <c r="AS44" s="20">
        <f t="shared" si="3"/>
        <v>-0.54893437826417601</v>
      </c>
      <c r="AT44" s="20">
        <f t="shared" si="11"/>
        <v>-5.6878372273150291E-3</v>
      </c>
      <c r="AU44" s="20">
        <f t="shared" si="4"/>
        <v>1.1252005380257842E-2</v>
      </c>
      <c r="AV44" s="20">
        <f t="shared" si="13"/>
        <v>-6.5967766415987424E-5</v>
      </c>
      <c r="AW44" s="20">
        <f t="shared" si="13"/>
        <v>1.35679149835254E-2</v>
      </c>
      <c r="AX44" s="20">
        <f t="shared" si="13"/>
        <v>5.0320325846397998E-3</v>
      </c>
      <c r="AY44" s="20">
        <f t="shared" si="13"/>
        <v>3.9271257480155697E-3</v>
      </c>
      <c r="AZ44" s="20">
        <f t="shared" si="13"/>
        <v>3.53748770376416E-3</v>
      </c>
      <c r="BA44" s="20">
        <f t="shared" si="13"/>
        <v>-1.47465878732711E-2</v>
      </c>
      <c r="BB44" s="20">
        <f t="shared" si="7"/>
        <v>1.6816173533200654E-2</v>
      </c>
      <c r="BC44" s="22">
        <f t="shared" si="6"/>
        <v>43008</v>
      </c>
      <c r="BD44" s="20">
        <f t="shared" si="8"/>
        <v>-5.6878372273150291E-3</v>
      </c>
      <c r="BE44" s="20">
        <f t="shared" si="9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10"/>
        <v>-5.0091613972489601E-5</v>
      </c>
      <c r="AJ45" s="20">
        <f t="shared" si="12"/>
        <v>1.20380565777233E-2</v>
      </c>
      <c r="AK45" s="20">
        <f t="shared" si="12"/>
        <v>5.1462657770784404E-3</v>
      </c>
      <c r="AL45" s="20">
        <f t="shared" si="12"/>
        <v>3.93122782464949E-3</v>
      </c>
      <c r="AM45" s="20">
        <f t="shared" si="12"/>
        <v>3.5774118677167599E-3</v>
      </c>
      <c r="AN45" s="20">
        <f t="shared" si="12"/>
        <v>-1.43533781336468E-2</v>
      </c>
      <c r="AR45" s="22">
        <f t="shared" si="1"/>
        <v>43100</v>
      </c>
      <c r="AS45" s="20">
        <f t="shared" si="3"/>
        <v>-3.2525815812764796</v>
      </c>
      <c r="AT45" s="20">
        <f t="shared" si="11"/>
        <v>-2.0403262329412586E-3</v>
      </c>
      <c r="AU45" s="20">
        <f t="shared" si="4"/>
        <v>1.0289492299548701E-2</v>
      </c>
      <c r="AV45" s="20">
        <f t="shared" si="13"/>
        <v>-5.0091613972489601E-5</v>
      </c>
      <c r="AW45" s="20">
        <f t="shared" si="13"/>
        <v>1.20380565777233E-2</v>
      </c>
      <c r="AX45" s="20">
        <f t="shared" si="13"/>
        <v>5.1462657770784404E-3</v>
      </c>
      <c r="AY45" s="20">
        <f t="shared" si="13"/>
        <v>3.93122782464949E-3</v>
      </c>
      <c r="AZ45" s="20">
        <f t="shared" si="13"/>
        <v>3.5774118677167599E-3</v>
      </c>
      <c r="BA45" s="20">
        <f t="shared" si="13"/>
        <v>-1.43533781336468E-2</v>
      </c>
      <c r="BB45" s="20">
        <f t="shared" si="7"/>
        <v>1.853865836615614E-2</v>
      </c>
      <c r="BC45" s="22">
        <f t="shared" si="6"/>
        <v>43100</v>
      </c>
      <c r="BD45" s="20">
        <f t="shared" si="8"/>
        <v>-2.0403262329412586E-3</v>
      </c>
      <c r="BE45" s="20">
        <f t="shared" si="9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10"/>
        <v>-3.4752920691766237E-5</v>
      </c>
      <c r="AJ46" s="20">
        <f t="shared" si="12"/>
        <v>1.04488324236928E-2</v>
      </c>
      <c r="AK46" s="20">
        <f t="shared" si="12"/>
        <v>5.1823750580881596E-3</v>
      </c>
      <c r="AL46" s="20">
        <f t="shared" si="12"/>
        <v>3.8786460530237901E-3</v>
      </c>
      <c r="AM46" s="20">
        <f t="shared" si="12"/>
        <v>3.4723053931040499E-3</v>
      </c>
      <c r="AN46" s="20">
        <f t="shared" si="12"/>
        <v>-1.4284597017721799E-2</v>
      </c>
      <c r="AR46" s="22">
        <f t="shared" si="1"/>
        <v>43190</v>
      </c>
      <c r="AS46" s="20">
        <f t="shared" si="3"/>
        <v>-0.10344721652333222</v>
      </c>
      <c r="AT46" s="20">
        <f t="shared" si="11"/>
        <v>2.1096147863704437E-3</v>
      </c>
      <c r="AU46" s="20">
        <f t="shared" si="4"/>
        <v>8.6628089894952333E-3</v>
      </c>
      <c r="AV46" s="20">
        <f t="shared" si="13"/>
        <v>-3.4752920691766237E-5</v>
      </c>
      <c r="AW46" s="20">
        <f t="shared" si="13"/>
        <v>1.04488324236928E-2</v>
      </c>
      <c r="AX46" s="20">
        <f t="shared" si="13"/>
        <v>5.1823750580881596E-3</v>
      </c>
      <c r="AY46" s="20">
        <f t="shared" si="13"/>
        <v>3.8786460530237901E-3</v>
      </c>
      <c r="AZ46" s="20">
        <f t="shared" si="13"/>
        <v>3.4723053931040499E-3</v>
      </c>
      <c r="BA46" s="20">
        <f t="shared" si="13"/>
        <v>-1.4284597017721799E-2</v>
      </c>
      <c r="BB46" s="20">
        <f t="shared" si="7"/>
        <v>1.943523276536091E-2</v>
      </c>
      <c r="BC46" s="22">
        <f t="shared" si="6"/>
        <v>43190</v>
      </c>
      <c r="BD46" s="20">
        <f t="shared" si="8"/>
        <v>2.1096147863704437E-3</v>
      </c>
      <c r="BE46" s="20">
        <f t="shared" si="9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10"/>
        <v>-1.9490924014599605E-5</v>
      </c>
      <c r="AJ47" s="20">
        <f t="shared" si="12"/>
        <v>8.8723413687707905E-3</v>
      </c>
      <c r="AK47" s="20">
        <f t="shared" si="12"/>
        <v>5.2506621189607403E-3</v>
      </c>
      <c r="AL47" s="20">
        <f t="shared" si="12"/>
        <v>3.9733242112704997E-3</v>
      </c>
      <c r="AM47" s="20">
        <f t="shared" si="12"/>
        <v>3.6664146210618701E-3</v>
      </c>
      <c r="AN47" s="20">
        <f t="shared" si="12"/>
        <v>-1.4246800782580201E-2</v>
      </c>
      <c r="AR47" s="22">
        <f t="shared" si="1"/>
        <v>43281</v>
      </c>
      <c r="AS47" s="20">
        <f t="shared" si="3"/>
        <v>-0.59821344956962808</v>
      </c>
      <c r="AT47" s="20">
        <f t="shared" si="11"/>
        <v>6.6888115226272568E-3</v>
      </c>
      <c r="AU47" s="20">
        <f t="shared" si="4"/>
        <v>7.4964506134691019E-3</v>
      </c>
      <c r="AV47" s="20">
        <f t="shared" si="13"/>
        <v>-1.9490924014599605E-5</v>
      </c>
      <c r="AW47" s="20">
        <f t="shared" si="13"/>
        <v>8.8723413687707905E-3</v>
      </c>
      <c r="AX47" s="20">
        <f t="shared" si="13"/>
        <v>5.2506621189607403E-3</v>
      </c>
      <c r="AY47" s="20">
        <f t="shared" si="13"/>
        <v>3.9733242112704997E-3</v>
      </c>
      <c r="AZ47" s="20">
        <f t="shared" si="13"/>
        <v>3.6664146210618701E-3</v>
      </c>
      <c r="BA47" s="20">
        <f t="shared" si="13"/>
        <v>-1.4246800782580201E-2</v>
      </c>
      <c r="BB47" s="20">
        <f t="shared" si="7"/>
        <v>2.1681712749565457E-2</v>
      </c>
      <c r="BC47" s="22">
        <f t="shared" si="6"/>
        <v>43281</v>
      </c>
      <c r="BD47" s="20">
        <f t="shared" si="8"/>
        <v>6.6888115226272568E-3</v>
      </c>
      <c r="BE47" s="20">
        <f t="shared" si="9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10"/>
        <v>-4.9716910625459502E-6</v>
      </c>
      <c r="AJ48" s="20">
        <f t="shared" si="12"/>
        <v>7.1575754093888798E-3</v>
      </c>
      <c r="AK48" s="20">
        <f t="shared" si="12"/>
        <v>5.3091603172683499E-3</v>
      </c>
      <c r="AL48" s="20">
        <f t="shared" si="12"/>
        <v>4.1436437688391302E-3</v>
      </c>
      <c r="AM48" s="20">
        <f t="shared" si="12"/>
        <v>3.9272061797435099E-3</v>
      </c>
      <c r="AN48" s="20">
        <f t="shared" si="12"/>
        <v>-1.42170854449452E-2</v>
      </c>
      <c r="AR48" s="22">
        <f t="shared" si="1"/>
        <v>43373</v>
      </c>
      <c r="AS48" s="20">
        <f t="shared" si="3"/>
        <v>-1.4008548456898602</v>
      </c>
      <c r="AT48" s="20">
        <f t="shared" si="11"/>
        <v>8.2264001262585054E-3</v>
      </c>
      <c r="AU48" s="20">
        <f t="shared" si="4"/>
        <v>6.315528539232125E-3</v>
      </c>
      <c r="AV48" s="20">
        <f t="shared" si="13"/>
        <v>-4.9716910625459502E-6</v>
      </c>
      <c r="AW48" s="20">
        <f t="shared" si="13"/>
        <v>7.1575754093888798E-3</v>
      </c>
      <c r="AX48" s="20">
        <f t="shared" si="13"/>
        <v>5.3091603172683499E-3</v>
      </c>
      <c r="AY48" s="20">
        <f t="shared" si="13"/>
        <v>4.1436437688391302E-3</v>
      </c>
      <c r="AZ48" s="20">
        <f t="shared" si="13"/>
        <v>3.9272061797435099E-3</v>
      </c>
      <c r="BA48" s="20">
        <f t="shared" si="13"/>
        <v>-1.42170854449452E-2</v>
      </c>
      <c r="BB48" s="20">
        <f t="shared" si="7"/>
        <v>2.0857457204722759E-2</v>
      </c>
      <c r="BC48" s="22">
        <f t="shared" si="6"/>
        <v>43373</v>
      </c>
      <c r="BD48" s="20">
        <f t="shared" si="8"/>
        <v>8.2264001262585054E-3</v>
      </c>
      <c r="BE48" s="20">
        <f t="shared" si="9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10"/>
        <v>9.1826584405625639E-6</v>
      </c>
      <c r="AJ49" s="20">
        <f t="shared" ref="AJ49:AN80" si="14">Z49</f>
        <v>5.3938345047299602E-3</v>
      </c>
      <c r="AK49" s="20">
        <f t="shared" si="14"/>
        <v>5.01002542956374E-3</v>
      </c>
      <c r="AL49" s="20">
        <f t="shared" si="14"/>
        <v>3.97258541888767E-3</v>
      </c>
      <c r="AM49" s="20">
        <f t="shared" si="14"/>
        <v>3.898386586898E-3</v>
      </c>
      <c r="AN49" s="20">
        <f t="shared" si="14"/>
        <v>-1.44325341275841E-2</v>
      </c>
      <c r="AR49" s="22">
        <f t="shared" si="1"/>
        <v>43465</v>
      </c>
      <c r="AS49" s="20">
        <f t="shared" si="3"/>
        <v>-2.81857531627508</v>
      </c>
      <c r="AT49" s="20">
        <f t="shared" si="11"/>
        <v>1.1069089692278308E-2</v>
      </c>
      <c r="AU49" s="20">
        <f t="shared" si="4"/>
        <v>3.8514804709358329E-3</v>
      </c>
      <c r="AV49" s="20">
        <f t="shared" si="13"/>
        <v>9.1826584405625639E-6</v>
      </c>
      <c r="AW49" s="20">
        <f t="shared" si="13"/>
        <v>5.3938345047299602E-3</v>
      </c>
      <c r="AX49" s="20">
        <f t="shared" si="13"/>
        <v>5.01002542956374E-3</v>
      </c>
      <c r="AY49" s="20">
        <f t="shared" si="13"/>
        <v>3.97258541888767E-3</v>
      </c>
      <c r="AZ49" s="20">
        <f t="shared" si="13"/>
        <v>3.898386586898E-3</v>
      </c>
      <c r="BA49" s="20">
        <f t="shared" si="13"/>
        <v>-1.44325341275841E-2</v>
      </c>
      <c r="BB49" s="20">
        <f t="shared" si="7"/>
        <v>1.8772050634149974E-2</v>
      </c>
      <c r="BC49" s="22">
        <f t="shared" si="6"/>
        <v>43465</v>
      </c>
      <c r="BD49" s="20">
        <f t="shared" si="8"/>
        <v>1.1069089692278308E-2</v>
      </c>
      <c r="BE49" s="20">
        <f t="shared" si="9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10"/>
        <v>2.2769539131741487E-5</v>
      </c>
      <c r="AJ50" s="20">
        <f t="shared" si="14"/>
        <v>3.8890397026536401E-3</v>
      </c>
      <c r="AK50" s="20">
        <f t="shared" si="14"/>
        <v>4.9740812152698696E-3</v>
      </c>
      <c r="AL50" s="20">
        <f t="shared" si="14"/>
        <v>4.0647918898795102E-3</v>
      </c>
      <c r="AM50" s="20">
        <f t="shared" si="14"/>
        <v>4.2113050727765602E-3</v>
      </c>
      <c r="AN50" s="20">
        <f t="shared" si="14"/>
        <v>-1.4401996081236899E-2</v>
      </c>
      <c r="AR50" s="22">
        <f t="shared" si="1"/>
        <v>43555</v>
      </c>
      <c r="AS50" s="20">
        <f t="shared" si="3"/>
        <v>-2.8252119857071198</v>
      </c>
      <c r="AT50" s="20">
        <f t="shared" si="11"/>
        <v>1.181889757116171E-2</v>
      </c>
      <c r="AU50" s="20">
        <f t="shared" si="4"/>
        <v>2.7599913384744219E-3</v>
      </c>
      <c r="AV50" s="20">
        <f t="shared" si="13"/>
        <v>2.2769539131741487E-5</v>
      </c>
      <c r="AW50" s="20">
        <f t="shared" si="13"/>
        <v>3.8890397026536401E-3</v>
      </c>
      <c r="AX50" s="20">
        <f t="shared" si="13"/>
        <v>4.9740812152698696E-3</v>
      </c>
      <c r="AY50" s="20">
        <f t="shared" si="13"/>
        <v>4.0647918898795102E-3</v>
      </c>
      <c r="AZ50" s="20">
        <f t="shared" si="13"/>
        <v>4.2113050727765602E-3</v>
      </c>
      <c r="BA50" s="20">
        <f t="shared" si="13"/>
        <v>-1.4401996081236899E-2</v>
      </c>
      <c r="BB50" s="20">
        <f t="shared" si="7"/>
        <v>1.7338880248110554E-2</v>
      </c>
      <c r="BC50" s="22">
        <f t="shared" si="6"/>
        <v>43555</v>
      </c>
      <c r="BD50" s="20">
        <f t="shared" si="8"/>
        <v>1.181889757116171E-2</v>
      </c>
      <c r="BE50" s="20">
        <f t="shared" si="9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10"/>
        <v>3.6396213074738417E-5</v>
      </c>
      <c r="AJ51" s="20">
        <f t="shared" si="14"/>
        <v>2.6065352490611802E-3</v>
      </c>
      <c r="AK51" s="20">
        <f t="shared" si="14"/>
        <v>4.96908733329526E-3</v>
      </c>
      <c r="AL51" s="20">
        <f t="shared" si="14"/>
        <v>4.1259309385921396E-3</v>
      </c>
      <c r="AM51" s="20">
        <f t="shared" si="14"/>
        <v>4.3896716117597301E-3</v>
      </c>
      <c r="AN51" s="20">
        <f t="shared" si="14"/>
        <v>-1.4121457977789201E-2</v>
      </c>
      <c r="AR51" s="22">
        <f t="shared" si="1"/>
        <v>43646</v>
      </c>
      <c r="AS51" s="20">
        <f t="shared" si="3"/>
        <v>1.2177666815278441</v>
      </c>
      <c r="AT51" s="20">
        <f t="shared" si="11"/>
        <v>1.5241705019480925E-2</v>
      </c>
      <c r="AU51" s="20">
        <f t="shared" si="4"/>
        <v>2.006163367993849E-3</v>
      </c>
      <c r="AV51" s="20">
        <f t="shared" si="13"/>
        <v>3.6396213074738417E-5</v>
      </c>
      <c r="AW51" s="20">
        <f t="shared" si="13"/>
        <v>2.6065352490611802E-3</v>
      </c>
      <c r="AX51" s="20">
        <f t="shared" si="13"/>
        <v>4.96908733329526E-3</v>
      </c>
      <c r="AY51" s="20">
        <f t="shared" si="13"/>
        <v>4.1259309385921396E-3</v>
      </c>
      <c r="AZ51" s="20">
        <f t="shared" si="13"/>
        <v>4.3896716117597301E-3</v>
      </c>
      <c r="BA51" s="20">
        <f t="shared" si="13"/>
        <v>-1.4121457977789201E-2</v>
      </c>
      <c r="BB51" s="20">
        <f t="shared" si="7"/>
        <v>1.9254031755468623E-2</v>
      </c>
      <c r="BC51" s="22">
        <f t="shared" si="6"/>
        <v>43646</v>
      </c>
      <c r="BD51" s="20">
        <f t="shared" si="8"/>
        <v>1.5241705019480925E-2</v>
      </c>
      <c r="BE51" s="20">
        <f t="shared" si="9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10"/>
        <v>5.168970791149723E-5</v>
      </c>
      <c r="AJ52" s="20">
        <f t="shared" si="14"/>
        <v>2.6258811367751902E-3</v>
      </c>
      <c r="AK52" s="20">
        <f t="shared" si="14"/>
        <v>6.0704962391078202E-3</v>
      </c>
      <c r="AL52" s="20">
        <f t="shared" si="14"/>
        <v>5.0607598737206702E-3</v>
      </c>
      <c r="AM52" s="20">
        <f t="shared" si="14"/>
        <v>5.1732502437173899E-3</v>
      </c>
      <c r="AN52" s="20">
        <f t="shared" si="14"/>
        <v>-1.3018910357087601E-2</v>
      </c>
      <c r="AR52" s="22">
        <f t="shared" si="1"/>
        <v>43738</v>
      </c>
      <c r="AS52" s="20">
        <f t="shared" si="3"/>
        <v>-0.52452773011899589</v>
      </c>
      <c r="AT52" s="20">
        <f t="shared" si="11"/>
        <v>1.9068460664424268E-2</v>
      </c>
      <c r="AU52" s="20">
        <f t="shared" si="4"/>
        <v>5.9631668441449681E-3</v>
      </c>
      <c r="AV52" s="20">
        <f t="shared" si="13"/>
        <v>5.168970791149723E-5</v>
      </c>
      <c r="AW52" s="20">
        <f t="shared" si="13"/>
        <v>2.6258811367751902E-3</v>
      </c>
      <c r="AX52" s="20">
        <f t="shared" si="13"/>
        <v>6.0704962391078202E-3</v>
      </c>
      <c r="AY52" s="20">
        <f t="shared" si="13"/>
        <v>5.0607598737206702E-3</v>
      </c>
      <c r="AZ52" s="20">
        <f t="shared" si="13"/>
        <v>5.1732502437173899E-3</v>
      </c>
      <c r="BA52" s="20">
        <f t="shared" si="13"/>
        <v>-1.3018910357087601E-2</v>
      </c>
      <c r="BB52" s="20">
        <f t="shared" si="7"/>
        <v>3.0994794352714201E-2</v>
      </c>
      <c r="BC52" s="22">
        <f t="shared" si="6"/>
        <v>43738</v>
      </c>
      <c r="BD52" s="20">
        <f t="shared" si="8"/>
        <v>1.9068460664424268E-2</v>
      </c>
      <c r="BE52" s="20">
        <f t="shared" si="9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10"/>
        <v>6.4907423233291289E-5</v>
      </c>
      <c r="AJ53" s="20">
        <f t="shared" si="14"/>
        <v>-6.5241463098608595E-5</v>
      </c>
      <c r="AK53" s="20">
        <f t="shared" si="14"/>
        <v>5.1897238566356299E-3</v>
      </c>
      <c r="AL53" s="20">
        <f t="shared" si="14"/>
        <v>4.3391479095378199E-3</v>
      </c>
      <c r="AM53" s="20">
        <f t="shared" si="14"/>
        <v>4.4545719918298501E-3</v>
      </c>
      <c r="AN53" s="20">
        <f t="shared" si="14"/>
        <v>-1.24489791874737E-2</v>
      </c>
      <c r="AR53" s="22">
        <f t="shared" si="1"/>
        <v>43830</v>
      </c>
      <c r="AS53" s="20">
        <f t="shared" si="3"/>
        <v>-0.54375395472665611</v>
      </c>
      <c r="AT53" s="20">
        <f t="shared" si="11"/>
        <v>1.7690633652083551E-2</v>
      </c>
      <c r="AU53" s="20">
        <f t="shared" si="4"/>
        <v>1.5341305306642815E-3</v>
      </c>
      <c r="AV53" s="20">
        <f t="shared" si="13"/>
        <v>6.4907423233291289E-5</v>
      </c>
      <c r="AW53" s="20">
        <f t="shared" si="13"/>
        <v>-6.5241463098608595E-5</v>
      </c>
      <c r="AX53" s="20">
        <f t="shared" si="13"/>
        <v>5.1897238566356299E-3</v>
      </c>
      <c r="AY53" s="20">
        <f t="shared" si="13"/>
        <v>4.3391479095378199E-3</v>
      </c>
      <c r="AZ53" s="20">
        <f t="shared" si="13"/>
        <v>4.4545719918298501E-3</v>
      </c>
      <c r="BA53" s="20">
        <f t="shared" si="13"/>
        <v>-1.24489791874737E-2</v>
      </c>
      <c r="BB53" s="20">
        <f t="shared" si="7"/>
        <v>2.0758894713412114E-2</v>
      </c>
      <c r="BC53" s="22">
        <f t="shared" si="6"/>
        <v>43830</v>
      </c>
      <c r="BD53" s="20">
        <f t="shared" si="8"/>
        <v>1.7690633652083551E-2</v>
      </c>
      <c r="BE53" s="20">
        <f t="shared" si="9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10"/>
        <v>7.7926773628180586E-5</v>
      </c>
      <c r="AJ54" s="20">
        <f t="shared" si="14"/>
        <v>-2.8717634064534502E-3</v>
      </c>
      <c r="AK54" s="20">
        <f t="shared" si="14"/>
        <v>4.5476869814597897E-3</v>
      </c>
      <c r="AL54" s="20">
        <f t="shared" si="14"/>
        <v>3.8750761797601199E-3</v>
      </c>
      <c r="AM54" s="20">
        <f t="shared" si="14"/>
        <v>3.8704445219028801E-3</v>
      </c>
      <c r="AN54" s="20">
        <f t="shared" si="14"/>
        <v>-1.21783989840973E-2</v>
      </c>
      <c r="AR54" s="22">
        <f t="shared" si="1"/>
        <v>43921</v>
      </c>
      <c r="AS54" s="20">
        <f t="shared" si="3"/>
        <v>-4.09457524210492</v>
      </c>
      <c r="AT54" s="20">
        <f t="shared" si="11"/>
        <v>8.2571798516100706E-3</v>
      </c>
      <c r="AU54" s="20">
        <f t="shared" si="4"/>
        <v>-2.679027933799781E-3</v>
      </c>
      <c r="AV54" s="20">
        <f t="shared" si="13"/>
        <v>7.7926773628180586E-5</v>
      </c>
      <c r="AW54" s="20">
        <f t="shared" si="13"/>
        <v>-2.8717634064534502E-3</v>
      </c>
      <c r="AX54" s="20">
        <f t="shared" si="13"/>
        <v>4.5476869814597897E-3</v>
      </c>
      <c r="AY54" s="20">
        <f t="shared" si="13"/>
        <v>3.8750761797601199E-3</v>
      </c>
      <c r="AZ54" s="20">
        <f t="shared" si="13"/>
        <v>3.8704445219028801E-3</v>
      </c>
      <c r="BA54" s="20">
        <f t="shared" si="13"/>
        <v>-1.21783989840973E-2</v>
      </c>
      <c r="BB54" s="20">
        <f t="shared" si="7"/>
        <v>2.8991239840105085E-3</v>
      </c>
      <c r="BC54" s="22">
        <f t="shared" si="6"/>
        <v>43921</v>
      </c>
      <c r="BD54" s="20">
        <f t="shared" si="8"/>
        <v>8.2571798516100706E-3</v>
      </c>
      <c r="BE54" s="20">
        <f t="shared" si="9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10"/>
        <v>9.0484315166216146E-5</v>
      </c>
      <c r="AJ55" s="20">
        <f t="shared" si="14"/>
        <v>-5.7815009798178798E-3</v>
      </c>
      <c r="AK55" s="20">
        <f t="shared" si="14"/>
        <v>3.9898564462514897E-3</v>
      </c>
      <c r="AL55" s="20">
        <f t="shared" si="14"/>
        <v>3.6445991909994598E-3</v>
      </c>
      <c r="AM55" s="20">
        <f t="shared" si="14"/>
        <v>3.5782092467684301E-3</v>
      </c>
      <c r="AN55" s="20">
        <f t="shared" si="14"/>
        <v>-1.1898329338499899E-2</v>
      </c>
      <c r="AR55" s="22">
        <f t="shared" si="1"/>
        <v>44012</v>
      </c>
      <c r="AS55" s="20">
        <f t="shared" si="3"/>
        <v>-1.184819380660552</v>
      </c>
      <c r="AT55" s="20">
        <f t="shared" si="11"/>
        <v>-4.5560761767561714E-3</v>
      </c>
      <c r="AU55" s="20">
        <f t="shared" si="4"/>
        <v>-6.3766811191321836E-3</v>
      </c>
      <c r="AV55" s="20">
        <f t="shared" si="13"/>
        <v>9.0484315166216146E-5</v>
      </c>
      <c r="AW55" s="20">
        <f t="shared" si="13"/>
        <v>-5.7815009798178798E-3</v>
      </c>
      <c r="AX55" s="20">
        <f t="shared" si="13"/>
        <v>3.9898564462514897E-3</v>
      </c>
      <c r="AY55" s="20">
        <f t="shared" si="13"/>
        <v>3.6445991909994598E-3</v>
      </c>
      <c r="AZ55" s="20">
        <f t="shared" si="13"/>
        <v>3.5782092467684301E-3</v>
      </c>
      <c r="BA55" s="20">
        <f t="shared" si="13"/>
        <v>-1.1898329338499899E-2</v>
      </c>
      <c r="BB55" s="20">
        <f t="shared" si="7"/>
        <v>-1.7309438415020535E-2</v>
      </c>
      <c r="BC55" s="22">
        <f t="shared" si="6"/>
        <v>44012</v>
      </c>
      <c r="BD55" s="20">
        <f t="shared" si="8"/>
        <v>-4.5560761767561714E-3</v>
      </c>
      <c r="BE55" s="20">
        <f t="shared" si="9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10"/>
        <v>1.0405104832688614E-4</v>
      </c>
      <c r="AJ56" s="20">
        <f t="shared" si="14"/>
        <v>-7.8249000713848105E-3</v>
      </c>
      <c r="AK56" s="20">
        <f t="shared" si="14"/>
        <v>3.7081849582509801E-3</v>
      </c>
      <c r="AL56" s="20">
        <f t="shared" si="14"/>
        <v>3.4824405420907901E-3</v>
      </c>
      <c r="AM56" s="20">
        <f t="shared" si="14"/>
        <v>3.3631315564885901E-3</v>
      </c>
      <c r="AN56" s="20">
        <f t="shared" si="14"/>
        <v>-1.1549229771412499E-2</v>
      </c>
      <c r="AR56" s="22">
        <f t="shared" si="1"/>
        <v>44104</v>
      </c>
      <c r="AS56" s="20">
        <f t="shared" si="3"/>
        <v>-7.1422977635266403</v>
      </c>
      <c r="AT56" s="20">
        <f t="shared" si="11"/>
        <v>-8.2305467437089434E-3</v>
      </c>
      <c r="AU56" s="20">
        <f t="shared" si="4"/>
        <v>-8.7163217376400627E-3</v>
      </c>
      <c r="AV56" s="20">
        <f t="shared" si="13"/>
        <v>1.0405104832688614E-4</v>
      </c>
      <c r="AW56" s="20">
        <f t="shared" si="13"/>
        <v>-7.8249000713848105E-3</v>
      </c>
      <c r="AX56" s="20">
        <f t="shared" si="13"/>
        <v>3.7081849582509801E-3</v>
      </c>
      <c r="AY56" s="20">
        <f t="shared" si="13"/>
        <v>3.4824405420907901E-3</v>
      </c>
      <c r="AZ56" s="20">
        <f t="shared" si="13"/>
        <v>3.3631315564885901E-3</v>
      </c>
      <c r="BA56" s="20">
        <f t="shared" si="13"/>
        <v>-1.1549229771412499E-2</v>
      </c>
      <c r="BB56" s="20">
        <f t="shared" si="7"/>
        <v>-2.5663190218989072E-2</v>
      </c>
      <c r="BC56" s="22">
        <f t="shared" si="6"/>
        <v>44104</v>
      </c>
      <c r="BD56" s="20">
        <f t="shared" si="8"/>
        <v>-8.2305467437089434E-3</v>
      </c>
      <c r="BE56" s="20">
        <f t="shared" si="9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10"/>
        <v>1.1482098957415842E-4</v>
      </c>
      <c r="AJ57" s="20">
        <f t="shared" si="14"/>
        <v>-1.0738108616137301E-2</v>
      </c>
      <c r="AK57" s="20">
        <f t="shared" si="14"/>
        <v>3.13915351433102E-3</v>
      </c>
      <c r="AL57" s="20">
        <f t="shared" si="14"/>
        <v>3.1774319141142301E-3</v>
      </c>
      <c r="AM57" s="20">
        <f t="shared" si="14"/>
        <v>3.0510126508787E-3</v>
      </c>
      <c r="AN57" s="20">
        <f t="shared" si="14"/>
        <v>-1.1213214258298699E-2</v>
      </c>
      <c r="AR57" s="22">
        <f t="shared" si="1"/>
        <v>44196</v>
      </c>
      <c r="AS57" s="20">
        <f t="shared" si="3"/>
        <v>-5.1681623060360398</v>
      </c>
      <c r="AT57" s="20">
        <f t="shared" si="11"/>
        <v>-2.5011662226446497E-2</v>
      </c>
      <c r="AU57" s="20">
        <f t="shared" si="4"/>
        <v>-1.2468903805537892E-2</v>
      </c>
      <c r="AV57" s="20">
        <f t="shared" si="13"/>
        <v>1.1482098957415842E-4</v>
      </c>
      <c r="AW57" s="20">
        <f t="shared" si="13"/>
        <v>-1.0738108616137301E-2</v>
      </c>
      <c r="AX57" s="20">
        <f t="shared" si="13"/>
        <v>3.13915351433102E-3</v>
      </c>
      <c r="AY57" s="20">
        <f t="shared" si="13"/>
        <v>3.1774319141142301E-3</v>
      </c>
      <c r="AZ57" s="20">
        <f t="shared" si="13"/>
        <v>3.0510126508787E-3</v>
      </c>
      <c r="BA57" s="20">
        <f t="shared" si="13"/>
        <v>-1.1213214258298699E-2</v>
      </c>
      <c r="BB57" s="20">
        <f t="shared" si="7"/>
        <v>-4.9949469837522277E-2</v>
      </c>
      <c r="BC57" s="22">
        <f t="shared" si="6"/>
        <v>44196</v>
      </c>
      <c r="BD57" s="20">
        <f t="shared" si="8"/>
        <v>-2.5011662226446497E-2</v>
      </c>
      <c r="BE57" s="20">
        <f t="shared" si="9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10"/>
        <v>1.2719667577572771E-4</v>
      </c>
      <c r="AJ58" s="20">
        <f t="shared" si="14"/>
        <v>-1.29579330838458E-2</v>
      </c>
      <c r="AK58" s="20">
        <f t="shared" si="14"/>
        <v>2.7082019124824398E-3</v>
      </c>
      <c r="AL58" s="20">
        <f t="shared" si="14"/>
        <v>2.9511457226849501E-3</v>
      </c>
      <c r="AM58" s="20">
        <f t="shared" si="14"/>
        <v>2.8218811890523502E-3</v>
      </c>
      <c r="AN58" s="20">
        <f t="shared" si="14"/>
        <v>-1.08147448696027E-2</v>
      </c>
      <c r="AR58" s="22">
        <f t="shared" si="1"/>
        <v>44286</v>
      </c>
      <c r="AS58" s="20">
        <f t="shared" si="3"/>
        <v>5.8956049025730799</v>
      </c>
      <c r="AT58" s="20">
        <f t="shared" si="11"/>
        <v>-3.1903552817675353E-2</v>
      </c>
      <c r="AU58" s="20">
        <f t="shared" si="4"/>
        <v>-1.5164252453453032E-2</v>
      </c>
      <c r="AV58" s="20">
        <f t="shared" si="13"/>
        <v>1.2719667577572771E-4</v>
      </c>
      <c r="AW58" s="20">
        <f t="shared" si="13"/>
        <v>-1.29579330838458E-2</v>
      </c>
      <c r="AX58" s="20">
        <f t="shared" si="13"/>
        <v>2.7082019124824398E-3</v>
      </c>
      <c r="AY58" s="20">
        <f t="shared" si="13"/>
        <v>2.9511457226849501E-3</v>
      </c>
      <c r="AZ58" s="20">
        <f t="shared" si="13"/>
        <v>2.8218811890523502E-3</v>
      </c>
      <c r="BA58" s="20">
        <f t="shared" si="13"/>
        <v>-1.08147448696027E-2</v>
      </c>
      <c r="BB58" s="20">
        <f t="shared" si="7"/>
        <v>-6.223205772458143E-2</v>
      </c>
      <c r="BC58" s="22">
        <f t="shared" si="6"/>
        <v>44286</v>
      </c>
      <c r="BD58" s="20">
        <f t="shared" si="8"/>
        <v>-3.1903552817675353E-2</v>
      </c>
      <c r="BE58" s="20">
        <f t="shared" si="9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10"/>
        <v>1.4395470810141484E-4</v>
      </c>
      <c r="AJ59" s="20">
        <f t="shared" si="14"/>
        <v>-1.33903823218761E-2</v>
      </c>
      <c r="AK59" s="20">
        <f t="shared" si="14"/>
        <v>3.1116866988645199E-3</v>
      </c>
      <c r="AL59" s="20">
        <f t="shared" si="14"/>
        <v>3.10232255209541E-3</v>
      </c>
      <c r="AM59" s="20">
        <f t="shared" si="14"/>
        <v>2.6936741936989198E-3</v>
      </c>
      <c r="AN59" s="20">
        <f t="shared" si="14"/>
        <v>-1.0336928406884299E-2</v>
      </c>
      <c r="AR59" s="22">
        <f t="shared" si="1"/>
        <v>44377</v>
      </c>
      <c r="AS59" s="20">
        <f t="shared" si="3"/>
        <v>-3.8147876006532</v>
      </c>
      <c r="AT59" s="20">
        <f t="shared" si="11"/>
        <v>-1.1865165269156801E-2</v>
      </c>
      <c r="AU59" s="20">
        <f t="shared" si="4"/>
        <v>-1.4675672576000134E-2</v>
      </c>
      <c r="AV59" s="20">
        <f t="shared" si="13"/>
        <v>1.4395470810141484E-4</v>
      </c>
      <c r="AW59" s="20">
        <f t="shared" si="13"/>
        <v>-1.33903823218761E-2</v>
      </c>
      <c r="AX59" s="20">
        <f t="shared" si="13"/>
        <v>3.1116866988645199E-3</v>
      </c>
      <c r="AY59" s="20">
        <f t="shared" si="13"/>
        <v>3.10232255209541E-3</v>
      </c>
      <c r="AZ59" s="20">
        <f t="shared" si="13"/>
        <v>2.6936741936989198E-3</v>
      </c>
      <c r="BA59" s="20">
        <f t="shared" si="13"/>
        <v>-1.0336928406884299E-2</v>
      </c>
      <c r="BB59" s="20">
        <f t="shared" si="7"/>
        <v>-4.1216510421157072E-2</v>
      </c>
      <c r="BC59" s="22">
        <f t="shared" si="6"/>
        <v>44377</v>
      </c>
      <c r="BD59" s="20">
        <f t="shared" si="8"/>
        <v>-1.1865165269156801E-2</v>
      </c>
      <c r="BE59" s="20">
        <f t="shared" si="9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10"/>
        <v>1.6052685947097426E-4</v>
      </c>
      <c r="AJ60" s="20">
        <f t="shared" si="14"/>
        <v>-1.38210643108371E-2</v>
      </c>
      <c r="AK60" s="20">
        <f t="shared" si="14"/>
        <v>3.58274069842678E-3</v>
      </c>
      <c r="AL60" s="20">
        <f t="shared" si="14"/>
        <v>3.4277465903231798E-3</v>
      </c>
      <c r="AM60" s="20">
        <f t="shared" si="14"/>
        <v>2.6921184858918999E-3</v>
      </c>
      <c r="AN60" s="20">
        <f t="shared" si="14"/>
        <v>-9.7144856867292795E-3</v>
      </c>
      <c r="AR60" s="22">
        <f t="shared" si="1"/>
        <v>44469</v>
      </c>
      <c r="AS60" s="20">
        <f t="shared" si="3"/>
        <v>5.1746001836507887</v>
      </c>
      <c r="AT60" s="20">
        <f t="shared" si="11"/>
        <v>8.387530250628647E-3</v>
      </c>
      <c r="AU60" s="20">
        <f t="shared" si="4"/>
        <v>-1.3672417363453546E-2</v>
      </c>
      <c r="AV60" s="20">
        <f t="shared" si="13"/>
        <v>1.6052685947097426E-4</v>
      </c>
      <c r="AW60" s="20">
        <f t="shared" si="13"/>
        <v>-1.38210643108371E-2</v>
      </c>
      <c r="AX60" s="20">
        <f t="shared" si="13"/>
        <v>3.58274069842678E-3</v>
      </c>
      <c r="AY60" s="20">
        <f t="shared" si="13"/>
        <v>3.4277465903231798E-3</v>
      </c>
      <c r="AZ60" s="20">
        <f t="shared" si="13"/>
        <v>2.6921184858918999E-3</v>
      </c>
      <c r="BA60" s="20">
        <f t="shared" si="13"/>
        <v>-9.7144856867292795E-3</v>
      </c>
      <c r="BB60" s="20">
        <f t="shared" si="7"/>
        <v>-1.8957304476278442E-2</v>
      </c>
      <c r="BC60" s="22">
        <f t="shared" si="6"/>
        <v>44469</v>
      </c>
      <c r="BD60" s="20">
        <f t="shared" si="8"/>
        <v>8.387530250628647E-3</v>
      </c>
      <c r="BE60" s="20">
        <f t="shared" si="9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10"/>
        <v>1.7373507917268021E-4</v>
      </c>
      <c r="AJ61" s="20">
        <f t="shared" si="14"/>
        <v>-1.55139753816202E-2</v>
      </c>
      <c r="AK61" s="20">
        <f t="shared" si="14"/>
        <v>3.21203166480099E-3</v>
      </c>
      <c r="AL61" s="20">
        <f t="shared" si="14"/>
        <v>3.1899158327242101E-3</v>
      </c>
      <c r="AM61" s="20">
        <f t="shared" si="14"/>
        <v>1.94199382883564E-3</v>
      </c>
      <c r="AN61" s="20">
        <f t="shared" si="14"/>
        <v>-9.8792719779305892E-3</v>
      </c>
      <c r="AR61" s="22">
        <f t="shared" si="1"/>
        <v>44561</v>
      </c>
      <c r="AS61" s="20">
        <f t="shared" si="3"/>
        <v>7.5430014578130002</v>
      </c>
      <c r="AT61" s="20">
        <f t="shared" si="11"/>
        <v>1.3245793810442427E-2</v>
      </c>
      <c r="AU61" s="20">
        <f t="shared" si="4"/>
        <v>-1.6875570954017267E-2</v>
      </c>
      <c r="AV61" s="20">
        <f t="shared" si="13"/>
        <v>1.7373507917268021E-4</v>
      </c>
      <c r="AW61" s="20">
        <f t="shared" si="13"/>
        <v>-1.55139753816202E-2</v>
      </c>
      <c r="AX61" s="20">
        <f t="shared" si="13"/>
        <v>3.21203166480099E-3</v>
      </c>
      <c r="AY61" s="20">
        <f t="shared" si="13"/>
        <v>3.1899158327242101E-3</v>
      </c>
      <c r="AZ61" s="20">
        <f t="shared" si="13"/>
        <v>1.94199382883564E-3</v>
      </c>
      <c r="BA61" s="20">
        <f t="shared" si="13"/>
        <v>-9.8792719779305892E-3</v>
      </c>
      <c r="BB61" s="20">
        <f t="shared" si="7"/>
        <v>-2.0505348097592108E-2</v>
      </c>
      <c r="BC61" s="22">
        <f t="shared" si="6"/>
        <v>44561</v>
      </c>
      <c r="BD61" s="20">
        <f t="shared" si="8"/>
        <v>1.3245793810442427E-2</v>
      </c>
      <c r="BE61" s="20">
        <f t="shared" si="9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10"/>
        <v>1.8744868809410098E-4</v>
      </c>
      <c r="AJ62" s="20">
        <f t="shared" si="14"/>
        <v>-1.72449014266495E-2</v>
      </c>
      <c r="AK62" s="20">
        <f t="shared" si="14"/>
        <v>2.3269112621182499E-3</v>
      </c>
      <c r="AL62" s="20">
        <f t="shared" si="14"/>
        <v>2.6735153207280101E-3</v>
      </c>
      <c r="AM62" s="20">
        <f t="shared" si="14"/>
        <v>1.4638102340480601E-3</v>
      </c>
      <c r="AN62" s="20">
        <f t="shared" si="14"/>
        <v>-9.7292478884680698E-3</v>
      </c>
      <c r="AR62" s="22">
        <f t="shared" si="1"/>
        <v>44651</v>
      </c>
      <c r="AS62" s="20">
        <f t="shared" si="3"/>
        <v>11.852745789875961</v>
      </c>
      <c r="AT62" s="20">
        <f t="shared" si="11"/>
        <v>2.1090284250557083E-2</v>
      </c>
      <c r="AU62" s="20">
        <f t="shared" si="4"/>
        <v>-2.032246381012915E-2</v>
      </c>
      <c r="AV62" s="20">
        <f t="shared" si="13"/>
        <v>1.8744868809410098E-4</v>
      </c>
      <c r="AW62" s="20">
        <f t="shared" si="13"/>
        <v>-1.72449014266495E-2</v>
      </c>
      <c r="AX62" s="20">
        <f t="shared" si="13"/>
        <v>2.3269112621182499E-3</v>
      </c>
      <c r="AY62" s="20">
        <f t="shared" si="13"/>
        <v>2.6735153207280101E-3</v>
      </c>
      <c r="AZ62" s="20">
        <f t="shared" si="13"/>
        <v>1.4638102340480601E-3</v>
      </c>
      <c r="BA62" s="20">
        <f t="shared" si="13"/>
        <v>-9.7292478884680698E-3</v>
      </c>
      <c r="BB62" s="20">
        <f t="shared" si="7"/>
        <v>-1.9554643369701218E-2</v>
      </c>
      <c r="BC62" s="22">
        <f t="shared" si="6"/>
        <v>44651</v>
      </c>
      <c r="BD62" s="20">
        <f t="shared" si="8"/>
        <v>2.1090284250557083E-2</v>
      </c>
      <c r="BE62" s="20">
        <f t="shared" si="9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10"/>
        <v>1.9222698868894754E-4</v>
      </c>
      <c r="AJ63" s="20">
        <f t="shared" si="14"/>
        <v>-1.7614286350942001E-2</v>
      </c>
      <c r="AK63" s="20">
        <f t="shared" si="14"/>
        <v>2.1518813365872802E-3</v>
      </c>
      <c r="AL63" s="20">
        <f t="shared" si="14"/>
        <v>2.7591346880795299E-3</v>
      </c>
      <c r="AM63" s="20">
        <f t="shared" si="14"/>
        <v>1.66980380953418E-3</v>
      </c>
      <c r="AN63" s="20">
        <f t="shared" si="14"/>
        <v>-8.8641516466592095E-3</v>
      </c>
      <c r="AR63" s="22">
        <f t="shared" si="1"/>
        <v>44742</v>
      </c>
      <c r="AS63" s="20">
        <f t="shared" si="3"/>
        <v>19.585931113503239</v>
      </c>
      <c r="AT63" s="20">
        <f t="shared" si="11"/>
        <v>2.2193670065848152E-2</v>
      </c>
      <c r="AU63" s="20">
        <f t="shared" si="4"/>
        <v>-1.9705391174711272E-2</v>
      </c>
      <c r="AV63" s="20">
        <f t="shared" si="13"/>
        <v>1.9222698868894754E-4</v>
      </c>
      <c r="AW63" s="20">
        <f t="shared" si="13"/>
        <v>-1.7614286350942001E-2</v>
      </c>
      <c r="AX63" s="20">
        <f t="shared" si="13"/>
        <v>2.1518813365872802E-3</v>
      </c>
      <c r="AY63" s="20">
        <f t="shared" si="13"/>
        <v>2.7591346880795299E-3</v>
      </c>
      <c r="AZ63" s="20">
        <f t="shared" si="13"/>
        <v>1.66980380953418E-3</v>
      </c>
      <c r="BA63" s="20">
        <f t="shared" si="13"/>
        <v>-8.8641516466592095E-3</v>
      </c>
      <c r="BB63" s="20">
        <f t="shared" si="7"/>
        <v>-1.7217112283574393E-2</v>
      </c>
      <c r="BC63" s="22">
        <f t="shared" si="6"/>
        <v>44742</v>
      </c>
      <c r="BD63" s="20">
        <f t="shared" si="8"/>
        <v>2.2193670065848152E-2</v>
      </c>
      <c r="BE63" s="20">
        <f t="shared" si="9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10"/>
        <v>1.9152519254216335E-4</v>
      </c>
      <c r="AJ64" s="20">
        <f t="shared" si="14"/>
        <v>-1.70713043067705E-2</v>
      </c>
      <c r="AK64" s="20">
        <f t="shared" si="14"/>
        <v>2.44571442604701E-3</v>
      </c>
      <c r="AL64" s="20">
        <f t="shared" si="14"/>
        <v>3.2205011891717201E-3</v>
      </c>
      <c r="AM64" s="20">
        <f t="shared" si="14"/>
        <v>2.2430340400836301E-3</v>
      </c>
      <c r="AN64" s="20">
        <f t="shared" si="14"/>
        <v>-7.58189771477013E-3</v>
      </c>
      <c r="AR64" s="22">
        <f t="shared" si="1"/>
        <v>44834</v>
      </c>
      <c r="AS64" s="20">
        <f t="shared" si="3"/>
        <v>24.49533677697648</v>
      </c>
      <c r="AT64" s="20">
        <f t="shared" si="11"/>
        <v>2.363487534616264E-2</v>
      </c>
      <c r="AU64" s="20">
        <f t="shared" si="4"/>
        <v>-1.6552427173696104E-2</v>
      </c>
      <c r="AV64" s="20">
        <f t="shared" si="13"/>
        <v>1.9152519254216335E-4</v>
      </c>
      <c r="AW64" s="20">
        <f t="shared" si="13"/>
        <v>-1.70713043067705E-2</v>
      </c>
      <c r="AX64" s="20">
        <f t="shared" si="13"/>
        <v>2.44571442604701E-3</v>
      </c>
      <c r="AY64" s="20">
        <f t="shared" si="13"/>
        <v>3.2205011891717201E-3</v>
      </c>
      <c r="AZ64" s="20">
        <f t="shared" si="13"/>
        <v>2.2430340400836301E-3</v>
      </c>
      <c r="BA64" s="20">
        <f t="shared" si="13"/>
        <v>-7.58189771477013E-3</v>
      </c>
      <c r="BB64" s="20">
        <f t="shared" si="7"/>
        <v>-9.4699790012295702E-3</v>
      </c>
      <c r="BC64" s="22">
        <f t="shared" si="6"/>
        <v>44834</v>
      </c>
      <c r="BD64" s="20">
        <f t="shared" si="8"/>
        <v>2.363487534616264E-2</v>
      </c>
      <c r="BE64" s="20">
        <f t="shared" si="9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10"/>
        <v>1.8785989174076732E-4</v>
      </c>
      <c r="AJ65" s="20">
        <f t="shared" si="14"/>
        <v>-1.62713508630618E-2</v>
      </c>
      <c r="AK65" s="20">
        <f t="shared" si="14"/>
        <v>2.83340253586228E-3</v>
      </c>
      <c r="AL65" s="20">
        <f t="shared" si="14"/>
        <v>3.7093053210535101E-3</v>
      </c>
      <c r="AM65" s="20">
        <f t="shared" si="14"/>
        <v>2.8612251922410701E-3</v>
      </c>
      <c r="AN65" s="20">
        <f t="shared" si="14"/>
        <v>-6.2897723345223203E-3</v>
      </c>
      <c r="AR65" s="22">
        <f t="shared" ref="AR65:AR128" si="15">A65</f>
        <v>44926</v>
      </c>
      <c r="AS65" s="20">
        <f t="shared" si="3"/>
        <v>26.621684714008119</v>
      </c>
      <c r="AT65" s="20">
        <f t="shared" si="11"/>
        <v>1.4809727694395751E-2</v>
      </c>
      <c r="AU65" s="20">
        <f t="shared" si="4"/>
        <v>-1.2969330256686493E-2</v>
      </c>
      <c r="AV65" s="20">
        <f t="shared" si="13"/>
        <v>1.8785989174076732E-4</v>
      </c>
      <c r="AW65" s="20">
        <f t="shared" si="13"/>
        <v>-1.62713508630618E-2</v>
      </c>
      <c r="AX65" s="20">
        <f t="shared" si="13"/>
        <v>2.83340253586228E-3</v>
      </c>
      <c r="AY65" s="20">
        <f t="shared" si="13"/>
        <v>3.7093053210535101E-3</v>
      </c>
      <c r="AZ65" s="20">
        <f t="shared" si="13"/>
        <v>2.8612251922410701E-3</v>
      </c>
      <c r="BA65" s="20">
        <f t="shared" si="13"/>
        <v>-6.2897723345223203E-3</v>
      </c>
      <c r="BB65" s="20">
        <f t="shared" si="7"/>
        <v>-1.1128932818977234E-2</v>
      </c>
      <c r="BC65" s="22">
        <f t="shared" si="6"/>
        <v>44926</v>
      </c>
      <c r="BD65" s="20">
        <f t="shared" si="8"/>
        <v>1.4809727694395751E-2</v>
      </c>
      <c r="BE65" s="20">
        <f t="shared" si="9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6">K66+Y66-Y66/100</f>
        <v>3.0428474170765808E-2</v>
      </c>
      <c r="AI66" s="20">
        <f t="shared" si="10"/>
        <v>1.8438791070308911E-4</v>
      </c>
      <c r="AJ66" s="20">
        <f t="shared" si="14"/>
        <v>-1.5367550138201101E-2</v>
      </c>
      <c r="AK66" s="20">
        <f t="shared" si="14"/>
        <v>3.2064891442251599E-3</v>
      </c>
      <c r="AL66" s="20">
        <f t="shared" si="14"/>
        <v>4.1694681408799197E-3</v>
      </c>
      <c r="AM66" s="20">
        <f t="shared" si="14"/>
        <v>3.4393591582970698E-3</v>
      </c>
      <c r="AN66" s="20">
        <f t="shared" si="14"/>
        <v>-4.9738461573967099E-3</v>
      </c>
      <c r="AR66" s="22">
        <f t="shared" si="15"/>
        <v>45016</v>
      </c>
      <c r="AS66" s="20">
        <f t="shared" ref="AS66:AS129" si="17">AF66*4+2</f>
        <v>23.32292207448376</v>
      </c>
      <c r="AT66" s="20">
        <f t="shared" si="11"/>
        <v>6.4563077082833084E-3</v>
      </c>
      <c r="AU66" s="20">
        <f t="shared" ref="AU66:AU129" si="18">SUM(AV66:BA66)</f>
        <v>-9.3416919414925741E-3</v>
      </c>
      <c r="AV66" s="20">
        <f t="shared" ref="AV66:BA97" si="19">AI66</f>
        <v>1.8438791070308911E-4</v>
      </c>
      <c r="AW66" s="20">
        <f t="shared" si="19"/>
        <v>-1.5367550138201101E-2</v>
      </c>
      <c r="AX66" s="20">
        <f t="shared" si="19"/>
        <v>3.2064891442251599E-3</v>
      </c>
      <c r="AY66" s="20">
        <f t="shared" si="19"/>
        <v>4.1694681408799197E-3</v>
      </c>
      <c r="AZ66" s="20">
        <f t="shared" si="19"/>
        <v>3.4393591582970698E-3</v>
      </c>
      <c r="BA66" s="20">
        <f t="shared" si="19"/>
        <v>-4.9738461573967099E-3</v>
      </c>
      <c r="BB66" s="20">
        <f t="shared" si="7"/>
        <v>-1.2227076174701836E-2</v>
      </c>
      <c r="BC66" s="22">
        <f t="shared" ref="BC66:BC129" si="20">AR66</f>
        <v>45016</v>
      </c>
      <c r="BD66" s="20">
        <f t="shared" si="8"/>
        <v>6.4563077082833084E-3</v>
      </c>
      <c r="BE66" s="20">
        <f t="shared" si="9"/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6"/>
        <v>2.5744168300528534E-2</v>
      </c>
      <c r="AI67" s="20">
        <f t="shared" si="10"/>
        <v>1.8235411155628317E-4</v>
      </c>
      <c r="AJ67" s="20">
        <f t="shared" si="14"/>
        <v>-1.43581702974349E-2</v>
      </c>
      <c r="AK67" s="20">
        <f t="shared" si="14"/>
        <v>3.6549378746197898E-3</v>
      </c>
      <c r="AL67" s="20">
        <f t="shared" si="14"/>
        <v>4.6994938634803401E-3</v>
      </c>
      <c r="AM67" s="20">
        <f t="shared" si="14"/>
        <v>4.1872814137588997E-3</v>
      </c>
      <c r="AN67" s="20">
        <f t="shared" si="14"/>
        <v>-3.6745680801697398E-3</v>
      </c>
      <c r="AR67" s="22">
        <f t="shared" si="15"/>
        <v>45107</v>
      </c>
      <c r="AS67" s="20">
        <f t="shared" si="17"/>
        <v>13.51877676303916</v>
      </c>
      <c r="AT67" s="20">
        <f t="shared" si="11"/>
        <v>1.7720018380460341E-3</v>
      </c>
      <c r="AU67" s="20">
        <f t="shared" si="18"/>
        <v>-5.3086711141893273E-3</v>
      </c>
      <c r="AV67" s="20">
        <f t="shared" si="19"/>
        <v>1.8235411155628317E-4</v>
      </c>
      <c r="AW67" s="20">
        <f t="shared" si="19"/>
        <v>-1.43581702974349E-2</v>
      </c>
      <c r="AX67" s="20">
        <f t="shared" si="19"/>
        <v>3.6549378746197898E-3</v>
      </c>
      <c r="AY67" s="20">
        <f t="shared" si="19"/>
        <v>4.6994938634803401E-3</v>
      </c>
      <c r="AZ67" s="20">
        <f t="shared" si="19"/>
        <v>4.1872814137588997E-3</v>
      </c>
      <c r="BA67" s="20">
        <f t="shared" si="19"/>
        <v>-3.6745680801697398E-3</v>
      </c>
      <c r="BB67" s="20">
        <f t="shared" ref="BB67:BB130" si="21">SUM(AT67:BA67)</f>
        <v>-8.8453403903326205E-3</v>
      </c>
      <c r="BC67" s="22">
        <f t="shared" si="20"/>
        <v>45107</v>
      </c>
      <c r="BD67" s="20">
        <f t="shared" ref="BD67:BD130" si="22">AT67-$AT$2</f>
        <v>1.7720018380460341E-3</v>
      </c>
      <c r="BE67" s="20">
        <f t="shared" ref="BE67:BE130" si="23">AU67</f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6"/>
        <v>2.0435416370320602E-2</v>
      </c>
      <c r="AI68" s="20">
        <f t="shared" si="10"/>
        <v>1.800510013901386E-4</v>
      </c>
      <c r="AJ68" s="20">
        <f t="shared" si="14"/>
        <v>-1.32916332118426E-2</v>
      </c>
      <c r="AK68" s="20">
        <f t="shared" si="14"/>
        <v>4.1458764800328396E-3</v>
      </c>
      <c r="AL68" s="20">
        <f t="shared" si="14"/>
        <v>5.3638686439372299E-3</v>
      </c>
      <c r="AM68" s="20">
        <f t="shared" si="14"/>
        <v>4.8900830367459803E-3</v>
      </c>
      <c r="AN68" s="20">
        <f t="shared" si="14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1"/>
        <v>-3.5367500921618979E-3</v>
      </c>
      <c r="AU68" s="20">
        <f t="shared" si="18"/>
        <v>-1.2277688039755313E-3</v>
      </c>
      <c r="AV68" s="20">
        <f t="shared" si="19"/>
        <v>1.800510013901386E-4</v>
      </c>
      <c r="AW68" s="20">
        <f t="shared" si="19"/>
        <v>-1.32916332118426E-2</v>
      </c>
      <c r="AX68" s="20">
        <f t="shared" si="19"/>
        <v>4.1458764800328396E-3</v>
      </c>
      <c r="AY68" s="20">
        <f t="shared" si="19"/>
        <v>5.3638686439372299E-3</v>
      </c>
      <c r="AZ68" s="20">
        <f t="shared" si="19"/>
        <v>4.8900830367459803E-3</v>
      </c>
      <c r="BA68" s="20">
        <f t="shared" si="19"/>
        <v>-2.51601475423912E-3</v>
      </c>
      <c r="BB68" s="20">
        <f t="shared" si="21"/>
        <v>-5.9922877001129578E-3</v>
      </c>
      <c r="BC68" s="22">
        <f t="shared" si="20"/>
        <v>45199</v>
      </c>
      <c r="BD68" s="20">
        <f t="shared" si="22"/>
        <v>-3.5367500921618979E-3</v>
      </c>
      <c r="BE68" s="20">
        <f t="shared" si="23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6"/>
        <v>1.1072723818808954E-2</v>
      </c>
      <c r="AI69" s="20">
        <f t="shared" si="10"/>
        <v>1.7612155507445841E-4</v>
      </c>
      <c r="AJ69" s="20">
        <f t="shared" si="14"/>
        <v>-1.2363427451444999E-2</v>
      </c>
      <c r="AK69" s="20">
        <f t="shared" si="14"/>
        <v>4.6653709010913104E-3</v>
      </c>
      <c r="AL69" s="20">
        <f t="shared" si="14"/>
        <v>5.8659853215958704E-3</v>
      </c>
      <c r="AM69" s="20">
        <f t="shared" si="14"/>
        <v>5.3797783209130704E-3</v>
      </c>
      <c r="AN69" s="20">
        <f t="shared" si="14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1"/>
        <v>-1.2899442643673546E-2</v>
      </c>
      <c r="AU69" s="20">
        <f t="shared" si="18"/>
        <v>2.0696228108086504E-3</v>
      </c>
      <c r="AV69" s="20">
        <f t="shared" si="19"/>
        <v>1.7612155507445841E-4</v>
      </c>
      <c r="AW69" s="20">
        <f t="shared" si="19"/>
        <v>-1.2363427451444999E-2</v>
      </c>
      <c r="AX69" s="20">
        <f t="shared" si="19"/>
        <v>4.6653709010913104E-3</v>
      </c>
      <c r="AY69" s="20">
        <f t="shared" si="19"/>
        <v>5.8659853215958704E-3</v>
      </c>
      <c r="AZ69" s="20">
        <f t="shared" si="19"/>
        <v>5.3797783209130704E-3</v>
      </c>
      <c r="BA69" s="20">
        <f t="shared" si="19"/>
        <v>-1.65420583642106E-3</v>
      </c>
      <c r="BB69" s="20">
        <f t="shared" si="21"/>
        <v>-8.7601970220562431E-3</v>
      </c>
      <c r="BC69" s="22">
        <f t="shared" si="20"/>
        <v>45291</v>
      </c>
      <c r="BD69" s="20">
        <f t="shared" si="22"/>
        <v>-1.2899442643673546E-2</v>
      </c>
      <c r="BE69" s="20">
        <f t="shared" si="23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6"/>
        <v>1.0914399198346782E-2</v>
      </c>
      <c r="AI70" s="20">
        <f t="shared" si="10"/>
        <v>1.7503246839704949E-4</v>
      </c>
      <c r="AJ70" s="20">
        <f t="shared" si="14"/>
        <v>-1.1155835807319299E-2</v>
      </c>
      <c r="AK70" s="20">
        <f t="shared" si="14"/>
        <v>5.0931270200615898E-3</v>
      </c>
      <c r="AL70" s="20">
        <f t="shared" si="14"/>
        <v>6.2035352906386603E-3</v>
      </c>
      <c r="AM70" s="20">
        <f t="shared" si="14"/>
        <v>5.6863914670079998E-3</v>
      </c>
      <c r="AN70" s="20">
        <f t="shared" si="14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1"/>
        <v>-1.3057767264135718E-2</v>
      </c>
      <c r="AU70" s="20">
        <f t="shared" si="18"/>
        <v>4.964133349216979E-3</v>
      </c>
      <c r="AV70" s="20">
        <f t="shared" si="19"/>
        <v>1.7503246839704949E-4</v>
      </c>
      <c r="AW70" s="20">
        <f t="shared" si="19"/>
        <v>-1.1155835807319299E-2</v>
      </c>
      <c r="AX70" s="20">
        <f t="shared" si="19"/>
        <v>5.0931270200615898E-3</v>
      </c>
      <c r="AY70" s="20">
        <f t="shared" si="19"/>
        <v>6.2035352906386603E-3</v>
      </c>
      <c r="AZ70" s="20">
        <f t="shared" si="19"/>
        <v>5.6863914670079998E-3</v>
      </c>
      <c r="BA70" s="20">
        <f t="shared" si="19"/>
        <v>-1.03811708956902E-3</v>
      </c>
      <c r="BB70" s="20">
        <f t="shared" si="21"/>
        <v>-3.1295005657017588E-3</v>
      </c>
      <c r="BC70" s="22">
        <f t="shared" si="20"/>
        <v>45382</v>
      </c>
      <c r="BD70" s="20">
        <f t="shared" si="22"/>
        <v>-1.3057767264135718E-2</v>
      </c>
      <c r="BE70" s="20">
        <f t="shared" si="23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6"/>
        <v>6.2593921731477781E-3</v>
      </c>
      <c r="AI71" s="20">
        <f t="shared" si="10"/>
        <v>1.7365187582378316E-4</v>
      </c>
      <c r="AJ71" s="20">
        <f t="shared" si="14"/>
        <v>-1.0340022343080501E-2</v>
      </c>
      <c r="AK71" s="20">
        <f t="shared" si="14"/>
        <v>5.2652475192704797E-3</v>
      </c>
      <c r="AL71" s="20">
        <f t="shared" si="14"/>
        <v>6.3157783134481999E-3</v>
      </c>
      <c r="AM71" s="20">
        <f t="shared" si="14"/>
        <v>5.7942629652973903E-3</v>
      </c>
      <c r="AN71" s="20">
        <f t="shared" si="14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1"/>
        <v>-1.7712774289334723E-2</v>
      </c>
      <c r="AU71" s="20">
        <f t="shared" si="18"/>
        <v>6.5529543108904598E-3</v>
      </c>
      <c r="AV71" s="20">
        <f t="shared" si="19"/>
        <v>1.7365187582378316E-4</v>
      </c>
      <c r="AW71" s="20">
        <f t="shared" si="19"/>
        <v>-1.0340022343080501E-2</v>
      </c>
      <c r="AX71" s="20">
        <f t="shared" si="19"/>
        <v>5.2652475192704797E-3</v>
      </c>
      <c r="AY71" s="20">
        <f t="shared" si="19"/>
        <v>6.3157783134481999E-3</v>
      </c>
      <c r="AZ71" s="20">
        <f t="shared" si="19"/>
        <v>5.7942629652973903E-3</v>
      </c>
      <c r="BA71" s="20">
        <f t="shared" si="19"/>
        <v>-6.5596401986889297E-4</v>
      </c>
      <c r="BB71" s="20">
        <f t="shared" si="21"/>
        <v>-4.6068656675538073E-3</v>
      </c>
      <c r="BC71" s="22">
        <f t="shared" si="20"/>
        <v>45473</v>
      </c>
      <c r="BD71" s="20">
        <f t="shared" si="22"/>
        <v>-1.7712774289334723E-2</v>
      </c>
      <c r="BE71" s="20">
        <f t="shared" si="23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6"/>
        <v>4.2758498223453081E-3</v>
      </c>
      <c r="AI72" s="20">
        <f t="shared" si="10"/>
        <v>1.7023076489996832E-4</v>
      </c>
      <c r="AJ72" s="20">
        <f t="shared" si="14"/>
        <v>-9.8451278593092405E-3</v>
      </c>
      <c r="AK72" s="20">
        <f t="shared" si="14"/>
        <v>5.2481036899365502E-3</v>
      </c>
      <c r="AL72" s="20">
        <f t="shared" si="14"/>
        <v>6.2609270838898104E-3</v>
      </c>
      <c r="AM72" s="20">
        <f t="shared" si="14"/>
        <v>5.7501412834559604E-3</v>
      </c>
      <c r="AN72" s="20">
        <f t="shared" si="14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1"/>
        <v>-1.9696316640137192E-2</v>
      </c>
      <c r="AU72" s="20">
        <f t="shared" si="18"/>
        <v>7.1226671412284327E-3</v>
      </c>
      <c r="AV72" s="20">
        <f t="shared" si="19"/>
        <v>1.7023076489996832E-4</v>
      </c>
      <c r="AW72" s="20">
        <f t="shared" si="19"/>
        <v>-9.8451278593092405E-3</v>
      </c>
      <c r="AX72" s="20">
        <f t="shared" si="19"/>
        <v>5.2481036899365502E-3</v>
      </c>
      <c r="AY72" s="20">
        <f t="shared" si="19"/>
        <v>6.2609270838898104E-3</v>
      </c>
      <c r="AZ72" s="20">
        <f t="shared" si="19"/>
        <v>5.7501412834559604E-3</v>
      </c>
      <c r="BA72" s="20">
        <f t="shared" si="19"/>
        <v>-4.6160782164461601E-4</v>
      </c>
      <c r="BB72" s="20">
        <f t="shared" si="21"/>
        <v>-5.4509823576803264E-3</v>
      </c>
      <c r="BC72" s="22">
        <f t="shared" si="20"/>
        <v>45565</v>
      </c>
      <c r="BD72" s="20">
        <f t="shared" si="22"/>
        <v>-1.9696316640137192E-2</v>
      </c>
      <c r="BE72" s="20">
        <f t="shared" si="23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6"/>
        <v>3.355208226828727E-3</v>
      </c>
      <c r="AI73" s="20">
        <f t="shared" ref="AI73:AI132" si="24">Y73/1010</f>
        <v>1.6606789246398514E-4</v>
      </c>
      <c r="AJ73" s="20">
        <f t="shared" si="14"/>
        <v>-9.4828572560601201E-3</v>
      </c>
      <c r="AK73" s="20">
        <f t="shared" si="14"/>
        <v>5.1560635575098601E-3</v>
      </c>
      <c r="AL73" s="20">
        <f t="shared" si="14"/>
        <v>6.13935002491405E-3</v>
      </c>
      <c r="AM73" s="20">
        <f t="shared" si="14"/>
        <v>5.6440903990928604E-3</v>
      </c>
      <c r="AN73" s="20">
        <f t="shared" si="14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ref="AT73:AT132" si="25">AH73-$AH$8</f>
        <v>-2.0616958235653772E-2</v>
      </c>
      <c r="AU73" s="20">
        <f t="shared" si="18"/>
        <v>7.2729187276341384E-3</v>
      </c>
      <c r="AV73" s="20">
        <f t="shared" si="19"/>
        <v>1.6606789246398514E-4</v>
      </c>
      <c r="AW73" s="20">
        <f t="shared" si="19"/>
        <v>-9.4828572560601201E-3</v>
      </c>
      <c r="AX73" s="20">
        <f t="shared" si="19"/>
        <v>5.1560635575098601E-3</v>
      </c>
      <c r="AY73" s="20">
        <f t="shared" si="19"/>
        <v>6.13935002491405E-3</v>
      </c>
      <c r="AZ73" s="20">
        <f t="shared" si="19"/>
        <v>5.6440903990928604E-3</v>
      </c>
      <c r="BA73" s="20">
        <f t="shared" si="19"/>
        <v>-3.49795890286497E-4</v>
      </c>
      <c r="BB73" s="20">
        <f t="shared" si="21"/>
        <v>-6.0711207803854934E-3</v>
      </c>
      <c r="BC73" s="22">
        <f t="shared" si="20"/>
        <v>45657</v>
      </c>
      <c r="BD73" s="20">
        <f t="shared" si="22"/>
        <v>-2.0616958235653772E-2</v>
      </c>
      <c r="BE73" s="20">
        <f t="shared" si="23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6"/>
        <v>2.8697334987516938E-3</v>
      </c>
      <c r="AI74" s="20">
        <f t="shared" si="24"/>
        <v>1.6166968101805049E-4</v>
      </c>
      <c r="AJ74" s="20">
        <f t="shared" si="14"/>
        <v>-9.1789857900148597E-3</v>
      </c>
      <c r="AK74" s="20">
        <f t="shared" si="14"/>
        <v>5.03441352548428E-3</v>
      </c>
      <c r="AL74" s="20">
        <f t="shared" si="14"/>
        <v>5.9910603594559497E-3</v>
      </c>
      <c r="AM74" s="20">
        <f t="shared" si="14"/>
        <v>5.5121683993464201E-3</v>
      </c>
      <c r="AN74" s="20">
        <f t="shared" si="14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25"/>
        <v>-2.1102432963730808E-2</v>
      </c>
      <c r="AU74" s="20">
        <f t="shared" si="18"/>
        <v>7.2422313067565898E-3</v>
      </c>
      <c r="AV74" s="20">
        <f t="shared" si="19"/>
        <v>1.6166968101805049E-4</v>
      </c>
      <c r="AW74" s="20">
        <f t="shared" si="19"/>
        <v>-9.1789857900148597E-3</v>
      </c>
      <c r="AX74" s="20">
        <f t="shared" si="19"/>
        <v>5.03441352548428E-3</v>
      </c>
      <c r="AY74" s="20">
        <f t="shared" si="19"/>
        <v>5.9910603594559497E-3</v>
      </c>
      <c r="AZ74" s="20">
        <f t="shared" si="19"/>
        <v>5.5121683993464201E-3</v>
      </c>
      <c r="BA74" s="20">
        <f t="shared" si="19"/>
        <v>-2.7809486853325101E-4</v>
      </c>
      <c r="BB74" s="20">
        <f t="shared" si="21"/>
        <v>-6.6179703502176274E-3</v>
      </c>
      <c r="BC74" s="22">
        <f t="shared" si="20"/>
        <v>45747</v>
      </c>
      <c r="BD74" s="20">
        <f t="shared" si="22"/>
        <v>-2.1102432963730808E-2</v>
      </c>
      <c r="BE74" s="20">
        <f t="shared" si="23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6"/>
        <v>2.5707507560848442E-3</v>
      </c>
      <c r="AI75" s="20">
        <f t="shared" si="24"/>
        <v>1.5723574704704554E-4</v>
      </c>
      <c r="AJ75" s="20">
        <f t="shared" si="14"/>
        <v>-8.9035076894727894E-3</v>
      </c>
      <c r="AK75" s="20">
        <f t="shared" si="14"/>
        <v>4.9017030363529496E-3</v>
      </c>
      <c r="AL75" s="20">
        <f t="shared" si="14"/>
        <v>5.8326935149510799E-3</v>
      </c>
      <c r="AM75" s="20">
        <f t="shared" si="14"/>
        <v>5.3696097328303997E-3</v>
      </c>
      <c r="AN75" s="20">
        <f t="shared" si="14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25"/>
        <v>-2.1401415706397656E-2</v>
      </c>
      <c r="AU75" s="20">
        <f t="shared" si="18"/>
        <v>7.1295189432186356E-3</v>
      </c>
      <c r="AV75" s="20">
        <f t="shared" si="19"/>
        <v>1.5723574704704554E-4</v>
      </c>
      <c r="AW75" s="20">
        <f t="shared" si="19"/>
        <v>-8.9035076894727894E-3</v>
      </c>
      <c r="AX75" s="20">
        <f t="shared" si="19"/>
        <v>4.9017030363529496E-3</v>
      </c>
      <c r="AY75" s="20">
        <f t="shared" si="19"/>
        <v>5.8326935149510799E-3</v>
      </c>
      <c r="AZ75" s="20">
        <f t="shared" si="19"/>
        <v>5.3696097328303997E-3</v>
      </c>
      <c r="BA75" s="20">
        <f t="shared" si="19"/>
        <v>-2.2821539849005E-4</v>
      </c>
      <c r="BB75" s="20">
        <f t="shared" si="21"/>
        <v>-7.1423778199603827E-3</v>
      </c>
      <c r="BC75" s="22">
        <f t="shared" si="20"/>
        <v>45838</v>
      </c>
      <c r="BD75" s="20">
        <f t="shared" si="22"/>
        <v>-2.1401415706397656E-2</v>
      </c>
      <c r="BE75" s="20">
        <f t="shared" si="23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6"/>
        <v>2.357226449770604E-3</v>
      </c>
      <c r="AI76" s="20">
        <f t="shared" si="24"/>
        <v>1.5284585841399999E-4</v>
      </c>
      <c r="AJ76" s="20">
        <f t="shared" si="14"/>
        <v>-8.6438689712031707E-3</v>
      </c>
      <c r="AK76" s="20">
        <f t="shared" si="14"/>
        <v>4.7658504865655199E-3</v>
      </c>
      <c r="AL76" s="20">
        <f t="shared" si="14"/>
        <v>5.6716018018709803E-3</v>
      </c>
      <c r="AM76" s="20">
        <f t="shared" si="14"/>
        <v>5.22337201716016E-3</v>
      </c>
      <c r="AN76" s="20">
        <f t="shared" si="14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25"/>
        <v>-2.1614940012711897E-2</v>
      </c>
      <c r="AU76" s="20">
        <f t="shared" si="18"/>
        <v>6.9784163974625163E-3</v>
      </c>
      <c r="AV76" s="20">
        <f t="shared" si="19"/>
        <v>1.5284585841399999E-4</v>
      </c>
      <c r="AW76" s="20">
        <f t="shared" si="19"/>
        <v>-8.6438689712031707E-3</v>
      </c>
      <c r="AX76" s="20">
        <f t="shared" si="19"/>
        <v>4.7658504865655199E-3</v>
      </c>
      <c r="AY76" s="20">
        <f t="shared" si="19"/>
        <v>5.6716018018709803E-3</v>
      </c>
      <c r="AZ76" s="20">
        <f t="shared" si="19"/>
        <v>5.22337201716016E-3</v>
      </c>
      <c r="BA76" s="20">
        <f t="shared" si="19"/>
        <v>-1.91384795344973E-4</v>
      </c>
      <c r="BB76" s="20">
        <f t="shared" si="21"/>
        <v>-7.6581072177868649E-3</v>
      </c>
      <c r="BC76" s="22">
        <f t="shared" si="20"/>
        <v>45930</v>
      </c>
      <c r="BD76" s="20">
        <f t="shared" si="22"/>
        <v>-2.1614940012711897E-2</v>
      </c>
      <c r="BE76" s="20">
        <f t="shared" si="23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6"/>
        <v>2.1865112440150394E-3</v>
      </c>
      <c r="AI77" s="20">
        <f t="shared" si="24"/>
        <v>1.485323231617782E-4</v>
      </c>
      <c r="AJ77" s="20">
        <f t="shared" si="14"/>
        <v>-8.3945523587480794E-3</v>
      </c>
      <c r="AK77" s="20">
        <f t="shared" si="14"/>
        <v>4.6303826626958797E-3</v>
      </c>
      <c r="AL77" s="20">
        <f t="shared" si="14"/>
        <v>5.5112365405118801E-3</v>
      </c>
      <c r="AM77" s="20">
        <f t="shared" si="14"/>
        <v>5.07693278126719E-3</v>
      </c>
      <c r="AN77" s="20">
        <f t="shared" si="14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25"/>
        <v>-2.178565521846746E-2</v>
      </c>
      <c r="AU77" s="20">
        <f t="shared" si="18"/>
        <v>6.8096674390880187E-3</v>
      </c>
      <c r="AV77" s="20">
        <f t="shared" si="19"/>
        <v>1.485323231617782E-4</v>
      </c>
      <c r="AW77" s="20">
        <f t="shared" si="19"/>
        <v>-8.3945523587480794E-3</v>
      </c>
      <c r="AX77" s="20">
        <f t="shared" si="19"/>
        <v>4.6303826626958797E-3</v>
      </c>
      <c r="AY77" s="20">
        <f t="shared" si="19"/>
        <v>5.5112365405118801E-3</v>
      </c>
      <c r="AZ77" s="20">
        <f t="shared" si="19"/>
        <v>5.07693278126719E-3</v>
      </c>
      <c r="BA77" s="20">
        <f t="shared" si="19"/>
        <v>-1.6286450980062999E-4</v>
      </c>
      <c r="BB77" s="20">
        <f t="shared" si="21"/>
        <v>-8.166320340291423E-3</v>
      </c>
      <c r="BC77" s="22">
        <f t="shared" si="20"/>
        <v>46022</v>
      </c>
      <c r="BD77" s="20">
        <f t="shared" si="22"/>
        <v>-2.178565521846746E-2</v>
      </c>
      <c r="BE77" s="20">
        <f t="shared" si="23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6"/>
        <v>2.0396445948323867E-3</v>
      </c>
      <c r="AI78" s="20">
        <f t="shared" si="24"/>
        <v>1.4430824861689208E-4</v>
      </c>
      <c r="AJ78" s="20">
        <f t="shared" si="14"/>
        <v>-8.1529747804620599E-3</v>
      </c>
      <c r="AK78" s="20">
        <f t="shared" si="14"/>
        <v>4.4969395141203298E-3</v>
      </c>
      <c r="AL78" s="20">
        <f t="shared" si="14"/>
        <v>5.3532856398197303E-3</v>
      </c>
      <c r="AM78" s="20">
        <f t="shared" si="14"/>
        <v>4.9321421407011396E-3</v>
      </c>
      <c r="AN78" s="20">
        <f t="shared" si="14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25"/>
        <v>-2.1932521867650115E-2</v>
      </c>
      <c r="AU78" s="20">
        <f t="shared" si="18"/>
        <v>6.633869897242896E-3</v>
      </c>
      <c r="AV78" s="20">
        <f t="shared" si="19"/>
        <v>1.4430824861689208E-4</v>
      </c>
      <c r="AW78" s="20">
        <f t="shared" si="19"/>
        <v>-8.1529747804620599E-3</v>
      </c>
      <c r="AX78" s="20">
        <f t="shared" si="19"/>
        <v>4.4969395141203298E-3</v>
      </c>
      <c r="AY78" s="20">
        <f t="shared" si="19"/>
        <v>5.3532856398197303E-3</v>
      </c>
      <c r="AZ78" s="20">
        <f t="shared" si="19"/>
        <v>4.9321421407011396E-3</v>
      </c>
      <c r="BA78" s="20">
        <f t="shared" si="19"/>
        <v>-1.39830865553136E-4</v>
      </c>
      <c r="BB78" s="20">
        <f t="shared" si="21"/>
        <v>-8.6647820731643246E-3</v>
      </c>
      <c r="BC78" s="22">
        <f t="shared" si="20"/>
        <v>46112</v>
      </c>
      <c r="BD78" s="20">
        <f t="shared" si="22"/>
        <v>-2.1932521867650115E-2</v>
      </c>
      <c r="BE78" s="20">
        <f t="shared" si="23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6"/>
        <v>1.9076670491174688E-3</v>
      </c>
      <c r="AI79" s="20">
        <f t="shared" si="24"/>
        <v>1.4017873012302475E-4</v>
      </c>
      <c r="AJ79" s="20">
        <f t="shared" si="14"/>
        <v>-7.9178410508196004E-3</v>
      </c>
      <c r="AK79" s="20">
        <f t="shared" si="14"/>
        <v>4.3663069762667197E-3</v>
      </c>
      <c r="AL79" s="20">
        <f t="shared" si="14"/>
        <v>5.1985938922083303E-3</v>
      </c>
      <c r="AM79" s="20">
        <f t="shared" si="14"/>
        <v>4.7899992227762303E-3</v>
      </c>
      <c r="AN79" s="20">
        <f t="shared" si="14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25"/>
        <v>-2.2064499413365031E-2</v>
      </c>
      <c r="AU79" s="20">
        <f t="shared" si="18"/>
        <v>6.4567128321585008E-3</v>
      </c>
      <c r="AV79" s="20">
        <f t="shared" si="19"/>
        <v>1.4017873012302475E-4</v>
      </c>
      <c r="AW79" s="20">
        <f t="shared" si="19"/>
        <v>-7.9178410508196004E-3</v>
      </c>
      <c r="AX79" s="20">
        <f t="shared" si="19"/>
        <v>4.3663069762667197E-3</v>
      </c>
      <c r="AY79" s="20">
        <f t="shared" si="19"/>
        <v>5.1985938922083303E-3</v>
      </c>
      <c r="AZ79" s="20">
        <f t="shared" si="19"/>
        <v>4.7899992227762303E-3</v>
      </c>
      <c r="BA79" s="20">
        <f t="shared" si="19"/>
        <v>-1.20524938396204E-4</v>
      </c>
      <c r="BB79" s="20">
        <f t="shared" si="21"/>
        <v>-9.1510737490480276E-3</v>
      </c>
      <c r="BC79" s="22">
        <f t="shared" si="20"/>
        <v>46203</v>
      </c>
      <c r="BD79" s="20">
        <f t="shared" si="22"/>
        <v>-2.2064499413365031E-2</v>
      </c>
      <c r="BE79" s="20">
        <f t="shared" si="23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6"/>
        <v>1.7860805982201954E-3</v>
      </c>
      <c r="AI80" s="20">
        <f t="shared" si="24"/>
        <v>1.3614538507790097E-4</v>
      </c>
      <c r="AJ80" s="20">
        <f t="shared" si="14"/>
        <v>-7.6884617488559501E-3</v>
      </c>
      <c r="AK80" s="20">
        <f t="shared" si="14"/>
        <v>4.2388585542285596E-3</v>
      </c>
      <c r="AL80" s="20">
        <f t="shared" si="14"/>
        <v>5.0475783340830898E-3</v>
      </c>
      <c r="AM80" s="20">
        <f t="shared" si="14"/>
        <v>4.6510372519126203E-3</v>
      </c>
      <c r="AN80" s="20">
        <f t="shared" si="14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25"/>
        <v>-2.2186085864262305E-2</v>
      </c>
      <c r="AU80" s="20">
        <f t="shared" si="18"/>
        <v>6.2813053188237652E-3</v>
      </c>
      <c r="AV80" s="20">
        <f t="shared" si="19"/>
        <v>1.3614538507790097E-4</v>
      </c>
      <c r="AW80" s="20">
        <f t="shared" si="19"/>
        <v>-7.6884617488559501E-3</v>
      </c>
      <c r="AX80" s="20">
        <f t="shared" si="19"/>
        <v>4.2388585542285596E-3</v>
      </c>
      <c r="AY80" s="20">
        <f t="shared" si="19"/>
        <v>5.0475783340830898E-3</v>
      </c>
      <c r="AZ80" s="20">
        <f t="shared" si="19"/>
        <v>4.6510372519126203E-3</v>
      </c>
      <c r="BA80" s="20">
        <f t="shared" si="19"/>
        <v>-1.0385245762245499E-4</v>
      </c>
      <c r="BB80" s="20">
        <f t="shared" si="21"/>
        <v>-9.6234752266147749E-3</v>
      </c>
      <c r="BC80" s="22">
        <f t="shared" si="20"/>
        <v>46295</v>
      </c>
      <c r="BD80" s="20">
        <f t="shared" si="22"/>
        <v>-2.2186085864262305E-2</v>
      </c>
      <c r="BE80" s="20">
        <f t="shared" si="23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6"/>
        <v>1.6725133799310801E-3</v>
      </c>
      <c r="AI81" s="20">
        <f t="shared" si="24"/>
        <v>1.3220825545157724E-4</v>
      </c>
      <c r="AJ81" s="20">
        <f t="shared" ref="AJ81:AN112" si="26">Z81</f>
        <v>-7.4644556615321902E-3</v>
      </c>
      <c r="AK81" s="20">
        <f t="shared" si="26"/>
        <v>4.1147545303932198E-3</v>
      </c>
      <c r="AL81" s="20">
        <f t="shared" si="26"/>
        <v>4.9004258033003003E-3</v>
      </c>
      <c r="AM81" s="20">
        <f t="shared" si="26"/>
        <v>4.51552460862814E-3</v>
      </c>
      <c r="AN81" s="20">
        <f t="shared" si="26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25"/>
        <v>-2.229965308255142E-2</v>
      </c>
      <c r="AU81" s="20">
        <f t="shared" si="18"/>
        <v>6.1093265398242166E-3</v>
      </c>
      <c r="AV81" s="20">
        <f t="shared" si="19"/>
        <v>1.3220825545157724E-4</v>
      </c>
      <c r="AW81" s="20">
        <f t="shared" si="19"/>
        <v>-7.4644556615321902E-3</v>
      </c>
      <c r="AX81" s="20">
        <f t="shared" si="19"/>
        <v>4.1147545303932198E-3</v>
      </c>
      <c r="AY81" s="20">
        <f t="shared" si="19"/>
        <v>4.9004258033003003E-3</v>
      </c>
      <c r="AZ81" s="20">
        <f t="shared" si="19"/>
        <v>4.51552460862814E-3</v>
      </c>
      <c r="BA81" s="20">
        <f t="shared" si="19"/>
        <v>-8.91309964168307E-5</v>
      </c>
      <c r="BB81" s="20">
        <f t="shared" si="21"/>
        <v>-1.0081000002902983E-2</v>
      </c>
      <c r="BC81" s="22">
        <f t="shared" si="20"/>
        <v>46387</v>
      </c>
      <c r="BD81" s="20">
        <f t="shared" si="22"/>
        <v>-2.229965308255142E-2</v>
      </c>
      <c r="BE81" s="20">
        <f t="shared" si="23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6"/>
        <v>1.5656754737548937E-3</v>
      </c>
      <c r="AI82" s="20">
        <f t="shared" si="24"/>
        <v>1.2836664404070297E-4</v>
      </c>
      <c r="AJ82" s="20">
        <f t="shared" si="26"/>
        <v>-7.2456100711493204E-3</v>
      </c>
      <c r="AK82" s="20">
        <f t="shared" si="26"/>
        <v>3.9940384501946299E-3</v>
      </c>
      <c r="AL82" s="20">
        <f t="shared" si="26"/>
        <v>4.7571932675571898E-3</v>
      </c>
      <c r="AM82" s="20">
        <f t="shared" si="26"/>
        <v>4.3835742013165202E-3</v>
      </c>
      <c r="AN82" s="20">
        <f t="shared" si="26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25"/>
        <v>-2.2406490988727608E-2</v>
      </c>
      <c r="AU82" s="20">
        <f t="shared" si="18"/>
        <v>5.9416298483202469E-3</v>
      </c>
      <c r="AV82" s="20">
        <f t="shared" si="19"/>
        <v>1.2836664404070297E-4</v>
      </c>
      <c r="AW82" s="20">
        <f t="shared" si="19"/>
        <v>-7.2456100711493204E-3</v>
      </c>
      <c r="AX82" s="20">
        <f t="shared" si="19"/>
        <v>3.9940384501946299E-3</v>
      </c>
      <c r="AY82" s="20">
        <f t="shared" si="19"/>
        <v>4.7571932675571898E-3</v>
      </c>
      <c r="AZ82" s="20">
        <f t="shared" si="19"/>
        <v>4.3835742013165202E-3</v>
      </c>
      <c r="BA82" s="20">
        <f t="shared" si="19"/>
        <v>-7.59326436394758E-5</v>
      </c>
      <c r="BB82" s="20">
        <f t="shared" si="21"/>
        <v>-1.0523231292087114E-2</v>
      </c>
      <c r="BC82" s="22">
        <f t="shared" si="20"/>
        <v>46477</v>
      </c>
      <c r="BD82" s="20">
        <f t="shared" si="22"/>
        <v>-2.2406490988727608E-2</v>
      </c>
      <c r="BE82" s="20">
        <f t="shared" si="23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6"/>
        <v>1.4648559735609449E-3</v>
      </c>
      <c r="AI83" s="20">
        <f t="shared" si="24"/>
        <v>1.2461950185465941E-4</v>
      </c>
      <c r="AJ83" s="20">
        <f t="shared" si="26"/>
        <v>-7.0318089942733499E-3</v>
      </c>
      <c r="AK83" s="20">
        <f t="shared" si="26"/>
        <v>3.8766877256346502E-3</v>
      </c>
      <c r="AL83" s="20">
        <f t="shared" si="26"/>
        <v>4.61786252083928E-3</v>
      </c>
      <c r="AM83" s="20">
        <f t="shared" si="26"/>
        <v>4.2552059054789997E-3</v>
      </c>
      <c r="AN83" s="20">
        <f t="shared" si="26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25"/>
        <v>-2.2507310488921555E-2</v>
      </c>
      <c r="AU83" s="20">
        <f t="shared" si="18"/>
        <v>5.7785791565824612E-3</v>
      </c>
      <c r="AV83" s="20">
        <f t="shared" si="19"/>
        <v>1.2461950185465941E-4</v>
      </c>
      <c r="AW83" s="20">
        <f t="shared" si="19"/>
        <v>-7.0318089942733499E-3</v>
      </c>
      <c r="AX83" s="20">
        <f t="shared" si="19"/>
        <v>3.8766877256346502E-3</v>
      </c>
      <c r="AY83" s="20">
        <f t="shared" si="19"/>
        <v>4.61786252083928E-3</v>
      </c>
      <c r="AZ83" s="20">
        <f t="shared" si="19"/>
        <v>4.2552059054789997E-3</v>
      </c>
      <c r="BA83" s="20">
        <f t="shared" si="19"/>
        <v>-6.3987502951778894E-5</v>
      </c>
      <c r="BB83" s="20">
        <f t="shared" si="21"/>
        <v>-1.0950152175756636E-2</v>
      </c>
      <c r="BC83" s="22">
        <f t="shared" si="20"/>
        <v>46568</v>
      </c>
      <c r="BD83" s="20">
        <f t="shared" si="22"/>
        <v>-2.2507310488921555E-2</v>
      </c>
      <c r="BE83" s="20">
        <f t="shared" si="23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6"/>
        <v>1.369660867524931E-3</v>
      </c>
      <c r="AI84" s="20">
        <f t="shared" si="24"/>
        <v>1.2096561611109505E-4</v>
      </c>
      <c r="AJ84" s="20">
        <f t="shared" si="26"/>
        <v>-6.8229928212537498E-3</v>
      </c>
      <c r="AK84" s="20">
        <f t="shared" si="26"/>
        <v>3.7626421985459402E-3</v>
      </c>
      <c r="AL84" s="20">
        <f t="shared" si="26"/>
        <v>4.4823719436370901E-3</v>
      </c>
      <c r="AM84" s="20">
        <f t="shared" si="26"/>
        <v>4.1303839365847096E-3</v>
      </c>
      <c r="AN84" s="20">
        <f t="shared" si="26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25"/>
        <v>-2.2602505594957568E-2</v>
      </c>
      <c r="AU84" s="20">
        <f t="shared" si="18"/>
        <v>5.6202469330118984E-3</v>
      </c>
      <c r="AV84" s="20">
        <f t="shared" si="19"/>
        <v>1.2096561611109505E-4</v>
      </c>
      <c r="AW84" s="20">
        <f t="shared" si="19"/>
        <v>-6.8229928212537498E-3</v>
      </c>
      <c r="AX84" s="20">
        <f t="shared" si="19"/>
        <v>3.7626421985459402E-3</v>
      </c>
      <c r="AY84" s="20">
        <f t="shared" si="19"/>
        <v>4.4823719436370901E-3</v>
      </c>
      <c r="AZ84" s="20">
        <f t="shared" si="19"/>
        <v>4.1303839365847096E-3</v>
      </c>
      <c r="BA84" s="20">
        <f t="shared" si="19"/>
        <v>-5.3123940613186697E-5</v>
      </c>
      <c r="BB84" s="20">
        <f t="shared" si="21"/>
        <v>-1.1362011728933769E-2</v>
      </c>
      <c r="BC84" s="22">
        <f t="shared" si="20"/>
        <v>46660</v>
      </c>
      <c r="BD84" s="20">
        <f t="shared" si="22"/>
        <v>-2.2602505594957568E-2</v>
      </c>
      <c r="BE84" s="20">
        <f t="shared" si="23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6"/>
        <v>1.2798667592296932E-3</v>
      </c>
      <c r="AI85" s="20">
        <f t="shared" si="24"/>
        <v>1.1740370367735743E-4</v>
      </c>
      <c r="AJ85" s="20">
        <f t="shared" si="26"/>
        <v>-6.6191338470189499E-3</v>
      </c>
      <c r="AK85" s="20">
        <f t="shared" si="26"/>
        <v>3.65182117789686E-3</v>
      </c>
      <c r="AL85" s="20">
        <f t="shared" si="26"/>
        <v>4.3506357980893596E-3</v>
      </c>
      <c r="AM85" s="20">
        <f t="shared" si="26"/>
        <v>4.0090400523773396E-3</v>
      </c>
      <c r="AN85" s="20">
        <f t="shared" si="26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25"/>
        <v>-2.2692299703252806E-2</v>
      </c>
      <c r="AU85" s="20">
        <f t="shared" si="18"/>
        <v>5.4665359558188579E-3</v>
      </c>
      <c r="AV85" s="20">
        <f t="shared" si="19"/>
        <v>1.1740370367735743E-4</v>
      </c>
      <c r="AW85" s="20">
        <f t="shared" si="19"/>
        <v>-6.6191338470189499E-3</v>
      </c>
      <c r="AX85" s="20">
        <f t="shared" si="19"/>
        <v>3.65182117789686E-3</v>
      </c>
      <c r="AY85" s="20">
        <f t="shared" si="19"/>
        <v>4.3506357980893596E-3</v>
      </c>
      <c r="AZ85" s="20">
        <f t="shared" si="19"/>
        <v>4.0090400523773396E-3</v>
      </c>
      <c r="BA85" s="20">
        <f t="shared" si="19"/>
        <v>-4.3230929203108498E-5</v>
      </c>
      <c r="BB85" s="20">
        <f t="shared" si="21"/>
        <v>-1.1759227791615087E-2</v>
      </c>
      <c r="BC85" s="22">
        <f t="shared" si="20"/>
        <v>46752</v>
      </c>
      <c r="BD85" s="20">
        <f t="shared" si="22"/>
        <v>-2.2692299703252806E-2</v>
      </c>
      <c r="BE85" s="20">
        <f t="shared" si="23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6"/>
        <v>1.1953354087424577E-3</v>
      </c>
      <c r="AI86" s="20">
        <f t="shared" si="24"/>
        <v>1.1393245662639011E-4</v>
      </c>
      <c r="AJ86" s="20">
        <f t="shared" si="26"/>
        <v>-6.4202206695784803E-3</v>
      </c>
      <c r="AK86" s="20">
        <f t="shared" si="26"/>
        <v>3.5441339290231901E-3</v>
      </c>
      <c r="AL86" s="20">
        <f t="shared" si="26"/>
        <v>4.2225562352893303E-3</v>
      </c>
      <c r="AM86" s="20">
        <f t="shared" si="26"/>
        <v>3.8910882637965801E-3</v>
      </c>
      <c r="AN86" s="20">
        <f t="shared" si="26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25"/>
        <v>-2.2776831053740041E-2</v>
      </c>
      <c r="AU86" s="20">
        <f t="shared" si="18"/>
        <v>5.3172562251142461E-3</v>
      </c>
      <c r="AV86" s="20">
        <f t="shared" si="19"/>
        <v>1.1393245662639011E-4</v>
      </c>
      <c r="AW86" s="20">
        <f t="shared" si="19"/>
        <v>-6.4202206695784803E-3</v>
      </c>
      <c r="AX86" s="20">
        <f t="shared" si="19"/>
        <v>3.5441339290231901E-3</v>
      </c>
      <c r="AY86" s="20">
        <f t="shared" si="19"/>
        <v>4.2225562352893303E-3</v>
      </c>
      <c r="AZ86" s="20">
        <f t="shared" si="19"/>
        <v>3.8910882637965801E-3</v>
      </c>
      <c r="BA86" s="20">
        <f t="shared" si="19"/>
        <v>-3.4233990042764597E-5</v>
      </c>
      <c r="BB86" s="20">
        <f t="shared" si="21"/>
        <v>-1.2142318603511549E-2</v>
      </c>
      <c r="BC86" s="22">
        <f t="shared" si="20"/>
        <v>46843</v>
      </c>
      <c r="BD86" s="20">
        <f t="shared" si="22"/>
        <v>-2.2776831053740041E-2</v>
      </c>
      <c r="BE86" s="20">
        <f t="shared" si="23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6"/>
        <v>1.1159629023758748E-3</v>
      </c>
      <c r="AI87" s="20">
        <f t="shared" si="24"/>
        <v>1.1055056227654653E-4</v>
      </c>
      <c r="AJ87" s="20">
        <f t="shared" si="26"/>
        <v>-6.2262479864960696E-3</v>
      </c>
      <c r="AK87" s="20">
        <f t="shared" si="26"/>
        <v>3.4394861859077201E-3</v>
      </c>
      <c r="AL87" s="20">
        <f t="shared" si="26"/>
        <v>4.0980307912885598E-3</v>
      </c>
      <c r="AM87" s="20">
        <f t="shared" si="26"/>
        <v>3.77643420848006E-3</v>
      </c>
      <c r="AN87" s="20">
        <f t="shared" si="26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25"/>
        <v>-2.2856203560106626E-2</v>
      </c>
      <c r="AU87" s="20">
        <f t="shared" si="18"/>
        <v>5.1721739982855562E-3</v>
      </c>
      <c r="AV87" s="20">
        <f t="shared" si="19"/>
        <v>1.1055056227654653E-4</v>
      </c>
      <c r="AW87" s="20">
        <f t="shared" si="19"/>
        <v>-6.2262479864960696E-3</v>
      </c>
      <c r="AX87" s="20">
        <f t="shared" si="19"/>
        <v>3.4394861859077201E-3</v>
      </c>
      <c r="AY87" s="20">
        <f t="shared" si="19"/>
        <v>4.0980307912885598E-3</v>
      </c>
      <c r="AZ87" s="20">
        <f t="shared" si="19"/>
        <v>3.77643420848006E-3</v>
      </c>
      <c r="BA87" s="20">
        <f t="shared" si="19"/>
        <v>-2.60797631712605E-5</v>
      </c>
      <c r="BB87" s="20">
        <f t="shared" si="21"/>
        <v>-1.2511855563535514E-2</v>
      </c>
      <c r="BC87" s="22">
        <f t="shared" si="20"/>
        <v>46934</v>
      </c>
      <c r="BD87" s="20">
        <f t="shared" si="22"/>
        <v>-2.2856203560106626E-2</v>
      </c>
      <c r="BE87" s="20">
        <f t="shared" si="23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6"/>
        <v>1.0416498027738163E-3</v>
      </c>
      <c r="AI88" s="20">
        <f t="shared" si="24"/>
        <v>1.0725670933754257E-4</v>
      </c>
      <c r="AJ88" s="20">
        <f t="shared" si="26"/>
        <v>-6.0372099007444096E-3</v>
      </c>
      <c r="AK88" s="20">
        <f t="shared" si="26"/>
        <v>3.3377841383685999E-3</v>
      </c>
      <c r="AL88" s="20">
        <f t="shared" si="26"/>
        <v>3.9769569865510902E-3</v>
      </c>
      <c r="AM88" s="20">
        <f t="shared" si="26"/>
        <v>3.6649810574162999E-3</v>
      </c>
      <c r="AN88" s="20">
        <f t="shared" si="26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25"/>
        <v>-2.2930516659708685E-2</v>
      </c>
      <c r="AU88" s="20">
        <f t="shared" si="18"/>
        <v>5.0310427999978834E-3</v>
      </c>
      <c r="AV88" s="20">
        <f t="shared" si="19"/>
        <v>1.0725670933754257E-4</v>
      </c>
      <c r="AW88" s="20">
        <f t="shared" si="19"/>
        <v>-6.0372099007444096E-3</v>
      </c>
      <c r="AX88" s="20">
        <f t="shared" si="19"/>
        <v>3.3377841383685999E-3</v>
      </c>
      <c r="AY88" s="20">
        <f t="shared" si="19"/>
        <v>3.9769569865510902E-3</v>
      </c>
      <c r="AZ88" s="20">
        <f t="shared" si="19"/>
        <v>3.6649810574162999E-3</v>
      </c>
      <c r="BA88" s="20">
        <f t="shared" si="19"/>
        <v>-1.8726190931239701E-5</v>
      </c>
      <c r="BB88" s="20">
        <f t="shared" si="21"/>
        <v>-1.2868431059712913E-2</v>
      </c>
      <c r="BC88" s="22">
        <f t="shared" si="20"/>
        <v>47026</v>
      </c>
      <c r="BD88" s="20">
        <f t="shared" si="22"/>
        <v>-2.2930516659708685E-2</v>
      </c>
      <c r="BE88" s="20">
        <f t="shared" si="23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6"/>
        <v>9.7228450093249808E-4</v>
      </c>
      <c r="AI89" s="20">
        <f t="shared" si="24"/>
        <v>1.0404958664420792E-4</v>
      </c>
      <c r="AJ89" s="20">
        <f t="shared" si="26"/>
        <v>-5.8530956068447697E-3</v>
      </c>
      <c r="AK89" s="20">
        <f t="shared" si="26"/>
        <v>3.2389367745633202E-3</v>
      </c>
      <c r="AL89" s="20">
        <f t="shared" si="26"/>
        <v>3.8592350297017501E-3</v>
      </c>
      <c r="AM89" s="20">
        <f t="shared" si="26"/>
        <v>3.5566331296532599E-3</v>
      </c>
      <c r="AN89" s="20">
        <f t="shared" si="26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25"/>
        <v>-2.2999881961550003E-2</v>
      </c>
      <c r="AU89" s="20">
        <f t="shared" si="18"/>
        <v>4.8936225019977258E-3</v>
      </c>
      <c r="AV89" s="20">
        <f t="shared" si="19"/>
        <v>1.0404958664420792E-4</v>
      </c>
      <c r="AW89" s="20">
        <f t="shared" si="19"/>
        <v>-5.8530956068447697E-3</v>
      </c>
      <c r="AX89" s="20">
        <f t="shared" si="19"/>
        <v>3.2389367745633202E-3</v>
      </c>
      <c r="AY89" s="20">
        <f t="shared" si="19"/>
        <v>3.8592350297017501E-3</v>
      </c>
      <c r="AZ89" s="20">
        <f t="shared" si="19"/>
        <v>3.5566331296532599E-3</v>
      </c>
      <c r="BA89" s="20">
        <f t="shared" si="19"/>
        <v>-1.2136411720042799E-5</v>
      </c>
      <c r="BB89" s="20">
        <f t="shared" si="21"/>
        <v>-1.3212636957554553E-2</v>
      </c>
      <c r="BC89" s="22">
        <f t="shared" si="20"/>
        <v>47118</v>
      </c>
      <c r="BD89" s="20">
        <f t="shared" si="22"/>
        <v>-2.2999881961550003E-2</v>
      </c>
      <c r="BE89" s="20">
        <f t="shared" si="23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6"/>
        <v>9.0773501357799898E-4</v>
      </c>
      <c r="AI90" s="20">
        <f t="shared" si="24"/>
        <v>1.0092787828366337E-4</v>
      </c>
      <c r="AJ90" s="20">
        <f t="shared" si="26"/>
        <v>-5.6738867330152704E-3</v>
      </c>
      <c r="AK90" s="20">
        <f t="shared" si="26"/>
        <v>3.14285714508866E-3</v>
      </c>
      <c r="AL90" s="20">
        <f t="shared" si="26"/>
        <v>3.7447692775360798E-3</v>
      </c>
      <c r="AM90" s="20">
        <f t="shared" si="26"/>
        <v>3.4512979841583298E-3</v>
      </c>
      <c r="AN90" s="20">
        <f t="shared" si="26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25"/>
        <v>-2.30644314489045E-2</v>
      </c>
      <c r="AU90" s="20">
        <f t="shared" si="18"/>
        <v>4.7596904338597281E-3</v>
      </c>
      <c r="AV90" s="20">
        <f t="shared" si="19"/>
        <v>1.0092787828366337E-4</v>
      </c>
      <c r="AW90" s="20">
        <f t="shared" si="19"/>
        <v>-5.6738867330152704E-3</v>
      </c>
      <c r="AX90" s="20">
        <f t="shared" si="19"/>
        <v>3.14285714508866E-3</v>
      </c>
      <c r="AY90" s="20">
        <f t="shared" si="19"/>
        <v>3.7447692775360798E-3</v>
      </c>
      <c r="AZ90" s="20">
        <f t="shared" si="19"/>
        <v>3.4512979841583298E-3</v>
      </c>
      <c r="BA90" s="20">
        <f t="shared" si="19"/>
        <v>-6.2751181917342004E-6</v>
      </c>
      <c r="BB90" s="20">
        <f t="shared" si="21"/>
        <v>-1.3545050581185044E-2</v>
      </c>
      <c r="BC90" s="22">
        <f t="shared" si="20"/>
        <v>47208</v>
      </c>
      <c r="BD90" s="20">
        <f t="shared" si="22"/>
        <v>-2.30644314489045E-2</v>
      </c>
      <c r="BE90" s="20">
        <f t="shared" si="23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6"/>
        <v>8.4784616088361174E-4</v>
      </c>
      <c r="AI91" s="20">
        <f t="shared" si="24"/>
        <v>9.7890257394582874E-5</v>
      </c>
      <c r="AJ91" s="20">
        <f t="shared" si="26"/>
        <v>-5.4995558482873099E-3</v>
      </c>
      <c r="AK91" s="20">
        <f t="shared" si="26"/>
        <v>3.0494629226884801E-3</v>
      </c>
      <c r="AL91" s="20">
        <f t="shared" si="26"/>
        <v>3.6334688825023702E-3</v>
      </c>
      <c r="AM91" s="20">
        <f t="shared" si="26"/>
        <v>3.3488875036624599E-3</v>
      </c>
      <c r="AN91" s="20">
        <f t="shared" si="26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25"/>
        <v>-2.3124320301598889E-2</v>
      </c>
      <c r="AU91" s="20">
        <f t="shared" si="18"/>
        <v>4.629047171683753E-3</v>
      </c>
      <c r="AV91" s="20">
        <f t="shared" si="19"/>
        <v>9.7890257394582874E-5</v>
      </c>
      <c r="AW91" s="20">
        <f t="shared" si="19"/>
        <v>-5.4995558482873099E-3</v>
      </c>
      <c r="AX91" s="20">
        <f t="shared" si="19"/>
        <v>3.0494629226884801E-3</v>
      </c>
      <c r="AY91" s="20">
        <f t="shared" si="19"/>
        <v>3.6334688825023702E-3</v>
      </c>
      <c r="AZ91" s="20">
        <f t="shared" si="19"/>
        <v>3.3488875036624599E-3</v>
      </c>
      <c r="BA91" s="20">
        <f t="shared" si="19"/>
        <v>-1.10654627683004E-6</v>
      </c>
      <c r="BB91" s="20">
        <f t="shared" si="21"/>
        <v>-1.3866225958231376E-2</v>
      </c>
      <c r="BC91" s="22">
        <f t="shared" si="20"/>
        <v>47299</v>
      </c>
      <c r="BD91" s="20">
        <f t="shared" si="22"/>
        <v>-2.3124320301598889E-2</v>
      </c>
      <c r="BE91" s="20">
        <f t="shared" si="23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6"/>
        <v>7.9244009866114072E-4</v>
      </c>
      <c r="AI92" s="20">
        <f t="shared" si="24"/>
        <v>9.4935380001846828E-5</v>
      </c>
      <c r="AJ92" s="20">
        <f t="shared" si="26"/>
        <v>-5.3300657926746899E-3</v>
      </c>
      <c r="AK92" s="20">
        <f t="shared" si="26"/>
        <v>2.9586765126321502E-3</v>
      </c>
      <c r="AL92" s="20">
        <f t="shared" si="26"/>
        <v>3.5252479251734999E-3</v>
      </c>
      <c r="AM92" s="20">
        <f t="shared" si="26"/>
        <v>3.24931832182961E-3</v>
      </c>
      <c r="AN92" s="20">
        <f t="shared" si="26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25"/>
        <v>-2.317972636382136E-2</v>
      </c>
      <c r="AU92" s="20">
        <f t="shared" si="18"/>
        <v>4.5015188178455668E-3</v>
      </c>
      <c r="AV92" s="20">
        <f t="shared" si="19"/>
        <v>9.4935380001846828E-5</v>
      </c>
      <c r="AW92" s="20">
        <f t="shared" si="19"/>
        <v>-5.3300657926746899E-3</v>
      </c>
      <c r="AX92" s="20">
        <f t="shared" si="19"/>
        <v>2.9586765126321502E-3</v>
      </c>
      <c r="AY92" s="20">
        <f t="shared" si="19"/>
        <v>3.5252479251734999E-3</v>
      </c>
      <c r="AZ92" s="20">
        <f t="shared" si="19"/>
        <v>3.24931832182961E-3</v>
      </c>
      <c r="BA92" s="20">
        <f t="shared" si="19"/>
        <v>3.40647088314938E-6</v>
      </c>
      <c r="BB92" s="20">
        <f t="shared" si="21"/>
        <v>-1.4176688728130233E-2</v>
      </c>
      <c r="BC92" s="22">
        <f t="shared" si="20"/>
        <v>47391</v>
      </c>
      <c r="BD92" s="20">
        <f t="shared" si="22"/>
        <v>-2.317972636382136E-2</v>
      </c>
      <c r="BE92" s="20">
        <f t="shared" si="23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6"/>
        <v>7.41318841077227E-4</v>
      </c>
      <c r="AI93" s="20">
        <f t="shared" si="24"/>
        <v>9.2061879661116435E-5</v>
      </c>
      <c r="AJ93" s="20">
        <f t="shared" si="26"/>
        <v>-5.1653695844255899E-3</v>
      </c>
      <c r="AK93" s="20">
        <f t="shared" si="26"/>
        <v>2.8704248834943102E-3</v>
      </c>
      <c r="AL93" s="20">
        <f t="shared" si="26"/>
        <v>3.4200252287064298E-3</v>
      </c>
      <c r="AM93" s="20">
        <f t="shared" si="26"/>
        <v>3.1525118344255501E-3</v>
      </c>
      <c r="AN93" s="20">
        <f t="shared" si="26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25"/>
        <v>-2.3230847621405273E-2</v>
      </c>
      <c r="AU93" s="20">
        <f t="shared" si="18"/>
        <v>4.3769570129829705E-3</v>
      </c>
      <c r="AV93" s="20">
        <f t="shared" si="19"/>
        <v>9.2061879661116435E-5</v>
      </c>
      <c r="AW93" s="20">
        <f t="shared" si="19"/>
        <v>-5.1653695844255899E-3</v>
      </c>
      <c r="AX93" s="20">
        <f t="shared" si="19"/>
        <v>2.8704248834943102E-3</v>
      </c>
      <c r="AY93" s="20">
        <f t="shared" si="19"/>
        <v>3.4200252287064298E-3</v>
      </c>
      <c r="AZ93" s="20">
        <f t="shared" si="19"/>
        <v>3.1525118344255501E-3</v>
      </c>
      <c r="BA93" s="20">
        <f t="shared" si="19"/>
        <v>7.3027711211537301E-6</v>
      </c>
      <c r="BB93" s="20">
        <f t="shared" si="21"/>
        <v>-1.4476933595439338E-2</v>
      </c>
      <c r="BC93" s="22">
        <f t="shared" si="20"/>
        <v>47483</v>
      </c>
      <c r="BD93" s="20">
        <f t="shared" si="22"/>
        <v>-2.3230847621405273E-2</v>
      </c>
      <c r="BE93" s="20">
        <f t="shared" si="23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6"/>
        <v>6.9426786086503099E-4</v>
      </c>
      <c r="AI94" s="20">
        <f t="shared" si="24"/>
        <v>8.9268363318798413E-5</v>
      </c>
      <c r="AJ94" s="20">
        <f t="shared" si="26"/>
        <v>-5.0054107272101602E-3</v>
      </c>
      <c r="AK94" s="20">
        <f t="shared" si="26"/>
        <v>2.7846392378849602E-3</v>
      </c>
      <c r="AL94" s="20">
        <f t="shared" si="26"/>
        <v>3.31772399193575E-3</v>
      </c>
      <c r="AM94" s="20">
        <f t="shared" si="26"/>
        <v>3.05839395702278E-3</v>
      </c>
      <c r="AN94" s="20">
        <f t="shared" si="26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25"/>
        <v>-2.3277898601617469E-2</v>
      </c>
      <c r="AU94" s="20">
        <f t="shared" si="18"/>
        <v>4.2552375403911418E-3</v>
      </c>
      <c r="AV94" s="20">
        <f t="shared" si="19"/>
        <v>8.9268363318798413E-5</v>
      </c>
      <c r="AW94" s="20">
        <f t="shared" si="19"/>
        <v>-5.0054107272101602E-3</v>
      </c>
      <c r="AX94" s="20">
        <f t="shared" si="19"/>
        <v>2.7846392378849602E-3</v>
      </c>
      <c r="AY94" s="20">
        <f t="shared" si="19"/>
        <v>3.31772399193575E-3</v>
      </c>
      <c r="AZ94" s="20">
        <f t="shared" si="19"/>
        <v>3.05839395702278E-3</v>
      </c>
      <c r="BA94" s="20">
        <f t="shared" si="19"/>
        <v>1.06227174390127E-5</v>
      </c>
      <c r="BB94" s="20">
        <f t="shared" si="21"/>
        <v>-1.4767423520835182E-2</v>
      </c>
      <c r="BC94" s="22">
        <f t="shared" si="20"/>
        <v>47573</v>
      </c>
      <c r="BD94" s="20">
        <f t="shared" si="22"/>
        <v>-2.3277898601617469E-2</v>
      </c>
      <c r="BE94" s="20">
        <f t="shared" si="23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6"/>
        <v>6.510601553611356E-4</v>
      </c>
      <c r="AI95" s="20">
        <f t="shared" si="24"/>
        <v>8.6553408545303961E-5</v>
      </c>
      <c r="AJ95" s="20">
        <f t="shared" si="26"/>
        <v>-4.8501237883580199E-3</v>
      </c>
      <c r="AK95" s="20">
        <f t="shared" si="26"/>
        <v>2.7012545997573399E-3</v>
      </c>
      <c r="AL95" s="20">
        <f t="shared" si="26"/>
        <v>3.2182713312733902E-3</v>
      </c>
      <c r="AM95" s="20">
        <f t="shared" si="26"/>
        <v>2.9668947423733198E-3</v>
      </c>
      <c r="AN95" s="20">
        <f t="shared" si="26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25"/>
        <v>-2.3321106307121364E-2</v>
      </c>
      <c r="AU95" s="20">
        <f t="shared" si="18"/>
        <v>4.13625810938229E-3</v>
      </c>
      <c r="AV95" s="20">
        <f t="shared" si="19"/>
        <v>8.6553408545303961E-5</v>
      </c>
      <c r="AW95" s="20">
        <f t="shared" si="19"/>
        <v>-4.8501237883580199E-3</v>
      </c>
      <c r="AX95" s="20">
        <f t="shared" si="19"/>
        <v>2.7012545997573399E-3</v>
      </c>
      <c r="AY95" s="20">
        <f t="shared" si="19"/>
        <v>3.2182713312733902E-3</v>
      </c>
      <c r="AZ95" s="20">
        <f t="shared" si="19"/>
        <v>2.9668947423733198E-3</v>
      </c>
      <c r="BA95" s="20">
        <f t="shared" si="19"/>
        <v>1.34078157909556E-5</v>
      </c>
      <c r="BB95" s="20">
        <f t="shared" si="21"/>
        <v>-1.5048590088356781E-2</v>
      </c>
      <c r="BC95" s="22">
        <f t="shared" si="20"/>
        <v>47664</v>
      </c>
      <c r="BD95" s="20">
        <f t="shared" si="22"/>
        <v>-2.3321106307121364E-2</v>
      </c>
      <c r="BE95" s="20">
        <f t="shared" si="23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6"/>
        <v>6.1146037884959924E-4</v>
      </c>
      <c r="AI96" s="20">
        <f t="shared" si="24"/>
        <v>8.3915562148346927E-5</v>
      </c>
      <c r="AJ96" s="20">
        <f t="shared" si="26"/>
        <v>-4.6994351514450996E-3</v>
      </c>
      <c r="AK96" s="20">
        <f t="shared" si="26"/>
        <v>2.6202093715621501E-3</v>
      </c>
      <c r="AL96" s="20">
        <f t="shared" si="26"/>
        <v>3.1215977924325899E-3</v>
      </c>
      <c r="AM96" s="20">
        <f t="shared" si="26"/>
        <v>2.8779479306573199E-3</v>
      </c>
      <c r="AN96" s="20">
        <f t="shared" si="26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25"/>
        <v>-2.3360706083632901E-2</v>
      </c>
      <c r="AU96" s="20">
        <f t="shared" si="18"/>
        <v>4.019935723503093E-3</v>
      </c>
      <c r="AV96" s="20">
        <f t="shared" si="19"/>
        <v>8.3915562148346927E-5</v>
      </c>
      <c r="AW96" s="20">
        <f t="shared" si="19"/>
        <v>-4.6994351514450996E-3</v>
      </c>
      <c r="AX96" s="20">
        <f t="shared" si="19"/>
        <v>2.6202093715621501E-3</v>
      </c>
      <c r="AY96" s="20">
        <f t="shared" si="19"/>
        <v>3.1215977924325899E-3</v>
      </c>
      <c r="AZ96" s="20">
        <f t="shared" si="19"/>
        <v>2.8779479306573199E-3</v>
      </c>
      <c r="BA96" s="20">
        <f t="shared" si="19"/>
        <v>1.57002181477849E-5</v>
      </c>
      <c r="BB96" s="20">
        <f t="shared" si="21"/>
        <v>-1.5320834636626719E-2</v>
      </c>
      <c r="BC96" s="22">
        <f t="shared" si="20"/>
        <v>47756</v>
      </c>
      <c r="BD96" s="20">
        <f t="shared" si="22"/>
        <v>-2.3360706083632901E-2</v>
      </c>
      <c r="BE96" s="20">
        <f t="shared" si="23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6"/>
        <v>5.7522878771874906E-4</v>
      </c>
      <c r="AI97" s="20">
        <f t="shared" si="24"/>
        <v>8.1353340077223372E-5</v>
      </c>
      <c r="AJ97" s="20">
        <f t="shared" si="26"/>
        <v>-4.5532638744183399E-3</v>
      </c>
      <c r="AK97" s="20">
        <f t="shared" si="26"/>
        <v>2.5414448956428901E-3</v>
      </c>
      <c r="AL97" s="20">
        <f t="shared" si="26"/>
        <v>3.0276368691017899E-3</v>
      </c>
      <c r="AM97" s="20">
        <f t="shared" si="26"/>
        <v>2.7914904825232499E-3</v>
      </c>
      <c r="AN97" s="20">
        <f t="shared" si="26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25"/>
        <v>-2.3396937674763751E-2</v>
      </c>
      <c r="AU97" s="20">
        <f t="shared" si="18"/>
        <v>3.9062039012509845E-3</v>
      </c>
      <c r="AV97" s="20">
        <f t="shared" si="19"/>
        <v>8.1353340077223372E-5</v>
      </c>
      <c r="AW97" s="20">
        <f t="shared" si="19"/>
        <v>-4.5532638744183399E-3</v>
      </c>
      <c r="AX97" s="20">
        <f t="shared" si="19"/>
        <v>2.5414448956428901E-3</v>
      </c>
      <c r="AY97" s="20">
        <f t="shared" si="19"/>
        <v>3.0276368691017899E-3</v>
      </c>
      <c r="AZ97" s="20">
        <f t="shared" si="19"/>
        <v>2.7914904825232499E-3</v>
      </c>
      <c r="BA97" s="20">
        <f t="shared" si="19"/>
        <v>1.7542188324171001E-5</v>
      </c>
      <c r="BB97" s="20">
        <f t="shared" si="21"/>
        <v>-1.5584529872261785E-2</v>
      </c>
      <c r="BC97" s="22">
        <f t="shared" si="20"/>
        <v>47848</v>
      </c>
      <c r="BD97" s="20">
        <f t="shared" si="22"/>
        <v>-2.3396937674763751E-2</v>
      </c>
      <c r="BE97" s="20">
        <f t="shared" si="23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6"/>
        <v>5.4212484523436053E-4</v>
      </c>
      <c r="AI98" s="20">
        <f t="shared" si="24"/>
        <v>7.8865228474598911E-5</v>
      </c>
      <c r="AJ98" s="20">
        <f t="shared" si="26"/>
        <v>-4.4115226008889499E-3</v>
      </c>
      <c r="AK98" s="20">
        <f t="shared" si="26"/>
        <v>2.4649050397451602E-3</v>
      </c>
      <c r="AL98" s="20">
        <f t="shared" si="26"/>
        <v>2.9363245532376598E-3</v>
      </c>
      <c r="AM98" s="20">
        <f t="shared" si="26"/>
        <v>2.7074621257616701E-3</v>
      </c>
      <c r="AN98" s="20">
        <f t="shared" si="26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25"/>
        <v>-2.343004161724814E-2</v>
      </c>
      <c r="AU98" s="20">
        <f t="shared" si="18"/>
        <v>3.7950099268370357E-3</v>
      </c>
      <c r="AV98" s="20">
        <f t="shared" ref="AV98:BA132" si="27">AI98</f>
        <v>7.8865228474598911E-5</v>
      </c>
      <c r="AW98" s="20">
        <f t="shared" si="27"/>
        <v>-4.4115226008889499E-3</v>
      </c>
      <c r="AX98" s="20">
        <f t="shared" si="27"/>
        <v>2.4649050397451602E-3</v>
      </c>
      <c r="AY98" s="20">
        <f t="shared" si="27"/>
        <v>2.9363245532376598E-3</v>
      </c>
      <c r="AZ98" s="20">
        <f t="shared" si="27"/>
        <v>2.7074621257616701E-3</v>
      </c>
      <c r="BA98" s="20">
        <f t="shared" si="27"/>
        <v>1.89755805068969E-5</v>
      </c>
      <c r="BB98" s="20">
        <f t="shared" si="21"/>
        <v>-1.5840021763574071E-2</v>
      </c>
      <c r="BC98" s="22">
        <f t="shared" si="20"/>
        <v>47938</v>
      </c>
      <c r="BD98" s="20">
        <f t="shared" si="22"/>
        <v>-2.343004161724814E-2</v>
      </c>
      <c r="BE98" s="20">
        <f t="shared" si="23"/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6"/>
        <v>5.1191040468916192E-4</v>
      </c>
      <c r="AI99" s="20">
        <f t="shared" si="24"/>
        <v>7.6449685707271887E-5</v>
      </c>
      <c r="AJ99" s="20">
        <f t="shared" si="26"/>
        <v>-4.2741184865802096E-3</v>
      </c>
      <c r="AK99" s="20">
        <f t="shared" si="26"/>
        <v>2.3905358193187999E-3</v>
      </c>
      <c r="AL99" s="20">
        <f t="shared" si="26"/>
        <v>2.8475989296117199E-3</v>
      </c>
      <c r="AM99" s="20">
        <f t="shared" si="26"/>
        <v>2.6258049351524002E-3</v>
      </c>
      <c r="AN99" s="20">
        <f t="shared" si="26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25"/>
        <v>-2.3460256057793338E-2</v>
      </c>
      <c r="AU99" s="20">
        <f t="shared" si="18"/>
        <v>3.6863122459127092E-3</v>
      </c>
      <c r="AV99" s="20">
        <f t="shared" si="27"/>
        <v>7.6449685707271887E-5</v>
      </c>
      <c r="AW99" s="20">
        <f t="shared" si="27"/>
        <v>-4.2741184865802096E-3</v>
      </c>
      <c r="AX99" s="20">
        <f t="shared" si="27"/>
        <v>2.3905358193187999E-3</v>
      </c>
      <c r="AY99" s="20">
        <f t="shared" si="27"/>
        <v>2.8475989296117199E-3</v>
      </c>
      <c r="AZ99" s="20">
        <f t="shared" si="27"/>
        <v>2.6258049351524002E-3</v>
      </c>
      <c r="BA99" s="20">
        <f t="shared" si="27"/>
        <v>2.0041362702727299E-5</v>
      </c>
      <c r="BB99" s="20">
        <f t="shared" si="21"/>
        <v>-1.608763156596792E-2</v>
      </c>
      <c r="BC99" s="22">
        <f t="shared" si="20"/>
        <v>48029</v>
      </c>
      <c r="BD99" s="20">
        <f t="shared" si="22"/>
        <v>-2.3460256057793338E-2</v>
      </c>
      <c r="BE99" s="20">
        <f t="shared" si="23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6"/>
        <v>4.8435243311466291E-4</v>
      </c>
      <c r="AI100" s="20">
        <f t="shared" si="24"/>
        <v>7.4105145195351086E-5</v>
      </c>
      <c r="AJ100" s="20">
        <f t="shared" si="26"/>
        <v>-4.1409541135739502E-3</v>
      </c>
      <c r="AK100" s="20">
        <f t="shared" si="26"/>
        <v>2.3182850630965E-3</v>
      </c>
      <c r="AL100" s="20">
        <f t="shared" si="26"/>
        <v>2.7613998213160602E-3</v>
      </c>
      <c r="AM100" s="20">
        <f t="shared" si="26"/>
        <v>2.5464629555660401E-3</v>
      </c>
      <c r="AN100" s="20">
        <f t="shared" si="26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25"/>
        <v>-2.3487814029367837E-2</v>
      </c>
      <c r="AU100" s="20">
        <f t="shared" si="18"/>
        <v>3.5800780711388019E-3</v>
      </c>
      <c r="AV100" s="20">
        <f t="shared" si="27"/>
        <v>7.4105145195351086E-5</v>
      </c>
      <c r="AW100" s="20">
        <f t="shared" si="27"/>
        <v>-4.1409541135739502E-3</v>
      </c>
      <c r="AX100" s="20">
        <f t="shared" si="27"/>
        <v>2.3182850630965E-3</v>
      </c>
      <c r="AY100" s="20">
        <f t="shared" si="27"/>
        <v>2.7613998213160602E-3</v>
      </c>
      <c r="AZ100" s="20">
        <f t="shared" si="27"/>
        <v>2.5464629555660401E-3</v>
      </c>
      <c r="BA100" s="20">
        <f t="shared" si="27"/>
        <v>2.0779199538800598E-5</v>
      </c>
      <c r="BB100" s="20">
        <f t="shared" si="21"/>
        <v>-1.6327657887090233E-2</v>
      </c>
      <c r="BC100" s="22">
        <f t="shared" si="20"/>
        <v>48121</v>
      </c>
      <c r="BD100" s="20">
        <f t="shared" si="22"/>
        <v>-2.3487814029367837E-2</v>
      </c>
      <c r="BE100" s="20">
        <f t="shared" si="23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6"/>
        <v>4.5922527438449533E-4</v>
      </c>
      <c r="AI101" s="20">
        <f t="shared" si="24"/>
        <v>7.1830018865863077E-5</v>
      </c>
      <c r="AJ101" s="20">
        <f t="shared" si="26"/>
        <v>-4.0119283723716297E-3</v>
      </c>
      <c r="AK101" s="20">
        <f t="shared" si="26"/>
        <v>2.2481021239029102E-3</v>
      </c>
      <c r="AL101" s="20">
        <f t="shared" si="26"/>
        <v>2.6776684885154701E-3</v>
      </c>
      <c r="AM101" s="20">
        <f t="shared" si="26"/>
        <v>2.46938187249412E-3</v>
      </c>
      <c r="AN101" s="20">
        <f t="shared" si="26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25"/>
        <v>-2.3512941188098005E-2</v>
      </c>
      <c r="AU101" s="20">
        <f t="shared" si="18"/>
        <v>3.4762812360141244E-3</v>
      </c>
      <c r="AV101" s="20">
        <f t="shared" si="27"/>
        <v>7.1830018865863077E-5</v>
      </c>
      <c r="AW101" s="20">
        <f t="shared" si="27"/>
        <v>-4.0119283723716297E-3</v>
      </c>
      <c r="AX101" s="20">
        <f t="shared" si="27"/>
        <v>2.2481021239029102E-3</v>
      </c>
      <c r="AY101" s="20">
        <f t="shared" si="27"/>
        <v>2.6776684885154701E-3</v>
      </c>
      <c r="AZ101" s="20">
        <f t="shared" si="27"/>
        <v>2.46938187249412E-3</v>
      </c>
      <c r="BA101" s="20">
        <f t="shared" si="27"/>
        <v>2.1227104607390799E-5</v>
      </c>
      <c r="BB101" s="20">
        <f t="shared" si="21"/>
        <v>-1.656037871606976E-2</v>
      </c>
      <c r="BC101" s="22">
        <f t="shared" si="20"/>
        <v>48213</v>
      </c>
      <c r="BD101" s="20">
        <f t="shared" si="22"/>
        <v>-2.3512941188098005E-2</v>
      </c>
      <c r="BE101" s="20">
        <f t="shared" si="23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6"/>
        <v>4.3631246651143539E-4</v>
      </c>
      <c r="AI102" s="20">
        <f t="shared" si="24"/>
        <v>6.9622701064254655E-5</v>
      </c>
      <c r="AJ102" s="20">
        <f t="shared" si="26"/>
        <v>-3.8869372980254698E-3</v>
      </c>
      <c r="AK102" s="20">
        <f t="shared" si="26"/>
        <v>2.17993763425017E-3</v>
      </c>
      <c r="AL102" s="20">
        <f t="shared" si="26"/>
        <v>2.5963473781587202E-3</v>
      </c>
      <c r="AM102" s="20">
        <f t="shared" si="26"/>
        <v>2.39450873276148E-3</v>
      </c>
      <c r="AN102" s="20">
        <f t="shared" si="26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25"/>
        <v>-2.3535853995971065E-2</v>
      </c>
      <c r="AU102" s="20">
        <f t="shared" si="18"/>
        <v>3.3749003104975813E-3</v>
      </c>
      <c r="AV102" s="20">
        <f t="shared" si="27"/>
        <v>6.9622701064254655E-5</v>
      </c>
      <c r="AW102" s="20">
        <f t="shared" si="27"/>
        <v>-3.8869372980254698E-3</v>
      </c>
      <c r="AX102" s="20">
        <f t="shared" si="27"/>
        <v>2.17993763425017E-3</v>
      </c>
      <c r="AY102" s="20">
        <f t="shared" si="27"/>
        <v>2.5963473781587202E-3</v>
      </c>
      <c r="AZ102" s="20">
        <f t="shared" si="27"/>
        <v>2.39450873276148E-3</v>
      </c>
      <c r="BA102" s="20">
        <f t="shared" si="27"/>
        <v>2.1421162288426299E-5</v>
      </c>
      <c r="BB102" s="20">
        <f t="shared" si="21"/>
        <v>-1.67860533749759E-2</v>
      </c>
      <c r="BC102" s="22">
        <f t="shared" si="20"/>
        <v>48304</v>
      </c>
      <c r="BD102" s="20">
        <f t="shared" si="22"/>
        <v>-2.3535853995971065E-2</v>
      </c>
      <c r="BE102" s="20">
        <f t="shared" si="23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6"/>
        <v>4.1540814486756839E-4</v>
      </c>
      <c r="AI103" s="20">
        <f t="shared" si="24"/>
        <v>6.7481572774537516E-5</v>
      </c>
      <c r="AJ103" s="20">
        <f t="shared" si="26"/>
        <v>-3.7658748508029301E-3</v>
      </c>
      <c r="AK103" s="20">
        <f t="shared" si="26"/>
        <v>2.1137433031892501E-3</v>
      </c>
      <c r="AL103" s="20">
        <f t="shared" si="26"/>
        <v>2.51737992253975E-3</v>
      </c>
      <c r="AM103" s="20">
        <f t="shared" si="26"/>
        <v>2.3217917116680198E-3</v>
      </c>
      <c r="AN103" s="20">
        <f t="shared" si="26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25"/>
        <v>-2.3556758317614931E-2</v>
      </c>
      <c r="AU103" s="20">
        <f t="shared" si="18"/>
        <v>3.2759169767308544E-3</v>
      </c>
      <c r="AV103" s="20">
        <f t="shared" si="27"/>
        <v>6.7481572774537516E-5</v>
      </c>
      <c r="AW103" s="20">
        <f t="shared" si="27"/>
        <v>-3.7658748508029301E-3</v>
      </c>
      <c r="AX103" s="20">
        <f t="shared" si="27"/>
        <v>2.1137433031892501E-3</v>
      </c>
      <c r="AY103" s="20">
        <f t="shared" si="27"/>
        <v>2.51737992253975E-3</v>
      </c>
      <c r="AZ103" s="20">
        <f t="shared" si="27"/>
        <v>2.3217917116680198E-3</v>
      </c>
      <c r="BA103" s="20">
        <f t="shared" si="27"/>
        <v>2.1395317362227201E-5</v>
      </c>
      <c r="BB103" s="20">
        <f t="shared" si="21"/>
        <v>-1.7004924364153226E-2</v>
      </c>
      <c r="BC103" s="22">
        <f t="shared" si="20"/>
        <v>48395</v>
      </c>
      <c r="BD103" s="20">
        <f t="shared" si="22"/>
        <v>-2.3556758317614931E-2</v>
      </c>
      <c r="BE103" s="20">
        <f t="shared" si="23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6"/>
        <v>3.9631806840302608E-4</v>
      </c>
      <c r="AI104" s="20">
        <f t="shared" si="24"/>
        <v>6.5405006014452081E-5</v>
      </c>
      <c r="AJ104" s="20">
        <f t="shared" si="26"/>
        <v>-3.6486336354446501E-3</v>
      </c>
      <c r="AK104" s="20">
        <f t="shared" si="26"/>
        <v>2.0494717535734998E-3</v>
      </c>
      <c r="AL104" s="20">
        <f t="shared" si="26"/>
        <v>2.4407103813794901E-3</v>
      </c>
      <c r="AM104" s="20">
        <f t="shared" si="26"/>
        <v>2.2511799247393301E-3</v>
      </c>
      <c r="AN104" s="20">
        <f t="shared" si="26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25"/>
        <v>-2.3575848394079474E-2</v>
      </c>
      <c r="AU104" s="20">
        <f t="shared" si="18"/>
        <v>3.1793146579672357E-3</v>
      </c>
      <c r="AV104" s="20">
        <f t="shared" si="27"/>
        <v>6.5405006014452081E-5</v>
      </c>
      <c r="AW104" s="20">
        <f t="shared" si="27"/>
        <v>-3.6486336354446501E-3</v>
      </c>
      <c r="AX104" s="20">
        <f t="shared" si="27"/>
        <v>2.0494717535734998E-3</v>
      </c>
      <c r="AY104" s="20">
        <f t="shared" si="27"/>
        <v>2.4407103813794901E-3</v>
      </c>
      <c r="AZ104" s="20">
        <f t="shared" si="27"/>
        <v>2.2511799247393301E-3</v>
      </c>
      <c r="BA104" s="20">
        <f t="shared" si="27"/>
        <v>2.1181227705113699E-5</v>
      </c>
      <c r="BB104" s="20">
        <f t="shared" si="21"/>
        <v>-1.7217219078145007E-2</v>
      </c>
      <c r="BC104" s="22">
        <f t="shared" si="20"/>
        <v>48487</v>
      </c>
      <c r="BD104" s="20">
        <f t="shared" si="22"/>
        <v>-2.3575848394079474E-2</v>
      </c>
      <c r="BE104" s="20">
        <f t="shared" si="23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6"/>
        <v>3.7886030924487544E-4</v>
      </c>
      <c r="AI105" s="20">
        <f t="shared" si="24"/>
        <v>6.3391368290100297E-5</v>
      </c>
      <c r="AJ105" s="20">
        <f t="shared" si="26"/>
        <v>-3.5351055565846501E-3</v>
      </c>
      <c r="AK105" s="20">
        <f t="shared" si="26"/>
        <v>1.9870763931617501E-3</v>
      </c>
      <c r="AL105" s="20">
        <f t="shared" si="26"/>
        <v>2.3662837237203799E-3</v>
      </c>
      <c r="AM105" s="20">
        <f t="shared" si="26"/>
        <v>2.1826232800670098E-3</v>
      </c>
      <c r="AN105" s="20">
        <f t="shared" si="26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25"/>
        <v>-2.3593306153237625E-2</v>
      </c>
      <c r="AU105" s="20">
        <f t="shared" si="18"/>
        <v>3.0850773826162515E-3</v>
      </c>
      <c r="AV105" s="20">
        <f t="shared" si="27"/>
        <v>6.3391368290100297E-5</v>
      </c>
      <c r="AW105" s="20">
        <f t="shared" si="27"/>
        <v>-3.5351055565846501E-3</v>
      </c>
      <c r="AX105" s="20">
        <f t="shared" si="27"/>
        <v>1.9870763931617501E-3</v>
      </c>
      <c r="AY105" s="20">
        <f t="shared" si="27"/>
        <v>2.3662837237203799E-3</v>
      </c>
      <c r="AZ105" s="20">
        <f t="shared" si="27"/>
        <v>2.1826232800670098E-3</v>
      </c>
      <c r="BA105" s="20">
        <f t="shared" si="27"/>
        <v>2.0808173961661599E-5</v>
      </c>
      <c r="BB105" s="20">
        <f t="shared" si="21"/>
        <v>-1.7423151388005126E-2</v>
      </c>
      <c r="BC105" s="22">
        <f t="shared" si="20"/>
        <v>48579</v>
      </c>
      <c r="BD105" s="20">
        <f t="shared" si="22"/>
        <v>-2.3593306153237625E-2</v>
      </c>
      <c r="BE105" s="20">
        <f t="shared" si="23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6"/>
        <v>3.6286564841511747E-4</v>
      </c>
      <c r="AI106" s="20">
        <f t="shared" si="24"/>
        <v>6.1439027012522867E-5</v>
      </c>
      <c r="AJ106" s="20">
        <f t="shared" si="26"/>
        <v>-3.4251824082565099E-3</v>
      </c>
      <c r="AK106" s="20">
        <f t="shared" si="26"/>
        <v>1.9265113174071701E-3</v>
      </c>
      <c r="AL106" s="20">
        <f t="shared" si="26"/>
        <v>2.2940455441489102E-3</v>
      </c>
      <c r="AM106" s="20">
        <f t="shared" si="26"/>
        <v>2.1160723661539601E-3</v>
      </c>
      <c r="AN106" s="20">
        <f t="shared" si="26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25"/>
        <v>-2.3609300814067383E-2</v>
      </c>
      <c r="AU106" s="20">
        <f t="shared" si="18"/>
        <v>2.9931888658650905E-3</v>
      </c>
      <c r="AV106" s="20">
        <f t="shared" si="27"/>
        <v>6.1439027012522867E-5</v>
      </c>
      <c r="AW106" s="20">
        <f t="shared" si="27"/>
        <v>-3.4251824082565099E-3</v>
      </c>
      <c r="AX106" s="20">
        <f t="shared" si="27"/>
        <v>1.9265113174071701E-3</v>
      </c>
      <c r="AY106" s="20">
        <f t="shared" si="27"/>
        <v>2.2940455441489102E-3</v>
      </c>
      <c r="AZ106" s="20">
        <f t="shared" si="27"/>
        <v>2.1160723661539601E-3</v>
      </c>
      <c r="BA106" s="20">
        <f t="shared" si="27"/>
        <v>2.0303019399037198E-5</v>
      </c>
      <c r="BB106" s="20">
        <f t="shared" si="21"/>
        <v>-1.7622923082337202E-2</v>
      </c>
      <c r="BC106" s="22">
        <f t="shared" si="20"/>
        <v>48669</v>
      </c>
      <c r="BD106" s="20">
        <f t="shared" si="22"/>
        <v>-2.3609300814067383E-2</v>
      </c>
      <c r="BE106" s="20">
        <f t="shared" si="23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6"/>
        <v>3.4817771987239636E-4</v>
      </c>
      <c r="AI107" s="20">
        <f t="shared" si="24"/>
        <v>5.9546353796614058E-5</v>
      </c>
      <c r="AJ107" s="20">
        <f t="shared" si="26"/>
        <v>-3.31875639890677E-3</v>
      </c>
      <c r="AK107" s="20">
        <f t="shared" si="26"/>
        <v>1.86773123880268E-3</v>
      </c>
      <c r="AL107" s="20">
        <f t="shared" si="26"/>
        <v>2.2239420077951799E-3</v>
      </c>
      <c r="AM107" s="20">
        <f t="shared" si="26"/>
        <v>2.0514783708902502E-3</v>
      </c>
      <c r="AN107" s="20">
        <f t="shared" si="26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25"/>
        <v>-2.3623988742610104E-2</v>
      </c>
      <c r="AU107" s="20">
        <f t="shared" si="18"/>
        <v>2.9036317844387842E-3</v>
      </c>
      <c r="AV107" s="20">
        <f t="shared" si="27"/>
        <v>5.9546353796614058E-5</v>
      </c>
      <c r="AW107" s="20">
        <f t="shared" si="27"/>
        <v>-3.31875639890677E-3</v>
      </c>
      <c r="AX107" s="20">
        <f t="shared" si="27"/>
        <v>1.86773123880268E-3</v>
      </c>
      <c r="AY107" s="20">
        <f t="shared" si="27"/>
        <v>2.2239420077951799E-3</v>
      </c>
      <c r="AZ107" s="20">
        <f t="shared" si="27"/>
        <v>2.0514783708902502E-3</v>
      </c>
      <c r="BA107" s="20">
        <f t="shared" si="27"/>
        <v>1.9690212060829901E-5</v>
      </c>
      <c r="BB107" s="20">
        <f t="shared" si="21"/>
        <v>-1.7816725173732534E-2</v>
      </c>
      <c r="BC107" s="22">
        <f t="shared" si="20"/>
        <v>48760</v>
      </c>
      <c r="BD107" s="20">
        <f t="shared" si="22"/>
        <v>-2.3623988742610104E-2</v>
      </c>
      <c r="BE107" s="20">
        <f t="shared" si="23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6"/>
        <v>3.3465294005118116E-4</v>
      </c>
      <c r="AI108" s="20">
        <f t="shared" si="24"/>
        <v>5.7711728575081285E-5</v>
      </c>
      <c r="AJ108" s="20">
        <f t="shared" si="26"/>
        <v>-3.2157206131144798E-3</v>
      </c>
      <c r="AK108" s="20">
        <f t="shared" si="26"/>
        <v>1.81069143929679E-3</v>
      </c>
      <c r="AL108" s="20">
        <f t="shared" si="26"/>
        <v>2.1559198204012999E-3</v>
      </c>
      <c r="AM108" s="20">
        <f t="shared" si="26"/>
        <v>1.98879302748533E-3</v>
      </c>
      <c r="AN108" s="20">
        <f t="shared" si="26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25"/>
        <v>-2.3637513522431319E-2</v>
      </c>
      <c r="AU108" s="20">
        <f t="shared" si="18"/>
        <v>2.8163872265131291E-3</v>
      </c>
      <c r="AV108" s="20">
        <f t="shared" si="27"/>
        <v>5.7711728575081285E-5</v>
      </c>
      <c r="AW108" s="20">
        <f t="shared" si="27"/>
        <v>-3.2157206131144798E-3</v>
      </c>
      <c r="AX108" s="20">
        <f t="shared" si="27"/>
        <v>1.81069143929679E-3</v>
      </c>
      <c r="AY108" s="20">
        <f t="shared" si="27"/>
        <v>2.1559198204012999E-3</v>
      </c>
      <c r="AZ108" s="20">
        <f t="shared" si="27"/>
        <v>1.98879302748533E-3</v>
      </c>
      <c r="BA108" s="20">
        <f t="shared" si="27"/>
        <v>1.8991823869107801E-5</v>
      </c>
      <c r="BB108" s="20">
        <f t="shared" si="21"/>
        <v>-1.8004739069405064E-2</v>
      </c>
      <c r="BC108" s="22">
        <f t="shared" si="20"/>
        <v>48852</v>
      </c>
      <c r="BD108" s="20">
        <f t="shared" si="22"/>
        <v>-2.3637513522431319E-2</v>
      </c>
      <c r="BE108" s="20">
        <f t="shared" si="23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6"/>
        <v>3.2216026302100281E-4</v>
      </c>
      <c r="AI109" s="20">
        <f t="shared" si="24"/>
        <v>5.5933543480158319E-5</v>
      </c>
      <c r="AJ109" s="20">
        <f t="shared" si="26"/>
        <v>-3.1159694126481302E-3</v>
      </c>
      <c r="AK109" s="20">
        <f t="shared" si="26"/>
        <v>1.7553477415388401E-3</v>
      </c>
      <c r="AL109" s="20">
        <f t="shared" si="26"/>
        <v>2.08992621868464E-3</v>
      </c>
      <c r="AM109" s="20">
        <f t="shared" si="26"/>
        <v>1.92796858329291E-3</v>
      </c>
      <c r="AN109" s="20">
        <f t="shared" si="26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25"/>
        <v>-2.3650006199461497E-2</v>
      </c>
      <c r="AU109" s="20">
        <f t="shared" si="18"/>
        <v>2.7314342936734359E-3</v>
      </c>
      <c r="AV109" s="20">
        <f t="shared" si="27"/>
        <v>5.5933543480158319E-5</v>
      </c>
      <c r="AW109" s="20">
        <f t="shared" si="27"/>
        <v>-3.1159694126481302E-3</v>
      </c>
      <c r="AX109" s="20">
        <f t="shared" si="27"/>
        <v>1.7553477415388401E-3</v>
      </c>
      <c r="AY109" s="20">
        <f t="shared" si="27"/>
        <v>2.08992621868464E-3</v>
      </c>
      <c r="AZ109" s="20">
        <f t="shared" si="27"/>
        <v>1.92796858329291E-3</v>
      </c>
      <c r="BA109" s="20">
        <f t="shared" si="27"/>
        <v>1.8227619325017401E-5</v>
      </c>
      <c r="BB109" s="20">
        <f t="shared" si="21"/>
        <v>-1.8187137612114625E-2</v>
      </c>
      <c r="BC109" s="22">
        <f t="shared" si="20"/>
        <v>48944</v>
      </c>
      <c r="BD109" s="20">
        <f t="shared" si="22"/>
        <v>-2.3650006199461497E-2</v>
      </c>
      <c r="BE109" s="20">
        <f t="shared" si="23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6"/>
        <v>3.1058079087522476E-4</v>
      </c>
      <c r="AI110" s="20">
        <f t="shared" si="24"/>
        <v>5.421020645132416E-5</v>
      </c>
      <c r="AJ110" s="20">
        <f t="shared" si="26"/>
        <v>-3.0193987803683801E-3</v>
      </c>
      <c r="AK110" s="20">
        <f t="shared" si="26"/>
        <v>1.7016564963334699E-3</v>
      </c>
      <c r="AL110" s="20">
        <f t="shared" si="26"/>
        <v>2.0259089767549199E-3</v>
      </c>
      <c r="AM110" s="20">
        <f t="shared" si="26"/>
        <v>1.8689577860664299E-3</v>
      </c>
      <c r="AN110" s="20">
        <f t="shared" si="26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25"/>
        <v>-2.3661585671607276E-2</v>
      </c>
      <c r="AU110" s="20">
        <f t="shared" si="18"/>
        <v>2.6487498326730153E-3</v>
      </c>
      <c r="AV110" s="20">
        <f t="shared" si="27"/>
        <v>5.421020645132416E-5</v>
      </c>
      <c r="AW110" s="20">
        <f t="shared" si="27"/>
        <v>-3.0193987803683801E-3</v>
      </c>
      <c r="AX110" s="20">
        <f t="shared" si="27"/>
        <v>1.7016564963334699E-3</v>
      </c>
      <c r="AY110" s="20">
        <f t="shared" si="27"/>
        <v>2.0259089767549199E-3</v>
      </c>
      <c r="AZ110" s="20">
        <f t="shared" si="27"/>
        <v>1.8689577860664299E-3</v>
      </c>
      <c r="BA110" s="20">
        <f t="shared" si="27"/>
        <v>1.7415147435251299E-5</v>
      </c>
      <c r="BB110" s="20">
        <f t="shared" si="21"/>
        <v>-1.8364086006261243E-2</v>
      </c>
      <c r="BC110" s="22">
        <f t="shared" si="20"/>
        <v>49034</v>
      </c>
      <c r="BD110" s="20">
        <f t="shared" si="22"/>
        <v>-2.3661585671607276E-2</v>
      </c>
      <c r="BE110" s="20">
        <f t="shared" si="23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6"/>
        <v>2.9980727453041145E-4</v>
      </c>
      <c r="AI111" s="20">
        <f t="shared" si="24"/>
        <v>5.2540144547285845E-5</v>
      </c>
      <c r="AJ111" s="20">
        <f t="shared" si="26"/>
        <v>-2.92590661052916E-3</v>
      </c>
      <c r="AK111" s="20">
        <f t="shared" si="26"/>
        <v>1.64957458244074E-3</v>
      </c>
      <c r="AL111" s="20">
        <f t="shared" si="26"/>
        <v>1.9638164248991698E-3</v>
      </c>
      <c r="AM111" s="20">
        <f t="shared" si="26"/>
        <v>1.81171388671241E-3</v>
      </c>
      <c r="AN111" s="20">
        <f t="shared" si="26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25"/>
        <v>-2.3672359187952088E-2</v>
      </c>
      <c r="AU111" s="20">
        <f t="shared" si="18"/>
        <v>2.5683082805383417E-3</v>
      </c>
      <c r="AV111" s="20">
        <f t="shared" si="27"/>
        <v>5.2540144547285845E-5</v>
      </c>
      <c r="AW111" s="20">
        <f t="shared" si="27"/>
        <v>-2.92590661052916E-3</v>
      </c>
      <c r="AX111" s="20">
        <f t="shared" si="27"/>
        <v>1.64957458244074E-3</v>
      </c>
      <c r="AY111" s="20">
        <f t="shared" si="27"/>
        <v>1.9638164248991698E-3</v>
      </c>
      <c r="AZ111" s="20">
        <f t="shared" si="27"/>
        <v>1.81171388671241E-3</v>
      </c>
      <c r="BA111" s="20">
        <f t="shared" si="27"/>
        <v>1.65698524678958E-5</v>
      </c>
      <c r="BB111" s="20">
        <f t="shared" si="21"/>
        <v>-1.8535742626875407E-2</v>
      </c>
      <c r="BC111" s="22">
        <f t="shared" si="20"/>
        <v>49125</v>
      </c>
      <c r="BD111" s="20">
        <f t="shared" si="22"/>
        <v>-2.3672359187952088E-2</v>
      </c>
      <c r="BE111" s="20">
        <f t="shared" si="23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6"/>
        <v>2.897435269711081E-4</v>
      </c>
      <c r="AI112" s="20">
        <f t="shared" si="24"/>
        <v>5.0921806940523959E-5</v>
      </c>
      <c r="AJ112" s="20">
        <f t="shared" si="26"/>
        <v>-2.8353929488855699E-3</v>
      </c>
      <c r="AK112" s="20">
        <f t="shared" si="26"/>
        <v>1.5990594161019399E-3</v>
      </c>
      <c r="AL112" s="20">
        <f t="shared" si="26"/>
        <v>1.90359747873625E-3</v>
      </c>
      <c r="AM112" s="20">
        <f t="shared" si="26"/>
        <v>1.7561906519913901E-3</v>
      </c>
      <c r="AN112" s="20">
        <f t="shared" si="26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25"/>
        <v>-2.3682422935511392E-2</v>
      </c>
      <c r="AU112" s="20">
        <f t="shared" si="18"/>
        <v>2.4900816026934471E-3</v>
      </c>
      <c r="AV112" s="20">
        <f t="shared" si="27"/>
        <v>5.0921806940523959E-5</v>
      </c>
      <c r="AW112" s="20">
        <f t="shared" si="27"/>
        <v>-2.8353929488855699E-3</v>
      </c>
      <c r="AX112" s="20">
        <f t="shared" si="27"/>
        <v>1.5990594161019399E-3</v>
      </c>
      <c r="AY112" s="20">
        <f t="shared" si="27"/>
        <v>1.90359747873625E-3</v>
      </c>
      <c r="AZ112" s="20">
        <f t="shared" si="27"/>
        <v>1.7561906519913901E-3</v>
      </c>
      <c r="BA112" s="20">
        <f t="shared" si="27"/>
        <v>1.57051978089128E-5</v>
      </c>
      <c r="BB112" s="20">
        <f t="shared" si="21"/>
        <v>-1.8702259730124498E-2</v>
      </c>
      <c r="BC112" s="22">
        <f t="shared" si="20"/>
        <v>49217</v>
      </c>
      <c r="BD112" s="20">
        <f t="shared" si="22"/>
        <v>-2.3682422935511392E-2</v>
      </c>
      <c r="BE112" s="20">
        <f t="shared" si="23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6"/>
        <v>2.8030377727827969E-4</v>
      </c>
      <c r="AI113" s="20">
        <f t="shared" si="24"/>
        <v>4.9353667590556539E-5</v>
      </c>
      <c r="AJ113" s="20">
        <f t="shared" ref="AJ113:AN132" si="28">Z113</f>
        <v>-2.74776018792666E-3</v>
      </c>
      <c r="AK113" s="20">
        <f t="shared" si="28"/>
        <v>1.5500689685365901E-3</v>
      </c>
      <c r="AL113" s="20">
        <f t="shared" si="28"/>
        <v>1.84520167367807E-3</v>
      </c>
      <c r="AM113" s="20">
        <f t="shared" si="28"/>
        <v>1.7023423875661601E-3</v>
      </c>
      <c r="AN113" s="20">
        <f t="shared" si="28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25"/>
        <v>-2.3691862685204221E-2</v>
      </c>
      <c r="AU113" s="20">
        <f t="shared" si="18"/>
        <v>2.4140393083671649E-3</v>
      </c>
      <c r="AV113" s="20">
        <f t="shared" si="27"/>
        <v>4.9353667590556539E-5</v>
      </c>
      <c r="AW113" s="20">
        <f t="shared" si="27"/>
        <v>-2.74776018792666E-3</v>
      </c>
      <c r="AX113" s="20">
        <f t="shared" si="27"/>
        <v>1.5500689685365901E-3</v>
      </c>
      <c r="AY113" s="20">
        <f t="shared" si="27"/>
        <v>1.84520167367807E-3</v>
      </c>
      <c r="AZ113" s="20">
        <f t="shared" si="27"/>
        <v>1.7023423875661601E-3</v>
      </c>
      <c r="BA113" s="20">
        <f t="shared" si="27"/>
        <v>1.48327989224483E-5</v>
      </c>
      <c r="BB113" s="20">
        <f t="shared" si="21"/>
        <v>-1.8863784068469891E-2</v>
      </c>
      <c r="BC113" s="22">
        <f t="shared" si="20"/>
        <v>49309</v>
      </c>
      <c r="BD113" s="20">
        <f t="shared" si="22"/>
        <v>-2.3691862685204221E-2</v>
      </c>
      <c r="BE113" s="20">
        <f t="shared" si="23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6"/>
        <v>2.7141198336573573E-4</v>
      </c>
      <c r="AI114" s="20">
        <f t="shared" si="24"/>
        <v>4.7834227592115248E-5</v>
      </c>
      <c r="AJ114" s="20">
        <f t="shared" si="28"/>
        <v>-2.6629132198863199E-3</v>
      </c>
      <c r="AK114" s="20">
        <f t="shared" si="28"/>
        <v>1.5025617881247999E-3</v>
      </c>
      <c r="AL114" s="20">
        <f t="shared" si="28"/>
        <v>1.78857920518638E-3</v>
      </c>
      <c r="AM114" s="20">
        <f t="shared" si="28"/>
        <v>1.65012396649011E-3</v>
      </c>
      <c r="AN114" s="20">
        <f t="shared" si="28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25"/>
        <v>-2.3700754479116765E-2</v>
      </c>
      <c r="AU114" s="20">
        <f t="shared" si="18"/>
        <v>2.3401485296580008E-3</v>
      </c>
      <c r="AV114" s="20">
        <f t="shared" si="27"/>
        <v>4.7834227592115248E-5</v>
      </c>
      <c r="AW114" s="20">
        <f t="shared" si="27"/>
        <v>-2.6629132198863199E-3</v>
      </c>
      <c r="AX114" s="20">
        <f t="shared" si="27"/>
        <v>1.5025617881247999E-3</v>
      </c>
      <c r="AY114" s="20">
        <f t="shared" si="27"/>
        <v>1.78857920518638E-3</v>
      </c>
      <c r="AZ114" s="20">
        <f t="shared" si="27"/>
        <v>1.65012396649011E-3</v>
      </c>
      <c r="BA114" s="20">
        <f t="shared" si="27"/>
        <v>1.39625621509154E-5</v>
      </c>
      <c r="BB114" s="20">
        <f t="shared" si="21"/>
        <v>-1.9020457419800761E-2</v>
      </c>
      <c r="BC114" s="22">
        <f t="shared" si="20"/>
        <v>49399</v>
      </c>
      <c r="BD114" s="20">
        <f t="shared" si="22"/>
        <v>-2.3700754479116765E-2</v>
      </c>
      <c r="BE114" s="20">
        <f t="shared" si="23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6"/>
        <v>2.6300112093236765E-4</v>
      </c>
      <c r="AI115" s="20">
        <f t="shared" si="24"/>
        <v>4.6362017202676533E-5</v>
      </c>
      <c r="AJ115" s="20">
        <f t="shared" si="28"/>
        <v>-2.5807595527948999E-3</v>
      </c>
      <c r="AK115" s="20">
        <f t="shared" si="28"/>
        <v>1.45649702651962E-3</v>
      </c>
      <c r="AL115" s="20">
        <f t="shared" si="28"/>
        <v>1.7336809703394299E-3</v>
      </c>
      <c r="AM115" s="20">
        <f t="shared" si="28"/>
        <v>1.59949086193655E-3</v>
      </c>
      <c r="AN115" s="20">
        <f t="shared" si="28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25"/>
        <v>-2.3709165341550133E-2</v>
      </c>
      <c r="AU115" s="20">
        <f t="shared" si="18"/>
        <v>2.2683741487168549E-3</v>
      </c>
      <c r="AV115" s="20">
        <f t="shared" si="27"/>
        <v>4.6362017202676533E-5</v>
      </c>
      <c r="AW115" s="20">
        <f t="shared" si="27"/>
        <v>-2.5807595527948999E-3</v>
      </c>
      <c r="AX115" s="20">
        <f t="shared" si="27"/>
        <v>1.45649702651962E-3</v>
      </c>
      <c r="AY115" s="20">
        <f t="shared" si="27"/>
        <v>1.7336809703394299E-3</v>
      </c>
      <c r="AZ115" s="20">
        <f t="shared" si="27"/>
        <v>1.59949086193655E-3</v>
      </c>
      <c r="BA115" s="20">
        <f t="shared" si="27"/>
        <v>1.3102825513477899E-5</v>
      </c>
      <c r="BB115" s="20">
        <f t="shared" si="21"/>
        <v>-1.9172417044116419E-2</v>
      </c>
      <c r="BC115" s="22">
        <f t="shared" si="20"/>
        <v>49490</v>
      </c>
      <c r="BD115" s="20">
        <f t="shared" si="22"/>
        <v>-2.3709165341550133E-2</v>
      </c>
      <c r="BE115" s="20">
        <f t="shared" si="23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6"/>
        <v>2.5501246626418589E-4</v>
      </c>
      <c r="AI116" s="20">
        <f t="shared" si="24"/>
        <v>4.4935597561021087E-5</v>
      </c>
      <c r="AJ116" s="20">
        <f t="shared" si="28"/>
        <v>-2.50120939293552E-3</v>
      </c>
      <c r="AK116" s="20">
        <f t="shared" si="28"/>
        <v>1.41183446640269E-3</v>
      </c>
      <c r="AL116" s="20">
        <f t="shared" si="28"/>
        <v>1.6804586104202099E-3</v>
      </c>
      <c r="AM116" s="20">
        <f t="shared" si="28"/>
        <v>1.55039918308119E-3</v>
      </c>
      <c r="AN116" s="20">
        <f t="shared" si="28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25"/>
        <v>-2.3717153996218314E-2</v>
      </c>
      <c r="AU116" s="20">
        <f t="shared" si="18"/>
        <v>2.1986789640119214E-3</v>
      </c>
      <c r="AV116" s="20">
        <f t="shared" si="27"/>
        <v>4.4935597561021087E-5</v>
      </c>
      <c r="AW116" s="20">
        <f t="shared" si="27"/>
        <v>-2.50120939293552E-3</v>
      </c>
      <c r="AX116" s="20">
        <f t="shared" si="27"/>
        <v>1.41183446640269E-3</v>
      </c>
      <c r="AY116" s="20">
        <f t="shared" si="27"/>
        <v>1.6804586104202099E-3</v>
      </c>
      <c r="AZ116" s="20">
        <f t="shared" si="27"/>
        <v>1.55039918308119E-3</v>
      </c>
      <c r="BA116" s="20">
        <f t="shared" si="27"/>
        <v>1.2260499482330501E-5</v>
      </c>
      <c r="BB116" s="20">
        <f t="shared" si="21"/>
        <v>-1.9319796068194468E-2</v>
      </c>
      <c r="BC116" s="22">
        <f t="shared" si="20"/>
        <v>49582</v>
      </c>
      <c r="BD116" s="20">
        <f t="shared" si="22"/>
        <v>-2.3717153996218314E-2</v>
      </c>
      <c r="BE116" s="20">
        <f t="shared" si="23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6"/>
        <v>2.4739488226759802E-4</v>
      </c>
      <c r="AI117" s="20">
        <f t="shared" si="24"/>
        <v>4.3553562106801976E-5</v>
      </c>
      <c r="AJ117" s="20">
        <f t="shared" si="28"/>
        <v>-2.4241756977350002E-3</v>
      </c>
      <c r="AK117" s="20">
        <f t="shared" si="28"/>
        <v>1.3685345499503301E-3</v>
      </c>
      <c r="AL117" s="20">
        <f t="shared" si="28"/>
        <v>1.62886455277178E-3</v>
      </c>
      <c r="AM117" s="20">
        <f t="shared" si="28"/>
        <v>1.5028057104293699E-3</v>
      </c>
      <c r="AN117" s="20">
        <f t="shared" si="28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25"/>
        <v>-2.3724771580214903E-2</v>
      </c>
      <c r="AU117" s="20">
        <f t="shared" si="18"/>
        <v>2.1310238825289064E-3</v>
      </c>
      <c r="AV117" s="20">
        <f t="shared" si="27"/>
        <v>4.3553562106801976E-5</v>
      </c>
      <c r="AW117" s="20">
        <f t="shared" si="27"/>
        <v>-2.4241756977350002E-3</v>
      </c>
      <c r="AX117" s="20">
        <f t="shared" si="27"/>
        <v>1.3685345499503301E-3</v>
      </c>
      <c r="AY117" s="20">
        <f t="shared" si="27"/>
        <v>1.62886455277178E-3</v>
      </c>
      <c r="AZ117" s="20">
        <f t="shared" si="27"/>
        <v>1.5028057104293699E-3</v>
      </c>
      <c r="BA117" s="20">
        <f t="shared" si="27"/>
        <v>1.1441205005624501E-5</v>
      </c>
      <c r="BB117" s="20">
        <f t="shared" si="21"/>
        <v>-1.9462723815157089E-2</v>
      </c>
      <c r="BC117" s="22">
        <f t="shared" si="20"/>
        <v>49674</v>
      </c>
      <c r="BD117" s="20">
        <f t="shared" si="22"/>
        <v>-2.3724771580214903E-2</v>
      </c>
      <c r="BE117" s="20">
        <f t="shared" si="23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6"/>
        <v>2.4010411950811037E-4</v>
      </c>
      <c r="AI118" s="20">
        <f t="shared" si="24"/>
        <v>4.2214537719216436E-5</v>
      </c>
      <c r="AJ118" s="20">
        <f t="shared" si="28"/>
        <v>-2.3495742027090901E-3</v>
      </c>
      <c r="AK118" s="20">
        <f t="shared" si="28"/>
        <v>1.3265584071664399E-3</v>
      </c>
      <c r="AL118" s="20">
        <f t="shared" si="28"/>
        <v>1.5788520505211001E-3</v>
      </c>
      <c r="AM118" s="20">
        <f t="shared" si="28"/>
        <v>1.45666793229803E-3</v>
      </c>
      <c r="AN118" s="20">
        <f t="shared" si="28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25"/>
        <v>-2.373206234297439E-2</v>
      </c>
      <c r="AU118" s="20">
        <f t="shared" si="18"/>
        <v>2.0653681327291282E-3</v>
      </c>
      <c r="AV118" s="20">
        <f t="shared" si="27"/>
        <v>4.2214537719216436E-5</v>
      </c>
      <c r="AW118" s="20">
        <f t="shared" si="27"/>
        <v>-2.3495742027090901E-3</v>
      </c>
      <c r="AX118" s="20">
        <f t="shared" si="27"/>
        <v>1.3265584071664399E-3</v>
      </c>
      <c r="AY118" s="20">
        <f t="shared" si="27"/>
        <v>1.5788520505211001E-3</v>
      </c>
      <c r="AZ118" s="20">
        <f t="shared" si="27"/>
        <v>1.45666793229803E-3</v>
      </c>
      <c r="BA118" s="20">
        <f t="shared" si="27"/>
        <v>1.06494077334318E-5</v>
      </c>
      <c r="BB118" s="20">
        <f t="shared" si="21"/>
        <v>-1.9601326077516135E-2</v>
      </c>
      <c r="BC118" s="22">
        <f t="shared" si="20"/>
        <v>49765</v>
      </c>
      <c r="BD118" s="20">
        <f t="shared" si="22"/>
        <v>-2.373206234297439E-2</v>
      </c>
      <c r="BE118" s="20">
        <f t="shared" si="23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6"/>
        <v>2.3310214036615512E-4</v>
      </c>
      <c r="AI119" s="20">
        <f t="shared" si="24"/>
        <v>4.091718559150921E-5</v>
      </c>
      <c r="AJ119" s="20">
        <f t="shared" si="28"/>
        <v>-2.2773234257589198E-3</v>
      </c>
      <c r="AK119" s="20">
        <f t="shared" si="28"/>
        <v>1.28586788297191E-3</v>
      </c>
      <c r="AL119" s="20">
        <f t="shared" si="28"/>
        <v>1.53037522026E-3</v>
      </c>
      <c r="AM119" s="20">
        <f t="shared" si="28"/>
        <v>1.4119440785442801E-3</v>
      </c>
      <c r="AN119" s="20">
        <f t="shared" si="28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25"/>
        <v>-2.3739064322116345E-2</v>
      </c>
      <c r="AU119" s="20">
        <f t="shared" si="18"/>
        <v>2.0016694879683061E-3</v>
      </c>
      <c r="AV119" s="20">
        <f t="shared" si="27"/>
        <v>4.091718559150921E-5</v>
      </c>
      <c r="AW119" s="20">
        <f t="shared" si="27"/>
        <v>-2.2773234257589198E-3</v>
      </c>
      <c r="AX119" s="20">
        <f t="shared" si="27"/>
        <v>1.28586788297191E-3</v>
      </c>
      <c r="AY119" s="20">
        <f t="shared" si="27"/>
        <v>1.53037522026E-3</v>
      </c>
      <c r="AZ119" s="20">
        <f t="shared" si="27"/>
        <v>1.4119440785442801E-3</v>
      </c>
      <c r="BA119" s="20">
        <f t="shared" si="27"/>
        <v>9.8885463595266203E-6</v>
      </c>
      <c r="BB119" s="20">
        <f t="shared" si="21"/>
        <v>-1.9735725346179733E-2</v>
      </c>
      <c r="BC119" s="22">
        <f t="shared" si="20"/>
        <v>49856</v>
      </c>
      <c r="BD119" s="20">
        <f t="shared" si="22"/>
        <v>-2.3739064322116345E-2</v>
      </c>
      <c r="BE119" s="20">
        <f t="shared" si="23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6"/>
        <v>2.2635647185521873E-4</v>
      </c>
      <c r="AI120" s="20">
        <f t="shared" si="24"/>
        <v>3.9660201860809897E-5</v>
      </c>
      <c r="AJ120" s="20">
        <f t="shared" si="28"/>
        <v>-2.20734465241623E-3</v>
      </c>
      <c r="AK120" s="20">
        <f t="shared" si="28"/>
        <v>1.24642556174059E-3</v>
      </c>
      <c r="AL120" s="20">
        <f t="shared" si="28"/>
        <v>1.4833890756404901E-3</v>
      </c>
      <c r="AM120" s="20">
        <f t="shared" si="28"/>
        <v>1.3685931532725301E-3</v>
      </c>
      <c r="AN120" s="20">
        <f t="shared" si="28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25"/>
        <v>-2.3745809990627281E-2</v>
      </c>
      <c r="AU120" s="20">
        <f t="shared" si="18"/>
        <v>1.9398844947330857E-3</v>
      </c>
      <c r="AV120" s="20">
        <f t="shared" si="27"/>
        <v>3.9660201860809897E-5</v>
      </c>
      <c r="AW120" s="20">
        <f t="shared" si="27"/>
        <v>-2.20734465241623E-3</v>
      </c>
      <c r="AX120" s="20">
        <f t="shared" si="27"/>
        <v>1.24642556174059E-3</v>
      </c>
      <c r="AY120" s="20">
        <f t="shared" si="27"/>
        <v>1.4833890756404901E-3</v>
      </c>
      <c r="AZ120" s="20">
        <f t="shared" si="27"/>
        <v>1.3685931532725301E-3</v>
      </c>
      <c r="BA120" s="20">
        <f t="shared" si="27"/>
        <v>9.1611546348957501E-6</v>
      </c>
      <c r="BB120" s="20">
        <f t="shared" si="21"/>
        <v>-1.9866041001161107E-2</v>
      </c>
      <c r="BC120" s="22">
        <f t="shared" si="20"/>
        <v>49948</v>
      </c>
      <c r="BD120" s="20">
        <f t="shared" si="22"/>
        <v>-2.3745809990627281E-2</v>
      </c>
      <c r="BE120" s="20">
        <f t="shared" si="23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6"/>
        <v>2.1983959333876743E-4</v>
      </c>
      <c r="AI121" s="20">
        <f t="shared" si="24"/>
        <v>3.844231801440891E-5</v>
      </c>
      <c r="AJ121" s="20">
        <f t="shared" si="28"/>
        <v>-2.1395619043462701E-3</v>
      </c>
      <c r="AK121" s="20">
        <f t="shared" si="28"/>
        <v>1.20819479039191E-3</v>
      </c>
      <c r="AL121" s="20">
        <f t="shared" si="28"/>
        <v>1.4378495574618401E-3</v>
      </c>
      <c r="AM121" s="20">
        <f t="shared" si="28"/>
        <v>1.32657496343391E-3</v>
      </c>
      <c r="AN121" s="20">
        <f t="shared" si="28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25"/>
        <v>-2.3752326869143733E-2</v>
      </c>
      <c r="AU121" s="20">
        <f t="shared" si="18"/>
        <v>1.8799687006098955E-3</v>
      </c>
      <c r="AV121" s="20">
        <f t="shared" si="27"/>
        <v>3.844231801440891E-5</v>
      </c>
      <c r="AW121" s="20">
        <f t="shared" si="27"/>
        <v>-2.1395619043462701E-3</v>
      </c>
      <c r="AX121" s="20">
        <f t="shared" si="27"/>
        <v>1.20819479039191E-3</v>
      </c>
      <c r="AY121" s="20">
        <f t="shared" si="27"/>
        <v>1.4378495574618401E-3</v>
      </c>
      <c r="AZ121" s="20">
        <f t="shared" si="27"/>
        <v>1.32657496343391E-3</v>
      </c>
      <c r="BA121" s="20">
        <f t="shared" si="27"/>
        <v>8.4689756540967597E-6</v>
      </c>
      <c r="BB121" s="20">
        <f t="shared" si="21"/>
        <v>-1.9992389467923942E-2</v>
      </c>
      <c r="BC121" s="22">
        <f t="shared" si="20"/>
        <v>50040</v>
      </c>
      <c r="BD121" s="20">
        <f t="shared" si="22"/>
        <v>-2.3752326869143733E-2</v>
      </c>
      <c r="BE121" s="20">
        <f t="shared" si="23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6"/>
        <v>2.135283598279708E-4</v>
      </c>
      <c r="AI122" s="20">
        <f t="shared" si="24"/>
        <v>3.7262301090586928E-5</v>
      </c>
      <c r="AJ122" s="20">
        <f t="shared" si="28"/>
        <v>-2.0739018942395001E-3</v>
      </c>
      <c r="AK122" s="20">
        <f t="shared" si="28"/>
        <v>1.17113969801962E-3</v>
      </c>
      <c r="AL122" s="20">
        <f t="shared" si="28"/>
        <v>1.39371355989403E-3</v>
      </c>
      <c r="AM122" s="20">
        <f t="shared" si="28"/>
        <v>1.28585014560478E-3</v>
      </c>
      <c r="AN122" s="20">
        <f t="shared" si="28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25"/>
        <v>-2.3758638102654529E-2</v>
      </c>
      <c r="AU122" s="20">
        <f t="shared" si="18"/>
        <v>1.8218768793612969E-3</v>
      </c>
      <c r="AV122" s="20">
        <f t="shared" si="27"/>
        <v>3.7262301090586928E-5</v>
      </c>
      <c r="AW122" s="20">
        <f t="shared" si="27"/>
        <v>-2.0739018942395001E-3</v>
      </c>
      <c r="AX122" s="20">
        <f t="shared" si="27"/>
        <v>1.17113969801962E-3</v>
      </c>
      <c r="AY122" s="20">
        <f t="shared" si="27"/>
        <v>1.39371355989403E-3</v>
      </c>
      <c r="AZ122" s="20">
        <f t="shared" si="27"/>
        <v>1.28585014560478E-3</v>
      </c>
      <c r="BA122" s="20">
        <f t="shared" si="27"/>
        <v>7.8130689917799095E-6</v>
      </c>
      <c r="BB122" s="20">
        <f t="shared" si="21"/>
        <v>-2.0114884343931941E-2</v>
      </c>
      <c r="BC122" s="22">
        <f t="shared" si="20"/>
        <v>50130</v>
      </c>
      <c r="BD122" s="20">
        <f t="shared" si="22"/>
        <v>-2.3758638102654529E-2</v>
      </c>
      <c r="BE122" s="20">
        <f t="shared" si="23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6"/>
        <v>2.0740346654998169E-4</v>
      </c>
      <c r="AI123" s="20">
        <f t="shared" si="24"/>
        <v>3.6118953697674952E-5</v>
      </c>
      <c r="AJ123" s="20">
        <f t="shared" si="28"/>
        <v>-2.01029396991181E-3</v>
      </c>
      <c r="AK123" s="20">
        <f t="shared" si="28"/>
        <v>1.13522521327791E-3</v>
      </c>
      <c r="AL123" s="20">
        <f t="shared" si="28"/>
        <v>1.35093895223814E-3</v>
      </c>
      <c r="AM123" s="20">
        <f t="shared" si="28"/>
        <v>1.24638018819123E-3</v>
      </c>
      <c r="AN123" s="20">
        <f t="shared" si="28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25"/>
        <v>-2.3764762995932519E-2</v>
      </c>
      <c r="AU123" s="20">
        <f t="shared" si="18"/>
        <v>1.765563246361753E-3</v>
      </c>
      <c r="AV123" s="20">
        <f t="shared" si="27"/>
        <v>3.6118953697674952E-5</v>
      </c>
      <c r="AW123" s="20">
        <f t="shared" si="27"/>
        <v>-2.01029396991181E-3</v>
      </c>
      <c r="AX123" s="20">
        <f t="shared" si="27"/>
        <v>1.13522521327791E-3</v>
      </c>
      <c r="AY123" s="20">
        <f t="shared" si="27"/>
        <v>1.35093895223814E-3</v>
      </c>
      <c r="AZ123" s="20">
        <f t="shared" si="27"/>
        <v>1.24638018819123E-3</v>
      </c>
      <c r="BA123" s="20">
        <f t="shared" si="27"/>
        <v>7.1939088686079302E-6</v>
      </c>
      <c r="BB123" s="20">
        <f t="shared" si="21"/>
        <v>-2.0233636503209015E-2</v>
      </c>
      <c r="BC123" s="22">
        <f t="shared" si="20"/>
        <v>50221</v>
      </c>
      <c r="BD123" s="20">
        <f t="shared" si="22"/>
        <v>-2.3764762995932519E-2</v>
      </c>
      <c r="BE123" s="20">
        <f t="shared" si="23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6"/>
        <v>2.014489531825675E-4</v>
      </c>
      <c r="AI124" s="20">
        <f t="shared" si="24"/>
        <v>3.5011113868626931E-5</v>
      </c>
      <c r="AJ124" s="20">
        <f t="shared" si="28"/>
        <v>-1.94867004854604E-3</v>
      </c>
      <c r="AK124" s="20">
        <f t="shared" si="28"/>
        <v>1.1004170775708001E-3</v>
      </c>
      <c r="AL124" s="20">
        <f t="shared" si="28"/>
        <v>1.30948459606816E-3</v>
      </c>
      <c r="AM124" s="20">
        <f t="shared" si="28"/>
        <v>1.20812745039167E-3</v>
      </c>
      <c r="AN124" s="20">
        <f t="shared" si="28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25"/>
        <v>-2.3770717509299932E-2</v>
      </c>
      <c r="AU124" s="20">
        <f t="shared" si="18"/>
        <v>1.7109816639876495E-3</v>
      </c>
      <c r="AV124" s="20">
        <f t="shared" si="27"/>
        <v>3.5011113868626931E-5</v>
      </c>
      <c r="AW124" s="20">
        <f t="shared" si="27"/>
        <v>-1.94867004854604E-3</v>
      </c>
      <c r="AX124" s="20">
        <f t="shared" si="27"/>
        <v>1.1004170775708001E-3</v>
      </c>
      <c r="AY124" s="20">
        <f t="shared" si="27"/>
        <v>1.30948459606816E-3</v>
      </c>
      <c r="AZ124" s="20">
        <f t="shared" si="27"/>
        <v>1.20812745039167E-3</v>
      </c>
      <c r="BA124" s="20">
        <f t="shared" si="27"/>
        <v>6.6114746344325596E-6</v>
      </c>
      <c r="BB124" s="20">
        <f t="shared" si="21"/>
        <v>-2.0348754181324633E-2</v>
      </c>
      <c r="BC124" s="22">
        <f t="shared" si="20"/>
        <v>50313</v>
      </c>
      <c r="BD124" s="20">
        <f t="shared" si="22"/>
        <v>-2.3770717509299932E-2</v>
      </c>
      <c r="BE124" s="20">
        <f t="shared" si="23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6"/>
        <v>1.9565174883125278E-4</v>
      </c>
      <c r="AI125" s="20">
        <f t="shared" si="24"/>
        <v>3.3937654771569508E-5</v>
      </c>
      <c r="AJ125" s="20">
        <f t="shared" si="28"/>
        <v>-1.8889645445607701E-3</v>
      </c>
      <c r="AK125" s="20">
        <f t="shared" si="28"/>
        <v>1.0666818563098699E-3</v>
      </c>
      <c r="AL125" s="20">
        <f t="shared" si="28"/>
        <v>1.2693103587091399E-3</v>
      </c>
      <c r="AM125" s="20">
        <f t="shared" si="28"/>
        <v>1.17105517749571E-3</v>
      </c>
      <c r="AN125" s="20">
        <f t="shared" si="28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25"/>
        <v>-2.3776514713651248E-2</v>
      </c>
      <c r="AU125" s="20">
        <f t="shared" si="18"/>
        <v>1.6580858358945668E-3</v>
      </c>
      <c r="AV125" s="20">
        <f t="shared" si="27"/>
        <v>3.3937654771569508E-5</v>
      </c>
      <c r="AW125" s="20">
        <f t="shared" si="27"/>
        <v>-1.8889645445607701E-3</v>
      </c>
      <c r="AX125" s="20">
        <f t="shared" si="27"/>
        <v>1.0666818563098699E-3</v>
      </c>
      <c r="AY125" s="20">
        <f t="shared" si="27"/>
        <v>1.2693103587091399E-3</v>
      </c>
      <c r="AZ125" s="20">
        <f t="shared" si="27"/>
        <v>1.17105517749571E-3</v>
      </c>
      <c r="BA125" s="20">
        <f t="shared" si="27"/>
        <v>6.0653331690474403E-6</v>
      </c>
      <c r="BB125" s="20">
        <f t="shared" si="21"/>
        <v>-2.0460343041862117E-2</v>
      </c>
      <c r="BC125" s="22">
        <f t="shared" si="20"/>
        <v>50405</v>
      </c>
      <c r="BD125" s="20">
        <f t="shared" si="22"/>
        <v>-2.3776514713651248E-2</v>
      </c>
      <c r="BE125" s="20">
        <f t="shared" si="23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6"/>
        <v>1.9000125813841556E-4</v>
      </c>
      <c r="AI126" s="20">
        <f t="shared" si="24"/>
        <v>3.2897484295502871E-5</v>
      </c>
      <c r="AJ126" s="20">
        <f t="shared" si="28"/>
        <v>-1.8311142920168699E-3</v>
      </c>
      <c r="AK126" s="20">
        <f t="shared" si="28"/>
        <v>1.0339869460862499E-3</v>
      </c>
      <c r="AL126" s="20">
        <f t="shared" si="28"/>
        <v>1.2303771220745199E-3</v>
      </c>
      <c r="AM126" s="20">
        <f t="shared" si="28"/>
        <v>1.1351275120086101E-3</v>
      </c>
      <c r="AN126" s="20">
        <f t="shared" si="28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25"/>
        <v>-2.3782165204344084E-2</v>
      </c>
      <c r="AU126" s="20">
        <f t="shared" si="18"/>
        <v>1.6068294849823964E-3</v>
      </c>
      <c r="AV126" s="20">
        <f t="shared" si="27"/>
        <v>3.2897484295502871E-5</v>
      </c>
      <c r="AW126" s="20">
        <f t="shared" si="27"/>
        <v>-1.8311142920168699E-3</v>
      </c>
      <c r="AX126" s="20">
        <f t="shared" si="27"/>
        <v>1.0339869460862499E-3</v>
      </c>
      <c r="AY126" s="20">
        <f t="shared" si="27"/>
        <v>1.2303771220745199E-3</v>
      </c>
      <c r="AZ126" s="20">
        <f t="shared" si="27"/>
        <v>1.1351275120086101E-3</v>
      </c>
      <c r="BA126" s="20">
        <f t="shared" si="27"/>
        <v>5.5547125343835504E-6</v>
      </c>
      <c r="BB126" s="20">
        <f t="shared" si="21"/>
        <v>-2.0568506234379298E-2</v>
      </c>
      <c r="BC126" s="22">
        <f t="shared" si="20"/>
        <v>50495</v>
      </c>
      <c r="BD126" s="20">
        <f t="shared" si="22"/>
        <v>-2.3782165204344084E-2</v>
      </c>
      <c r="BE126" s="20">
        <f t="shared" si="23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6"/>
        <v>1.8448898686555186E-4</v>
      </c>
      <c r="AI127" s="20">
        <f t="shared" si="24"/>
        <v>3.1889544527549501E-5</v>
      </c>
      <c r="AJ127" s="20">
        <f t="shared" si="28"/>
        <v>-1.7750584628384301E-3</v>
      </c>
      <c r="AK127" s="20">
        <f t="shared" si="28"/>
        <v>1.002300579378E-3</v>
      </c>
      <c r="AL127" s="20">
        <f t="shared" si="28"/>
        <v>1.19264678757335E-3</v>
      </c>
      <c r="AM127" s="20">
        <f t="shared" si="28"/>
        <v>1.10030950202233E-3</v>
      </c>
      <c r="AN127" s="20">
        <f t="shared" si="28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25"/>
        <v>-2.3787677475616949E-2</v>
      </c>
      <c r="AU127" s="20">
        <f t="shared" si="18"/>
        <v>1.5571665194283259E-3</v>
      </c>
      <c r="AV127" s="20">
        <f t="shared" si="27"/>
        <v>3.1889544527549501E-5</v>
      </c>
      <c r="AW127" s="20">
        <f t="shared" si="27"/>
        <v>-1.7750584628384301E-3</v>
      </c>
      <c r="AX127" s="20">
        <f t="shared" si="27"/>
        <v>1.002300579378E-3</v>
      </c>
      <c r="AY127" s="20">
        <f t="shared" si="27"/>
        <v>1.19264678757335E-3</v>
      </c>
      <c r="AZ127" s="20">
        <f t="shared" si="27"/>
        <v>1.10030950202233E-3</v>
      </c>
      <c r="BA127" s="20">
        <f t="shared" si="27"/>
        <v>5.07856876552637E-6</v>
      </c>
      <c r="BB127" s="20">
        <f t="shared" si="21"/>
        <v>-2.0673344436760298E-2</v>
      </c>
      <c r="BC127" s="22">
        <f t="shared" si="20"/>
        <v>50586</v>
      </c>
      <c r="BD127" s="20">
        <f t="shared" si="22"/>
        <v>-2.3787677475616949E-2</v>
      </c>
      <c r="BE127" s="20">
        <f t="shared" si="23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6"/>
        <v>1.7910820521429145E-4</v>
      </c>
      <c r="AI128" s="20">
        <f t="shared" si="24"/>
        <v>3.0912811138990988E-5</v>
      </c>
      <c r="AJ128" s="20">
        <f t="shared" si="28"/>
        <v>-1.7207384834017E-3</v>
      </c>
      <c r="AK128" s="20">
        <f t="shared" si="28"/>
        <v>9.7159182603778695E-4</v>
      </c>
      <c r="AL128" s="20">
        <f t="shared" si="28"/>
        <v>1.1560822776868201E-3</v>
      </c>
      <c r="AM128" s="20">
        <f t="shared" si="28"/>
        <v>1.06656710479047E-3</v>
      </c>
      <c r="AN128" s="20">
        <f t="shared" si="28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25"/>
        <v>-2.3793058257268209E-2</v>
      </c>
      <c r="AU128" s="20">
        <f t="shared" si="18"/>
        <v>1.5090511810981308E-3</v>
      </c>
      <c r="AV128" s="20">
        <f t="shared" si="27"/>
        <v>3.0912811138990988E-5</v>
      </c>
      <c r="AW128" s="20">
        <f t="shared" si="27"/>
        <v>-1.7207384834017E-3</v>
      </c>
      <c r="AX128" s="20">
        <f t="shared" si="27"/>
        <v>9.7159182603778695E-4</v>
      </c>
      <c r="AY128" s="20">
        <f t="shared" si="27"/>
        <v>1.1560822776868201E-3</v>
      </c>
      <c r="AZ128" s="20">
        <f t="shared" si="27"/>
        <v>1.06656710479047E-3</v>
      </c>
      <c r="BA128" s="20">
        <f t="shared" si="27"/>
        <v>4.6356448457629498E-6</v>
      </c>
      <c r="BB128" s="20">
        <f t="shared" si="21"/>
        <v>-2.0774955895071948E-2</v>
      </c>
      <c r="BC128" s="22">
        <f t="shared" si="20"/>
        <v>50678</v>
      </c>
      <c r="BD128" s="20">
        <f t="shared" si="22"/>
        <v>-2.3793058257268209E-2</v>
      </c>
      <c r="BE128" s="20">
        <f t="shared" si="23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6"/>
        <v>1.7385364850535263E-4</v>
      </c>
      <c r="AI129" s="20">
        <f t="shared" si="24"/>
        <v>2.9966292695301983E-5</v>
      </c>
      <c r="AJ129" s="20">
        <f t="shared" si="28"/>
        <v>-1.6680979489813699E-3</v>
      </c>
      <c r="AK129" s="20">
        <f t="shared" si="28"/>
        <v>9.4183059209385002E-4</v>
      </c>
      <c r="AL129" s="20">
        <f t="shared" si="28"/>
        <v>1.12064753310381E-3</v>
      </c>
      <c r="AM129" s="20">
        <f t="shared" si="28"/>
        <v>1.03386718832698E-3</v>
      </c>
      <c r="AN129" s="20">
        <f t="shared" si="28"/>
        <v>4.2245224873837998E-6</v>
      </c>
      <c r="AR129" s="22">
        <f t="shared" ref="AR129:AR132" si="29">A129</f>
        <v>50770</v>
      </c>
      <c r="AS129" s="20">
        <f t="shared" si="17"/>
        <v>1.912255516062132</v>
      </c>
      <c r="AT129" s="20">
        <f t="shared" si="25"/>
        <v>-2.3798312813977148E-2</v>
      </c>
      <c r="AU129" s="20">
        <f t="shared" si="18"/>
        <v>1.4624381797259558E-3</v>
      </c>
      <c r="AV129" s="20">
        <f t="shared" si="27"/>
        <v>2.9966292695301983E-5</v>
      </c>
      <c r="AW129" s="20">
        <f t="shared" si="27"/>
        <v>-1.6680979489813699E-3</v>
      </c>
      <c r="AX129" s="20">
        <f t="shared" si="27"/>
        <v>9.4183059209385002E-4</v>
      </c>
      <c r="AY129" s="20">
        <f t="shared" si="27"/>
        <v>1.12064753310381E-3</v>
      </c>
      <c r="AZ129" s="20">
        <f t="shared" si="27"/>
        <v>1.03386718832698E-3</v>
      </c>
      <c r="BA129" s="20">
        <f t="shared" si="27"/>
        <v>4.2245224873837998E-6</v>
      </c>
      <c r="BB129" s="20">
        <f t="shared" si="21"/>
        <v>-2.0873436454525236E-2</v>
      </c>
      <c r="BC129" s="22">
        <f t="shared" si="20"/>
        <v>50770</v>
      </c>
      <c r="BD129" s="20">
        <f t="shared" si="22"/>
        <v>-2.3798312813977148E-2</v>
      </c>
      <c r="BE129" s="20">
        <f t="shared" si="23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30">K130+Y130-Y130/100</f>
        <v>1.6872125115518382E-4</v>
      </c>
      <c r="AI130" s="20">
        <f t="shared" si="24"/>
        <v>2.9049029903595444E-5</v>
      </c>
      <c r="AJ130" s="20">
        <f t="shared" si="28"/>
        <v>-1.6170825385186599E-3</v>
      </c>
      <c r="AK130" s="20">
        <f t="shared" si="28"/>
        <v>9.1298761610847303E-4</v>
      </c>
      <c r="AL130" s="20">
        <f t="shared" si="28"/>
        <v>1.08630750763616E-3</v>
      </c>
      <c r="AM130" s="20">
        <f t="shared" si="28"/>
        <v>1.0021775292301501E-3</v>
      </c>
      <c r="AN130" s="20">
        <f t="shared" si="28"/>
        <v>3.8436673843733598E-6</v>
      </c>
      <c r="AR130" s="22">
        <f t="shared" si="29"/>
        <v>50860</v>
      </c>
      <c r="AS130" s="20">
        <f t="shared" ref="AS130:AS132" si="31">AF130*4+2</f>
        <v>1.9121719540398523</v>
      </c>
      <c r="AT130" s="20">
        <f t="shared" si="25"/>
        <v>-2.3803445211327316E-2</v>
      </c>
      <c r="AU130" s="20">
        <f t="shared" ref="AU130:AU132" si="32">SUM(AV130:BA130)</f>
        <v>1.4172828117440918E-3</v>
      </c>
      <c r="AV130" s="20">
        <f t="shared" si="27"/>
        <v>2.9049029903595444E-5</v>
      </c>
      <c r="AW130" s="20">
        <f t="shared" si="27"/>
        <v>-1.6170825385186599E-3</v>
      </c>
      <c r="AX130" s="20">
        <f t="shared" si="27"/>
        <v>9.1298761610847303E-4</v>
      </c>
      <c r="AY130" s="20">
        <f t="shared" si="27"/>
        <v>1.08630750763616E-3</v>
      </c>
      <c r="AZ130" s="20">
        <f t="shared" si="27"/>
        <v>1.0021775292301501E-3</v>
      </c>
      <c r="BA130" s="20">
        <f t="shared" si="27"/>
        <v>3.8436673843733598E-6</v>
      </c>
      <c r="BB130" s="20">
        <f t="shared" si="21"/>
        <v>-2.0968879587839131E-2</v>
      </c>
      <c r="BC130" s="22">
        <f t="shared" ref="BC130:BC132" si="33">AR130</f>
        <v>50860</v>
      </c>
      <c r="BD130" s="20">
        <f t="shared" si="22"/>
        <v>-2.3803445211327316E-2</v>
      </c>
      <c r="BE130" s="20">
        <f t="shared" si="23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30"/>
        <v>1.6370791423533308E-4</v>
      </c>
      <c r="AI131" s="20">
        <f t="shared" si="24"/>
        <v>2.8160094811590692E-5</v>
      </c>
      <c r="AJ131" s="20">
        <f t="shared" si="28"/>
        <v>-1.5676399297337401E-3</v>
      </c>
      <c r="AK131" s="20">
        <f t="shared" si="28"/>
        <v>8.8503446280529998E-4</v>
      </c>
      <c r="AL131" s="20">
        <f t="shared" si="28"/>
        <v>1.0530281596476899E-3</v>
      </c>
      <c r="AM131" s="20">
        <f t="shared" si="28"/>
        <v>9.7146680735349302E-4</v>
      </c>
      <c r="AN131" s="20">
        <f t="shared" si="28"/>
        <v>3.4914689361897899E-6</v>
      </c>
      <c r="AR131" s="22">
        <f t="shared" si="29"/>
        <v>50951</v>
      </c>
      <c r="AS131" s="20">
        <f t="shared" si="31"/>
        <v>1.9121294854792732</v>
      </c>
      <c r="AT131" s="20">
        <f t="shared" si="25"/>
        <v>-2.3808458548247168E-2</v>
      </c>
      <c r="AU131" s="20">
        <f t="shared" si="32"/>
        <v>1.3735410638205233E-3</v>
      </c>
      <c r="AV131" s="20">
        <f t="shared" si="27"/>
        <v>2.8160094811590692E-5</v>
      </c>
      <c r="AW131" s="20">
        <f t="shared" si="27"/>
        <v>-1.5676399297337401E-3</v>
      </c>
      <c r="AX131" s="20">
        <f t="shared" si="27"/>
        <v>8.8503446280529998E-4</v>
      </c>
      <c r="AY131" s="20">
        <f t="shared" si="27"/>
        <v>1.0530281596476899E-3</v>
      </c>
      <c r="AZ131" s="20">
        <f t="shared" si="27"/>
        <v>9.7146680735349302E-4</v>
      </c>
      <c r="BA131" s="20">
        <f t="shared" si="27"/>
        <v>3.4914689361897899E-6</v>
      </c>
      <c r="BB131" s="20">
        <f t="shared" ref="BB131:BB132" si="34">SUM(AT131:BA131)</f>
        <v>-2.1061376420606119E-2</v>
      </c>
      <c r="BC131" s="22">
        <f t="shared" si="33"/>
        <v>50951</v>
      </c>
      <c r="BD131" s="20">
        <f t="shared" ref="BD131:BD132" si="35">AT131-$AT$2</f>
        <v>-2.3808458548247168E-2</v>
      </c>
      <c r="BE131" s="20">
        <f t="shared" ref="BE131:BE132" si="36">AU131</f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0"/>
        <v>3.8199787393950217E-5</v>
      </c>
      <c r="AI132" s="20">
        <f t="shared" si="24"/>
        <v>1.4030894592930397E-6</v>
      </c>
      <c r="AJ132" s="20">
        <f t="shared" si="28"/>
        <v>-1.44701836759519E-3</v>
      </c>
      <c r="AK132" s="20">
        <f t="shared" si="28"/>
        <v>5.4189821816485995E-4</v>
      </c>
      <c r="AL132" s="20">
        <f t="shared" si="28"/>
        <v>-2.9329793527210697E-4</v>
      </c>
      <c r="AM132" s="20">
        <f t="shared" si="28"/>
        <v>1.37178050825248E-3</v>
      </c>
      <c r="AN132" s="20">
        <f t="shared" si="28"/>
        <v>3.7302372362546499E-3</v>
      </c>
      <c r="AR132" s="22">
        <f t="shared" si="29"/>
        <v>51043</v>
      </c>
      <c r="AS132" s="20">
        <f t="shared" si="31"/>
        <v>3.6726840082341683</v>
      </c>
      <c r="AT132" s="20">
        <f t="shared" si="25"/>
        <v>-2.3933966675088549E-2</v>
      </c>
      <c r="AU132" s="20">
        <f t="shared" si="32"/>
        <v>3.9050027492639862E-3</v>
      </c>
      <c r="AV132" s="20">
        <f t="shared" si="27"/>
        <v>1.4030894592930397E-6</v>
      </c>
      <c r="AW132" s="20">
        <f t="shared" si="27"/>
        <v>-1.44701836759519E-3</v>
      </c>
      <c r="AX132" s="20">
        <f t="shared" si="27"/>
        <v>5.4189821816485995E-4</v>
      </c>
      <c r="AY132" s="20">
        <f t="shared" si="27"/>
        <v>-2.9329793527210697E-4</v>
      </c>
      <c r="AZ132" s="20">
        <f t="shared" si="27"/>
        <v>1.37178050825248E-3</v>
      </c>
      <c r="BA132" s="20">
        <f t="shared" si="27"/>
        <v>3.7302372362546499E-3</v>
      </c>
      <c r="BB132" s="20">
        <f t="shared" si="34"/>
        <v>-1.6123961176560578E-2</v>
      </c>
      <c r="BC132" s="22">
        <f t="shared" si="33"/>
        <v>51043</v>
      </c>
      <c r="BD132" s="20">
        <f t="shared" si="35"/>
        <v>-2.3933966675088549E-2</v>
      </c>
      <c r="BE132" s="20">
        <f t="shared" si="36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7DAD8-6CDB-4DBB-8CA2-A494B5056D0E}">
  <dimension ref="A1:BQ132"/>
  <sheetViews>
    <sheetView topLeftCell="AU1" zoomScale="108" zoomScaleNormal="106" workbookViewId="0">
      <selection activeCell="BM10" sqref="BM10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13.7109375" style="20" bestFit="1" customWidth="1"/>
    <col min="46" max="47" width="15" style="20" bestFit="1" customWidth="1"/>
    <col min="48" max="48" width="13" style="20" bestFit="1" customWidth="1"/>
    <col min="49" max="49" width="14.28515625" style="20" bestFit="1" customWidth="1"/>
    <col min="50" max="50" width="9.85546875" style="20" bestFit="1" customWidth="1"/>
    <col min="51" max="51" width="15" style="20" bestFit="1" customWidth="1"/>
    <col min="52" max="52" width="9.140625" style="20"/>
    <col min="53" max="53" width="11.85546875" style="20" bestFit="1" customWidth="1"/>
    <col min="54" max="54" width="13" style="20" bestFit="1" customWidth="1"/>
    <col min="55" max="55" width="9.42578125" style="20" bestFit="1" customWidth="1"/>
    <col min="56" max="16384" width="9.140625" style="20"/>
  </cols>
  <sheetData>
    <row r="1" spans="1:69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">
        <v>325</v>
      </c>
      <c r="AT1" s="20" t="s">
        <v>324</v>
      </c>
      <c r="AU1" s="20" t="s">
        <v>323</v>
      </c>
      <c r="AV1" s="20" t="s">
        <v>322</v>
      </c>
      <c r="AW1" s="20" t="s">
        <v>321</v>
      </c>
      <c r="AX1" s="20" t="s">
        <v>320</v>
      </c>
      <c r="AY1" s="20" t="s">
        <v>319</v>
      </c>
      <c r="AZ1" s="20" t="s">
        <v>334</v>
      </c>
      <c r="BA1" s="20" t="s">
        <v>0</v>
      </c>
      <c r="BB1" s="20" t="s">
        <v>199</v>
      </c>
      <c r="BC1" s="20" t="s">
        <v>327</v>
      </c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</row>
    <row r="2" spans="1:69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1">
        <f>EA_raw_policy_shocks!AE141</f>
        <v>9.64511889398037E-2</v>
      </c>
      <c r="AT2" s="21">
        <f>EA_raw_policy_shocks!AF141</f>
        <v>-9.9673708088729402E-16</v>
      </c>
      <c r="AU2" s="21">
        <f>EA_raw_policy_shocks!AG141</f>
        <v>2.2930298003560399E-15</v>
      </c>
      <c r="AV2" s="21">
        <f>EA_raw_policy_shocks!AH141</f>
        <v>-5.4823221052534396E-15</v>
      </c>
      <c r="AW2" s="21">
        <f>EA_raw_policy_shocks!AI141</f>
        <v>-1.7146264498443699E-14</v>
      </c>
      <c r="AX2" s="21">
        <f>EA_raw_policy_shocks!AJ141</f>
        <v>-1.6043250195843601E-14</v>
      </c>
      <c r="AY2" s="21">
        <f>EA_raw_policy_shocks!AK141</f>
        <v>3.4385437156126998E-16</v>
      </c>
      <c r="AZ2" s="20">
        <f t="shared" ref="AZ2:AZ33" si="3">SUM(AS2:AY2)</f>
        <v>9.6451188939766661E-2</v>
      </c>
      <c r="BA2" s="22">
        <f t="shared" ref="BA2:BA33" si="4">AR2</f>
        <v>39172</v>
      </c>
      <c r="BB2" s="20">
        <f t="shared" ref="BB2:BB33" si="5">AS2-$AS$2</f>
        <v>0</v>
      </c>
      <c r="BC2" s="20" t="e">
        <f>#REF!-#REF!</f>
        <v>#REF!</v>
      </c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</row>
    <row r="3" spans="1:69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1">
        <f>EA_raw_policy_shocks!AE142</f>
        <v>-7.9942736994049898E-2</v>
      </c>
      <c r="AT3" s="21">
        <f>EA_raw_policy_shocks!AF142</f>
        <v>-9.9527802653102601E-16</v>
      </c>
      <c r="AU3" s="21">
        <f>EA_raw_policy_shocks!AG142</f>
        <v>2.0189506026208299E-15</v>
      </c>
      <c r="AV3" s="21">
        <f>EA_raw_policy_shocks!AH142</f>
        <v>-5.8984503149739299E-15</v>
      </c>
      <c r="AW3" s="21">
        <f>EA_raw_policy_shocks!AI142</f>
        <v>-1.6954322632788799E-14</v>
      </c>
      <c r="AX3" s="21">
        <f>EA_raw_policy_shocks!AJ142</f>
        <v>-1.57959151518442E-14</v>
      </c>
      <c r="AY3" s="21">
        <f>EA_raw_policy_shocks!AK142</f>
        <v>1.3532936604567E-16</v>
      </c>
      <c r="AZ3" s="20">
        <f t="shared" si="3"/>
        <v>-7.9942736994087396E-2</v>
      </c>
      <c r="BA3" s="22">
        <f t="shared" si="4"/>
        <v>39263</v>
      </c>
      <c r="BB3" s="20">
        <f t="shared" si="5"/>
        <v>-0.17639392593385361</v>
      </c>
      <c r="BC3" s="20" t="e">
        <f>#REF!</f>
        <v>#REF!</v>
      </c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</row>
    <row r="4" spans="1:69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1">
        <f>EA_raw_policy_shocks!AE143</f>
        <v>3.6631346859118299E-2</v>
      </c>
      <c r="AT4" s="21">
        <f>EA_raw_policy_shocks!AF143</f>
        <v>-1.1471632193439599E-15</v>
      </c>
      <c r="AU4" s="21">
        <f>EA_raw_policy_shocks!AG143</f>
        <v>1.30003997083719E-15</v>
      </c>
      <c r="AV4" s="21">
        <f>EA_raw_policy_shocks!AH143</f>
        <v>-5.73085399528357E-15</v>
      </c>
      <c r="AW4" s="21">
        <f>EA_raw_policy_shocks!AI143</f>
        <v>-1.60346030495447E-14</v>
      </c>
      <c r="AX4" s="21">
        <f>EA_raw_policy_shocks!AJ143</f>
        <v>-1.4791451613154498E-14</v>
      </c>
      <c r="AY4" s="21">
        <f>EA_raw_policy_shocks!AK143</f>
        <v>8.9944720651726505E-16</v>
      </c>
      <c r="AZ4" s="20">
        <f t="shared" si="3"/>
        <v>3.6631346859082793E-2</v>
      </c>
      <c r="BA4" s="22">
        <f t="shared" si="4"/>
        <v>39355</v>
      </c>
      <c r="BB4" s="20">
        <f t="shared" si="5"/>
        <v>-5.9819842080685401E-2</v>
      </c>
      <c r="BC4" s="20" t="e">
        <f>#REF!</f>
        <v>#REF!</v>
      </c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</row>
    <row r="5" spans="1:69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1">
        <f>EA_raw_policy_shocks!AE144</f>
        <v>-7.3000195632916598E-2</v>
      </c>
      <c r="AT5" s="21">
        <f>EA_raw_policy_shocks!AF144</f>
        <v>-1.27327407479024E-15</v>
      </c>
      <c r="AU5" s="21">
        <f>EA_raw_policy_shocks!AG144</f>
        <v>1.4612798780988799E-15</v>
      </c>
      <c r="AV5" s="21">
        <f>EA_raw_policy_shocks!AH144</f>
        <v>-4.0269544317491197E-15</v>
      </c>
      <c r="AW5" s="21">
        <f>EA_raw_policy_shocks!AI144</f>
        <v>-1.4985715065950399E-14</v>
      </c>
      <c r="AX5" s="21">
        <f>EA_raw_policy_shocks!AJ144</f>
        <v>-1.5299389728207099E-14</v>
      </c>
      <c r="AY5" s="21">
        <f>EA_raw_policy_shocks!AK144</f>
        <v>8.3454598552473702E-16</v>
      </c>
      <c r="AZ5" s="20">
        <f t="shared" si="3"/>
        <v>-7.3000195632949891E-2</v>
      </c>
      <c r="BA5" s="22">
        <f t="shared" si="4"/>
        <v>39447</v>
      </c>
      <c r="BB5" s="20">
        <f t="shared" si="5"/>
        <v>-0.1694513845727203</v>
      </c>
      <c r="BC5" s="20" t="e">
        <f>#REF!</f>
        <v>#REF!</v>
      </c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</row>
    <row r="6" spans="1:69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1">
        <f>EA_raw_policy_shocks!AE145</f>
        <v>-0.122325826236652</v>
      </c>
      <c r="AT6" s="21">
        <f>EA_raw_policy_shocks!AF145</f>
        <v>-1.4382911663796599E-15</v>
      </c>
      <c r="AU6" s="21">
        <f>EA_raw_policy_shocks!AG145</f>
        <v>2.61266143150093E-15</v>
      </c>
      <c r="AV6" s="21">
        <f>EA_raw_policy_shocks!AH145</f>
        <v>-3.1597492877507401E-15</v>
      </c>
      <c r="AW6" s="21">
        <f>EA_raw_policy_shocks!AI145</f>
        <v>-1.5646211280284099E-14</v>
      </c>
      <c r="AX6" s="21">
        <f>EA_raw_policy_shocks!AJ145</f>
        <v>-1.56868431761542E-14</v>
      </c>
      <c r="AY6" s="21">
        <f>EA_raw_policy_shocks!AK145</f>
        <v>7.5415733762375699E-16</v>
      </c>
      <c r="AZ6" s="20">
        <f t="shared" si="3"/>
        <v>-0.12232582623668457</v>
      </c>
      <c r="BA6" s="22">
        <f t="shared" si="4"/>
        <v>39538</v>
      </c>
      <c r="BB6" s="20">
        <f t="shared" si="5"/>
        <v>-0.2187770151764557</v>
      </c>
      <c r="BC6" s="20" t="e">
        <f>#REF!</f>
        <v>#REF!</v>
      </c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</row>
    <row r="7" spans="1:69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1">
        <f>EA_raw_policy_shocks!AE146</f>
        <v>8.5616677590768894E-2</v>
      </c>
      <c r="AT7" s="21">
        <f>EA_raw_policy_shocks!AF146</f>
        <v>-1.2574436856759101E-15</v>
      </c>
      <c r="AU7" s="21">
        <f>EA_raw_policy_shocks!AG146</f>
        <v>3.8655629965276101E-15</v>
      </c>
      <c r="AV7" s="21">
        <f>EA_raw_policy_shocks!AH146</f>
        <v>-2.3516120819753901E-15</v>
      </c>
      <c r="AW7" s="21">
        <f>EA_raw_policy_shocks!AI146</f>
        <v>-1.6436028412601901E-14</v>
      </c>
      <c r="AX7" s="21">
        <f>EA_raw_policy_shocks!AJ146</f>
        <v>-1.9011273082634199E-14</v>
      </c>
      <c r="AY7" s="21">
        <f>EA_raw_policy_shocks!AK146</f>
        <v>1.60980446913051E-16</v>
      </c>
      <c r="AZ7" s="20">
        <f t="shared" si="3"/>
        <v>8.5616677590733881E-2</v>
      </c>
      <c r="BA7" s="22">
        <f t="shared" si="4"/>
        <v>39629</v>
      </c>
      <c r="BB7" s="20">
        <f t="shared" si="5"/>
        <v>-1.0834511349034806E-2</v>
      </c>
      <c r="BC7" s="20" t="e">
        <f>#REF!</f>
        <v>#REF!</v>
      </c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</row>
    <row r="8" spans="1:69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1">
        <f>EA_raw_policy_shocks!AE147</f>
        <v>2.41143521380945E-2</v>
      </c>
      <c r="AT8" s="21">
        <f>EA_raw_policy_shocks!AF147</f>
        <v>-1.3427455231892301E-15</v>
      </c>
      <c r="AU8" s="21">
        <f>EA_raw_policy_shocks!AG147</f>
        <v>3.8170214759700398E-15</v>
      </c>
      <c r="AV8" s="21">
        <f>EA_raw_policy_shocks!AH147</f>
        <v>-3.9188919983679798E-15</v>
      </c>
      <c r="AW8" s="21">
        <f>EA_raw_policy_shocks!AI147</f>
        <v>-1.9226514479939999E-14</v>
      </c>
      <c r="AX8" s="21">
        <f>EA_raw_policy_shocks!AJ147</f>
        <v>-1.7675892789885501E-14</v>
      </c>
      <c r="AY8" s="21">
        <f>EA_raw_policy_shocks!AK147</f>
        <v>7.3930434881103299E-16</v>
      </c>
      <c r="AZ8" s="20">
        <f t="shared" si="3"/>
        <v>2.4114352138056887E-2</v>
      </c>
      <c r="BA8" s="22">
        <f t="shared" si="4"/>
        <v>39721</v>
      </c>
      <c r="BB8" s="20">
        <f t="shared" si="5"/>
        <v>-7.2336836801709201E-2</v>
      </c>
      <c r="BC8" s="20" t="e">
        <f>#REF!</f>
        <v>#REF!</v>
      </c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</row>
    <row r="9" spans="1:69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6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S9" s="21">
        <f>EA_raw_policy_shocks!AE148</f>
        <v>5.42702091365048E-2</v>
      </c>
      <c r="AT9" s="21">
        <f>EA_raw_policy_shocks!AF148</f>
        <v>-2.7586590205240999E-3</v>
      </c>
      <c r="AU9" s="21">
        <f>EA_raw_policy_shocks!AG148</f>
        <v>5.7226893625633601E-2</v>
      </c>
      <c r="AV9" s="21">
        <f>EA_raw_policy_shocks!AH148</f>
        <v>-4.5349996795812003E-2</v>
      </c>
      <c r="AW9" s="21">
        <f>EA_raw_policy_shocks!AI148</f>
        <v>4.0063362569715596E-3</v>
      </c>
      <c r="AX9" s="21">
        <f>EA_raw_policy_shocks!AJ148</f>
        <v>9.6842244426731099E-3</v>
      </c>
      <c r="AY9" s="21">
        <f>EA_raw_policy_shocks!AK148</f>
        <v>2.15463183027256E-2</v>
      </c>
      <c r="AZ9" s="20">
        <f t="shared" si="3"/>
        <v>9.8625325948172568E-2</v>
      </c>
      <c r="BA9" s="22">
        <f t="shared" si="4"/>
        <v>39813</v>
      </c>
      <c r="BB9" s="20">
        <f t="shared" si="5"/>
        <v>-4.21809798032989E-2</v>
      </c>
      <c r="BC9" s="20" t="e">
        <f>#REF!</f>
        <v>#REF!</v>
      </c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</row>
    <row r="10" spans="1:69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6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S10" s="21">
        <f>EA_raw_policy_shocks!AE149</f>
        <v>-0.23276322151748199</v>
      </c>
      <c r="AT10" s="21">
        <f>EA_raw_policy_shocks!AF149</f>
        <v>7.70137398282843E-2</v>
      </c>
      <c r="AU10" s="21">
        <f>EA_raw_policy_shocks!AG149</f>
        <v>-0.13446309321497199</v>
      </c>
      <c r="AV10" s="21">
        <f>EA_raw_policy_shocks!AH149</f>
        <v>8.5426887756869293E-3</v>
      </c>
      <c r="AW10" s="21">
        <f>EA_raw_policy_shocks!AI149</f>
        <v>2.0965192512896299E-2</v>
      </c>
      <c r="AX10" s="21">
        <f>EA_raw_policy_shocks!AJ149</f>
        <v>4.0489407802953903E-2</v>
      </c>
      <c r="AY10" s="21">
        <f>EA_raw_policy_shocks!AK149</f>
        <v>7.0169285790466399E-2</v>
      </c>
      <c r="AZ10" s="20">
        <f t="shared" si="3"/>
        <v>-0.15004600002216617</v>
      </c>
      <c r="BA10" s="22">
        <f t="shared" si="4"/>
        <v>39903</v>
      </c>
      <c r="BB10" s="20">
        <f t="shared" si="5"/>
        <v>-0.32921441045728572</v>
      </c>
      <c r="BC10" s="20" t="e">
        <f>#REF!</f>
        <v>#REF!</v>
      </c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</row>
    <row r="11" spans="1:69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6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S11" s="21">
        <f>EA_raw_policy_shocks!AE150</f>
        <v>-8.7880247106122494E-2</v>
      </c>
      <c r="AT11" s="21">
        <f>EA_raw_policy_shocks!AF150</f>
        <v>5.6265234393843198E-2</v>
      </c>
      <c r="AU11" s="21">
        <f>EA_raw_policy_shocks!AG150</f>
        <v>-7.2336955056093402E-2</v>
      </c>
      <c r="AV11" s="21">
        <f>EA_raw_policy_shocks!AH150</f>
        <v>2.86891305948547E-2</v>
      </c>
      <c r="AW11" s="21">
        <f>EA_raw_policy_shocks!AI150</f>
        <v>6.11328708128651E-2</v>
      </c>
      <c r="AX11" s="21">
        <f>EA_raw_policy_shocks!AJ150</f>
        <v>6.89043146475872E-2</v>
      </c>
      <c r="AY11" s="21">
        <f>EA_raw_policy_shocks!AK150</f>
        <v>8.7714356094763801E-2</v>
      </c>
      <c r="AZ11" s="20">
        <f t="shared" si="3"/>
        <v>0.14248870438169808</v>
      </c>
      <c r="BA11" s="22">
        <f t="shared" si="4"/>
        <v>39994</v>
      </c>
      <c r="BB11" s="20">
        <f t="shared" si="5"/>
        <v>-0.18433143604592619</v>
      </c>
      <c r="BC11" s="20" t="e">
        <f>#REF!</f>
        <v>#REF!</v>
      </c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</row>
    <row r="12" spans="1:69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6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S12" s="21">
        <f>EA_raw_policy_shocks!AE151</f>
        <v>-5.3379596410671797E-2</v>
      </c>
      <c r="AT12" s="21">
        <f>EA_raw_policy_shocks!AF151</f>
        <v>3.1932820689655299E-2</v>
      </c>
      <c r="AU12" s="21">
        <f>EA_raw_policy_shocks!AG151</f>
        <v>1.3424011697324101E-2</v>
      </c>
      <c r="AV12" s="21">
        <f>EA_raw_policy_shocks!AH151</f>
        <v>8.1292299040489999E-2</v>
      </c>
      <c r="AW12" s="21">
        <f>EA_raw_policy_shocks!AI151</f>
        <v>0.103927505875065</v>
      </c>
      <c r="AX12" s="21">
        <f>EA_raw_policy_shocks!AJ151</f>
        <v>0.111970470581834</v>
      </c>
      <c r="AY12" s="21">
        <f>EA_raw_policy_shocks!AK151</f>
        <v>0.122194006398778</v>
      </c>
      <c r="AZ12" s="20">
        <f t="shared" si="3"/>
        <v>0.41136151787247466</v>
      </c>
      <c r="BA12" s="22">
        <f t="shared" si="4"/>
        <v>40086</v>
      </c>
      <c r="BB12" s="20">
        <f t="shared" si="5"/>
        <v>-0.1498307853504755</v>
      </c>
      <c r="BC12" s="20" t="e">
        <f>#REF!</f>
        <v>#REF!</v>
      </c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</row>
    <row r="13" spans="1:69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6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S13" s="21">
        <f>EA_raw_policy_shocks!AE152</f>
        <v>-3.3873188791100302E-2</v>
      </c>
      <c r="AT13" s="21">
        <f>EA_raw_policy_shocks!AF152</f>
        <v>3.2518555996167001E-2</v>
      </c>
      <c r="AU13" s="21">
        <f>EA_raw_policy_shocks!AG152</f>
        <v>2.9346753645473199E-2</v>
      </c>
      <c r="AV13" s="21">
        <f>EA_raw_policy_shocks!AH152</f>
        <v>0.111976139137129</v>
      </c>
      <c r="AW13" s="21">
        <f>EA_raw_policy_shocks!AI152</f>
        <v>0.12854044713467899</v>
      </c>
      <c r="AX13" s="21">
        <f>EA_raw_policy_shocks!AJ152</f>
        <v>0.115389891250856</v>
      </c>
      <c r="AY13" s="21">
        <f>EA_raw_policy_shocks!AK152</f>
        <v>0.11362156746890199</v>
      </c>
      <c r="AZ13" s="20">
        <f t="shared" si="3"/>
        <v>0.49752016584210584</v>
      </c>
      <c r="BA13" s="22">
        <f t="shared" si="4"/>
        <v>40178</v>
      </c>
      <c r="BB13" s="20">
        <f t="shared" si="5"/>
        <v>-0.130324377730904</v>
      </c>
      <c r="BC13" s="20" t="e">
        <f>#REF!</f>
        <v>#REF!</v>
      </c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</row>
    <row r="14" spans="1:69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6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S14" s="21">
        <f>EA_raw_policy_shocks!AE153</f>
        <v>-0.12772884070229901</v>
      </c>
      <c r="AT14" s="21">
        <f>EA_raw_policy_shocks!AF153</f>
        <v>2.35283314270552E-2</v>
      </c>
      <c r="AU14" s="21">
        <f>EA_raw_policy_shocks!AG153</f>
        <v>2.5662303852078801E-2</v>
      </c>
      <c r="AV14" s="21">
        <f>EA_raw_policy_shocks!AH153</f>
        <v>8.6055390675363899E-2</v>
      </c>
      <c r="AW14" s="21">
        <f>EA_raw_policy_shocks!AI153</f>
        <v>9.6898317648121304E-2</v>
      </c>
      <c r="AX14" s="21">
        <f>EA_raw_policy_shocks!AJ153</f>
        <v>8.7428419793996695E-2</v>
      </c>
      <c r="AY14" s="21">
        <f>EA_raw_policy_shocks!AK153</f>
        <v>8.5280084429908601E-2</v>
      </c>
      <c r="AZ14" s="20">
        <f t="shared" si="3"/>
        <v>0.27712400712422547</v>
      </c>
      <c r="BA14" s="22">
        <f t="shared" si="4"/>
        <v>40268</v>
      </c>
      <c r="BB14" s="20">
        <f t="shared" si="5"/>
        <v>-0.22418002964210271</v>
      </c>
      <c r="BC14" s="20" t="e">
        <f>#REF!</f>
        <v>#REF!</v>
      </c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</row>
    <row r="15" spans="1:69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6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S15" s="21">
        <f>EA_raw_policy_shocks!AE154</f>
        <v>-7.5634628422582201E-2</v>
      </c>
      <c r="AT15" s="21">
        <f>EA_raw_policy_shocks!AF154</f>
        <v>2.7915298754080199E-2</v>
      </c>
      <c r="AU15" s="21">
        <f>EA_raw_policy_shocks!AG154</f>
        <v>3.0318923572570898E-3</v>
      </c>
      <c r="AV15" s="21">
        <f>EA_raw_policy_shocks!AH154</f>
        <v>2.2125389608124199E-2</v>
      </c>
      <c r="AW15" s="21">
        <f>EA_raw_policy_shocks!AI154</f>
        <v>2.5268455877667E-2</v>
      </c>
      <c r="AX15" s="21">
        <f>EA_raw_policy_shocks!AJ154</f>
        <v>3.3297533631660998E-2</v>
      </c>
      <c r="AY15" s="21">
        <f>EA_raw_policy_shocks!AK154</f>
        <v>3.6133973848088599E-2</v>
      </c>
      <c r="AZ15" s="20">
        <f t="shared" si="3"/>
        <v>7.2137915654295878E-2</v>
      </c>
      <c r="BA15" s="22">
        <f t="shared" si="4"/>
        <v>40359</v>
      </c>
      <c r="BB15" s="20">
        <f t="shared" si="5"/>
        <v>-0.1720858173623859</v>
      </c>
      <c r="BC15" s="20" t="e">
        <f>#REF!</f>
        <v>#REF!</v>
      </c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</row>
    <row r="16" spans="1:69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6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S16" s="21">
        <f>EA_raw_policy_shocks!AE155</f>
        <v>4.9105092290990804E-3</v>
      </c>
      <c r="AT16" s="21">
        <f>EA_raw_policy_shocks!AF155</f>
        <v>3.6839622388901101E-2</v>
      </c>
      <c r="AU16" s="21">
        <f>EA_raw_policy_shocks!AG155</f>
        <v>-1.0999363149043401E-2</v>
      </c>
      <c r="AV16" s="21">
        <f>EA_raw_policy_shocks!AH155</f>
        <v>2.5502411797381101E-2</v>
      </c>
      <c r="AW16" s="21">
        <f>EA_raw_policy_shocks!AI155</f>
        <v>2.4168256806207399E-2</v>
      </c>
      <c r="AX16" s="21">
        <f>EA_raw_policy_shocks!AJ155</f>
        <v>2.3356493704989201E-2</v>
      </c>
      <c r="AY16" s="21">
        <f>EA_raw_policy_shocks!AK155</f>
        <v>2.32561932194385E-2</v>
      </c>
      <c r="AZ16" s="20">
        <f t="shared" si="3"/>
        <v>0.12703412399697298</v>
      </c>
      <c r="BA16" s="22">
        <f t="shared" si="4"/>
        <v>40451</v>
      </c>
      <c r="BB16" s="20">
        <f t="shared" si="5"/>
        <v>-9.154067971070462E-2</v>
      </c>
      <c r="BC16" s="20" t="e">
        <f>#REF!</f>
        <v>#REF!</v>
      </c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</row>
    <row r="17" spans="1:69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6"/>
        <v>-1.2067470653980099E-4</v>
      </c>
      <c r="AJ17" s="20">
        <f t="shared" ref="AJ17:AN48" si="7">Z17</f>
        <v>1.60472106518483E-2</v>
      </c>
      <c r="AK17" s="20">
        <f t="shared" si="7"/>
        <v>4.6091224456201703E-3</v>
      </c>
      <c r="AL17" s="20">
        <f t="shared" si="7"/>
        <v>-2.3211069739570401E-4</v>
      </c>
      <c r="AM17" s="20">
        <f t="shared" si="7"/>
        <v>1.5502992818161501E-3</v>
      </c>
      <c r="AN17" s="20">
        <f t="shared" si="7"/>
        <v>-2.6035114327083098E-2</v>
      </c>
      <c r="AR17" s="22">
        <f t="shared" si="1"/>
        <v>40543</v>
      </c>
      <c r="AS17" s="21">
        <f>EA_raw_policy_shocks!AE156</f>
        <v>-4.7301122065229899E-2</v>
      </c>
      <c r="AT17" s="21">
        <f>EA_raw_policy_shocks!AF156</f>
        <v>5.1107933968967199E-2</v>
      </c>
      <c r="AU17" s="21">
        <f>EA_raw_policy_shocks!AG156</f>
        <v>-9.8104021928276507E-3</v>
      </c>
      <c r="AV17" s="21">
        <f>EA_raw_policy_shocks!AH156</f>
        <v>3.5831855032917699E-2</v>
      </c>
      <c r="AW17" s="21">
        <f>EA_raw_policy_shocks!AI156</f>
        <v>3.5747119004521002E-2</v>
      </c>
      <c r="AX17" s="21">
        <f>EA_raw_policy_shocks!AJ156</f>
        <v>4.0140305903837603E-2</v>
      </c>
      <c r="AY17" s="21">
        <f>EA_raw_policy_shocks!AK156</f>
        <v>4.0583318016596898E-2</v>
      </c>
      <c r="AZ17" s="20">
        <f t="shared" si="3"/>
        <v>0.14629900766878284</v>
      </c>
      <c r="BA17" s="22">
        <f t="shared" si="4"/>
        <v>40543</v>
      </c>
      <c r="BB17" s="20">
        <f t="shared" si="5"/>
        <v>-0.14375231100503361</v>
      </c>
      <c r="BC17" s="20" t="e">
        <f>#REF!</f>
        <v>#REF!</v>
      </c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</row>
    <row r="18" spans="1:69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6"/>
        <v>-1.4184062667455444E-4</v>
      </c>
      <c r="AJ18" s="20">
        <f t="shared" si="7"/>
        <v>1.5494468287657799E-2</v>
      </c>
      <c r="AK18" s="20">
        <f t="shared" si="7"/>
        <v>2.1559779097124398E-3</v>
      </c>
      <c r="AL18" s="20">
        <f t="shared" si="7"/>
        <v>-2.23328033830405E-3</v>
      </c>
      <c r="AM18" s="20">
        <f t="shared" si="7"/>
        <v>-2.4279061260346001E-4</v>
      </c>
      <c r="AN18" s="20">
        <f t="shared" si="7"/>
        <v>-2.89970772473058E-2</v>
      </c>
      <c r="AR18" s="22">
        <f t="shared" si="1"/>
        <v>40633</v>
      </c>
      <c r="AS18" s="21">
        <f>EA_raw_policy_shocks!AE157</f>
        <v>-1.8136578814704599E-2</v>
      </c>
      <c r="AT18" s="21">
        <f>EA_raw_policy_shocks!AF157</f>
        <v>6.5302593449740098E-2</v>
      </c>
      <c r="AU18" s="21">
        <f>EA_raw_policy_shocks!AG157</f>
        <v>6.9268741847217E-2</v>
      </c>
      <c r="AV18" s="21">
        <f>EA_raw_policy_shocks!AH157</f>
        <v>0.122371067463064</v>
      </c>
      <c r="AW18" s="21">
        <f>EA_raw_policy_shocks!AI157</f>
        <v>0.11257699150287</v>
      </c>
      <c r="AX18" s="21">
        <f>EA_raw_policy_shocks!AJ157</f>
        <v>0.101546901898436</v>
      </c>
      <c r="AY18" s="21">
        <f>EA_raw_policy_shocks!AK157</f>
        <v>9.3103674433780106E-2</v>
      </c>
      <c r="AZ18" s="20">
        <f t="shared" si="3"/>
        <v>0.54603339178040267</v>
      </c>
      <c r="BA18" s="22">
        <f t="shared" si="4"/>
        <v>40633</v>
      </c>
      <c r="BB18" s="20">
        <f t="shared" si="5"/>
        <v>-0.1145877677545083</v>
      </c>
      <c r="BC18" s="20" t="e">
        <f>#REF!</f>
        <v>#REF!</v>
      </c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</row>
    <row r="19" spans="1:69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6"/>
        <v>-1.7013832016274553E-4</v>
      </c>
      <c r="AJ19" s="20">
        <f t="shared" si="7"/>
        <v>1.64612166125177E-2</v>
      </c>
      <c r="AK19" s="20">
        <f t="shared" si="7"/>
        <v>6.9928078276770801E-4</v>
      </c>
      <c r="AL19" s="20">
        <f t="shared" si="7"/>
        <v>-3.19500066783273E-3</v>
      </c>
      <c r="AM19" s="20">
        <f t="shared" si="7"/>
        <v>-9.789042726748849E-4</v>
      </c>
      <c r="AN19" s="20">
        <f t="shared" si="7"/>
        <v>-3.2208722504589699E-2</v>
      </c>
      <c r="AR19" s="22">
        <f t="shared" si="1"/>
        <v>40724</v>
      </c>
      <c r="AS19" s="21">
        <f>EA_raw_policy_shocks!AE158</f>
        <v>5.8785067972475201E-2</v>
      </c>
      <c r="AT19" s="21">
        <f>EA_raw_policy_shocks!AF158</f>
        <v>9.4814092699113298E-2</v>
      </c>
      <c r="AU19" s="21">
        <f>EA_raw_policy_shocks!AG158</f>
        <v>6.9160162154339802E-2</v>
      </c>
      <c r="AV19" s="21">
        <f>EA_raw_policy_shocks!AH158</f>
        <v>0.12986876977765999</v>
      </c>
      <c r="AW19" s="21">
        <f>EA_raw_policy_shocks!AI158</f>
        <v>0.10959634805117301</v>
      </c>
      <c r="AX19" s="21">
        <f>EA_raw_policy_shocks!AJ158</f>
        <v>9.49261378026202E-2</v>
      </c>
      <c r="AY19" s="21">
        <f>EA_raw_policy_shocks!AK158</f>
        <v>8.3620581508602798E-2</v>
      </c>
      <c r="AZ19" s="20">
        <f t="shared" si="3"/>
        <v>0.64077115996598422</v>
      </c>
      <c r="BA19" s="22">
        <f t="shared" si="4"/>
        <v>40724</v>
      </c>
      <c r="BB19" s="20">
        <f t="shared" si="5"/>
        <v>-3.7666120967328499E-2</v>
      </c>
      <c r="BC19" s="20" t="e">
        <f>#REF!</f>
        <v>#REF!</v>
      </c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</row>
    <row r="20" spans="1:69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6"/>
        <v>-1.940269017445881E-4</v>
      </c>
      <c r="AJ20" s="20">
        <f t="shared" si="7"/>
        <v>2.2855452068681802E-2</v>
      </c>
      <c r="AK20" s="20">
        <f t="shared" si="7"/>
        <v>3.5417645940949401E-3</v>
      </c>
      <c r="AL20" s="20">
        <f t="shared" si="7"/>
        <v>-6.2814046689618698E-4</v>
      </c>
      <c r="AM20" s="20">
        <f t="shared" si="7"/>
        <v>1.0605801789242901E-3</v>
      </c>
      <c r="AN20" s="20">
        <f t="shared" si="7"/>
        <v>-3.3246180917945102E-2</v>
      </c>
      <c r="AR20" s="22">
        <f t="shared" si="1"/>
        <v>40816</v>
      </c>
      <c r="AS20" s="21">
        <f>EA_raw_policy_shocks!AE159</f>
        <v>9.2494830439993597E-2</v>
      </c>
      <c r="AT20" s="21">
        <f>EA_raw_policy_shocks!AF159</f>
        <v>6.8290381062152905E-2</v>
      </c>
      <c r="AU20" s="21">
        <f>EA_raw_policy_shocks!AG159</f>
        <v>-0.106276816237067</v>
      </c>
      <c r="AV20" s="21">
        <f>EA_raw_policy_shocks!AH159</f>
        <v>-1.5526624012674701E-2</v>
      </c>
      <c r="AW20" s="21">
        <f>EA_raw_policy_shocks!AI159</f>
        <v>-8.0079231559195101E-3</v>
      </c>
      <c r="AX20" s="21">
        <f>EA_raw_policy_shocks!AJ159</f>
        <v>3.18672772168783E-3</v>
      </c>
      <c r="AY20" s="21">
        <f>EA_raw_policy_shocks!AK159</f>
        <v>7.9806473352659404E-3</v>
      </c>
      <c r="AZ20" s="20">
        <f t="shared" si="3"/>
        <v>4.2141223153439065E-2</v>
      </c>
      <c r="BA20" s="22">
        <f t="shared" si="4"/>
        <v>40816</v>
      </c>
      <c r="BB20" s="20">
        <f t="shared" si="5"/>
        <v>-3.9563584998101031E-3</v>
      </c>
      <c r="BC20" s="20" t="e">
        <f>#REF!</f>
        <v>#REF!</v>
      </c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</row>
    <row r="21" spans="1:69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6"/>
        <v>-2.1054100392574259E-4</v>
      </c>
      <c r="AJ21" s="20">
        <f t="shared" si="7"/>
        <v>2.7988550459467899E-2</v>
      </c>
      <c r="AK21" s="20">
        <f t="shared" si="7"/>
        <v>5.4221457500114303E-3</v>
      </c>
      <c r="AL21" s="20">
        <f t="shared" si="7"/>
        <v>1.3234863656341701E-3</v>
      </c>
      <c r="AM21" s="20">
        <f t="shared" si="7"/>
        <v>2.4980331430946002E-3</v>
      </c>
      <c r="AN21" s="20">
        <f t="shared" si="7"/>
        <v>-3.3171346627725001E-2</v>
      </c>
      <c r="AR21" s="22">
        <f t="shared" si="1"/>
        <v>40908</v>
      </c>
      <c r="AS21" s="21">
        <f>EA_raw_policy_shocks!AE160</f>
        <v>1.0251625204037401E-3</v>
      </c>
      <c r="AT21" s="21">
        <f>EA_raw_policy_shocks!AF160</f>
        <v>2.9788301148656597E-2</v>
      </c>
      <c r="AU21" s="21">
        <f>EA_raw_policy_shocks!AG160</f>
        <v>-0.12898354195351999</v>
      </c>
      <c r="AV21" s="21">
        <f>EA_raw_policy_shocks!AH160</f>
        <v>-3.8898615110103403E-2</v>
      </c>
      <c r="AW21" s="21">
        <f>EA_raw_policy_shocks!AI160</f>
        <v>-3.0658526346334401E-2</v>
      </c>
      <c r="AX21" s="21">
        <f>EA_raw_policy_shocks!AJ160</f>
        <v>-1.52529630801852E-2</v>
      </c>
      <c r="AY21" s="21">
        <f>EA_raw_policy_shocks!AK160</f>
        <v>-5.1555432279180402E-4</v>
      </c>
      <c r="AZ21" s="20">
        <f t="shared" si="3"/>
        <v>-0.18349573714387446</v>
      </c>
      <c r="BA21" s="22">
        <f t="shared" si="4"/>
        <v>40908</v>
      </c>
      <c r="BB21" s="20">
        <f t="shared" si="5"/>
        <v>-9.5426026419399956E-2</v>
      </c>
      <c r="BC21" s="20" t="e">
        <f>#REF!</f>
        <v>#REF!</v>
      </c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</row>
    <row r="22" spans="1:69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6"/>
        <v>-2.2189041147825249E-4</v>
      </c>
      <c r="AJ22" s="20">
        <f t="shared" si="7"/>
        <v>3.02713990951941E-2</v>
      </c>
      <c r="AK22" s="20">
        <f t="shared" si="7"/>
        <v>5.97227208367634E-3</v>
      </c>
      <c r="AL22" s="20">
        <f t="shared" si="7"/>
        <v>2.2585007847464298E-3</v>
      </c>
      <c r="AM22" s="20">
        <f t="shared" si="7"/>
        <v>3.3881754276876498E-3</v>
      </c>
      <c r="AN22" s="20">
        <f t="shared" si="7"/>
        <v>-3.2592870887604403E-2</v>
      </c>
      <c r="AR22" s="22">
        <f t="shared" si="1"/>
        <v>40999</v>
      </c>
      <c r="AS22" s="21">
        <f>EA_raw_policy_shocks!AE161</f>
        <v>-0.111497323648597</v>
      </c>
      <c r="AT22" s="21">
        <f>EA_raw_policy_shocks!AF161</f>
        <v>1.9447612243382699E-2</v>
      </c>
      <c r="AU22" s="21">
        <f>EA_raw_policy_shocks!AG161</f>
        <v>-6.5836733619107302E-2</v>
      </c>
      <c r="AV22" s="21">
        <f>EA_raw_policy_shocks!AH161</f>
        <v>-2.6995907733456202E-2</v>
      </c>
      <c r="AW22" s="21">
        <f>EA_raw_policy_shocks!AI161</f>
        <v>-2.1858789835135999E-2</v>
      </c>
      <c r="AX22" s="21">
        <f>EA_raw_policy_shocks!AJ161</f>
        <v>-1.3075719034752799E-2</v>
      </c>
      <c r="AY22" s="21">
        <f>EA_raw_policy_shocks!AK161</f>
        <v>-2.41377840257102E-3</v>
      </c>
      <c r="AZ22" s="20">
        <f t="shared" si="3"/>
        <v>-0.22223064003023763</v>
      </c>
      <c r="BA22" s="22">
        <f t="shared" si="4"/>
        <v>40999</v>
      </c>
      <c r="BB22" s="20">
        <f t="shared" si="5"/>
        <v>-0.20794851258840069</v>
      </c>
      <c r="BC22" s="20" t="e">
        <f>#REF!</f>
        <v>#REF!</v>
      </c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</row>
    <row r="23" spans="1:69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6"/>
        <v>-2.2984288540541583E-4</v>
      </c>
      <c r="AJ23" s="20">
        <f t="shared" si="7"/>
        <v>3.1589678963572697E-2</v>
      </c>
      <c r="AK23" s="20">
        <f t="shared" si="7"/>
        <v>6.2524416592601899E-3</v>
      </c>
      <c r="AL23" s="20">
        <f t="shared" si="7"/>
        <v>2.8871194956980799E-3</v>
      </c>
      <c r="AM23" s="20">
        <f t="shared" si="7"/>
        <v>4.0305946346963399E-3</v>
      </c>
      <c r="AN23" s="20">
        <f t="shared" si="7"/>
        <v>-3.1751853348604898E-2</v>
      </c>
      <c r="AR23" s="22">
        <f t="shared" si="1"/>
        <v>41090</v>
      </c>
      <c r="AS23" s="21">
        <f>EA_raw_policy_shocks!AE162</f>
        <v>3.07132229464721E-2</v>
      </c>
      <c r="AT23" s="21">
        <f>EA_raw_policy_shocks!AF162</f>
        <v>2.1085917589860701E-2</v>
      </c>
      <c r="AU23" s="21">
        <f>EA_raw_policy_shocks!AG162</f>
        <v>-6.0384382391473097E-2</v>
      </c>
      <c r="AV23" s="21">
        <f>EA_raw_policy_shocks!AH162</f>
        <v>-2.72724050014229E-2</v>
      </c>
      <c r="AW23" s="21">
        <f>EA_raw_policy_shocks!AI162</f>
        <v>-2.30192811574986E-2</v>
      </c>
      <c r="AX23" s="21">
        <f>EA_raw_policy_shocks!AJ162</f>
        <v>-1.39461485114713E-2</v>
      </c>
      <c r="AY23" s="21">
        <f>EA_raw_policy_shocks!AK162</f>
        <v>-4.2683772686101101E-3</v>
      </c>
      <c r="AZ23" s="20">
        <f t="shared" si="3"/>
        <v>-7.70914537941432E-2</v>
      </c>
      <c r="BA23" s="22">
        <f t="shared" si="4"/>
        <v>41090</v>
      </c>
      <c r="BB23" s="20">
        <f t="shared" si="5"/>
        <v>-6.5737965993331593E-2</v>
      </c>
      <c r="BC23" s="20" t="e">
        <f>#REF!</f>
        <v>#REF!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</row>
    <row r="24" spans="1:69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6"/>
        <v>-2.3203721994958514E-4</v>
      </c>
      <c r="AJ24" s="20">
        <f t="shared" si="7"/>
        <v>3.20265587092416E-2</v>
      </c>
      <c r="AK24" s="20">
        <f t="shared" si="7"/>
        <v>6.4814402499502304E-3</v>
      </c>
      <c r="AL24" s="20">
        <f t="shared" si="7"/>
        <v>3.4489176814922399E-3</v>
      </c>
      <c r="AM24" s="20">
        <f t="shared" si="7"/>
        <v>4.5910132554727303E-3</v>
      </c>
      <c r="AN24" s="20">
        <f t="shared" si="7"/>
        <v>-3.0725839329270799E-2</v>
      </c>
      <c r="AR24" s="22">
        <f t="shared" si="1"/>
        <v>41182</v>
      </c>
      <c r="AS24" s="21">
        <f>EA_raw_policy_shocks!AE163</f>
        <v>3.4262740530691102E-2</v>
      </c>
      <c r="AT24" s="21">
        <f>EA_raw_policy_shocks!AF163</f>
        <v>4.77717188234319E-3</v>
      </c>
      <c r="AU24" s="21">
        <f>EA_raw_policy_shocks!AG163</f>
        <v>-4.2736347658989003E-2</v>
      </c>
      <c r="AV24" s="21">
        <f>EA_raw_policy_shocks!AH163</f>
        <v>-3.07163023404734E-2</v>
      </c>
      <c r="AW24" s="21">
        <f>EA_raw_policy_shocks!AI163</f>
        <v>-2.6152676973042799E-2</v>
      </c>
      <c r="AX24" s="21">
        <f>EA_raw_policy_shocks!AJ163</f>
        <v>-1.6579191087278702E-2</v>
      </c>
      <c r="AY24" s="21">
        <f>EA_raw_policy_shocks!AK163</f>
        <v>-6.8363228439774302E-3</v>
      </c>
      <c r="AZ24" s="20">
        <f t="shared" si="3"/>
        <v>-8.3980928490727053E-2</v>
      </c>
      <c r="BA24" s="22">
        <f t="shared" si="4"/>
        <v>41182</v>
      </c>
      <c r="BB24" s="20">
        <f t="shared" si="5"/>
        <v>-6.2188448409112598E-2</v>
      </c>
      <c r="BC24" s="20" t="e">
        <f>#REF!</f>
        <v>#REF!</v>
      </c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</row>
    <row r="25" spans="1:69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6"/>
        <v>-2.3127844056427722E-4</v>
      </c>
      <c r="AJ25" s="20">
        <f t="shared" si="7"/>
        <v>3.1910261213230401E-2</v>
      </c>
      <c r="AK25" s="20">
        <f t="shared" si="7"/>
        <v>6.3269531307641397E-3</v>
      </c>
      <c r="AL25" s="20">
        <f t="shared" si="7"/>
        <v>3.7031260556208401E-3</v>
      </c>
      <c r="AM25" s="20">
        <f t="shared" si="7"/>
        <v>4.9035772696326401E-3</v>
      </c>
      <c r="AN25" s="20">
        <f t="shared" si="7"/>
        <v>-2.9719448517229099E-2</v>
      </c>
      <c r="AR25" s="22">
        <f t="shared" si="1"/>
        <v>41274</v>
      </c>
      <c r="AS25" s="21">
        <f>EA_raw_policy_shocks!AE164</f>
        <v>4.4698334563775803E-2</v>
      </c>
      <c r="AT25" s="21">
        <f>EA_raw_policy_shocks!AF164</f>
        <v>3.9802394747924102E-3</v>
      </c>
      <c r="AU25" s="21">
        <f>EA_raw_policy_shocks!AG164</f>
        <v>-3.8862897000055199E-2</v>
      </c>
      <c r="AV25" s="21">
        <f>EA_raw_policy_shocks!AH164</f>
        <v>-2.0869598223992199E-2</v>
      </c>
      <c r="AW25" s="21">
        <f>EA_raw_policy_shocks!AI164</f>
        <v>-1.92594193150987E-2</v>
      </c>
      <c r="AX25" s="21">
        <f>EA_raw_policy_shocks!AJ164</f>
        <v>-1.20259105099648E-2</v>
      </c>
      <c r="AY25" s="21">
        <f>EA_raw_policy_shocks!AK164</f>
        <v>-3.6657880849835099E-3</v>
      </c>
      <c r="AZ25" s="20">
        <f t="shared" si="3"/>
        <v>-4.6005039095526196E-2</v>
      </c>
      <c r="BA25" s="22">
        <f t="shared" si="4"/>
        <v>41274</v>
      </c>
      <c r="BB25" s="20">
        <f t="shared" si="5"/>
        <v>-5.1752854376027897E-2</v>
      </c>
      <c r="BC25" s="20" t="e">
        <f>#REF!</f>
        <v>#REF!</v>
      </c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</row>
    <row r="26" spans="1:69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6"/>
        <v>-2.3030701030899703E-4</v>
      </c>
      <c r="AJ26" s="20">
        <f t="shared" si="7"/>
        <v>3.0699588803551E-2</v>
      </c>
      <c r="AK26" s="20">
        <f t="shared" si="7"/>
        <v>5.54241435408719E-3</v>
      </c>
      <c r="AL26" s="20">
        <f t="shared" si="7"/>
        <v>3.2869865447704401E-3</v>
      </c>
      <c r="AM26" s="20">
        <f t="shared" si="7"/>
        <v>4.6673967601496003E-3</v>
      </c>
      <c r="AN26" s="20">
        <f t="shared" si="7"/>
        <v>-2.9087161768215301E-2</v>
      </c>
      <c r="AR26" s="22">
        <f t="shared" si="1"/>
        <v>41364</v>
      </c>
      <c r="AS26" s="21">
        <f>EA_raw_policy_shocks!AE165</f>
        <v>0.15728698588575901</v>
      </c>
      <c r="AT26" s="21">
        <f>EA_raw_policy_shocks!AF165</f>
        <v>8.1740985996823605E-3</v>
      </c>
      <c r="AU26" s="21">
        <f>EA_raw_policy_shocks!AG165</f>
        <v>3.7572762620550599E-3</v>
      </c>
      <c r="AV26" s="21">
        <f>EA_raw_policy_shocks!AH165</f>
        <v>3.5668096554139499E-3</v>
      </c>
      <c r="AW26" s="21">
        <f>EA_raw_policy_shocks!AI165</f>
        <v>4.5865883919554403E-3</v>
      </c>
      <c r="AX26" s="21">
        <f>EA_raw_policy_shocks!AJ165</f>
        <v>6.5516773843056703E-3</v>
      </c>
      <c r="AY26" s="21">
        <f>EA_raw_policy_shocks!AK165</f>
        <v>8.7138567283362601E-3</v>
      </c>
      <c r="AZ26" s="20">
        <f t="shared" si="3"/>
        <v>0.19263729290750775</v>
      </c>
      <c r="BA26" s="22">
        <f t="shared" si="4"/>
        <v>41364</v>
      </c>
      <c r="BB26" s="20">
        <f t="shared" si="5"/>
        <v>6.0835796945955312E-2</v>
      </c>
      <c r="BC26" s="20" t="e">
        <f>#REF!</f>
        <v>#REF!</v>
      </c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</row>
    <row r="27" spans="1:69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6"/>
        <v>-2.2720239437250793E-4</v>
      </c>
      <c r="AJ27" s="20">
        <f t="shared" si="7"/>
        <v>3.0370643666843802E-2</v>
      </c>
      <c r="AK27" s="20">
        <f t="shared" si="7"/>
        <v>5.4801992191766402E-3</v>
      </c>
      <c r="AL27" s="20">
        <f t="shared" si="7"/>
        <v>3.3887588028136402E-3</v>
      </c>
      <c r="AM27" s="20">
        <f t="shared" si="7"/>
        <v>4.79814677698531E-3</v>
      </c>
      <c r="AN27" s="20">
        <f t="shared" si="7"/>
        <v>-2.8444946685579599E-2</v>
      </c>
      <c r="AR27" s="22">
        <f t="shared" si="1"/>
        <v>41455</v>
      </c>
      <c r="AS27" s="21">
        <f>EA_raw_policy_shocks!AE166</f>
        <v>3.7963655817452598E-2</v>
      </c>
      <c r="AT27" s="21">
        <f>EA_raw_policy_shocks!AF166</f>
        <v>4.4544502084085998E-3</v>
      </c>
      <c r="AU27" s="21">
        <f>EA_raw_policy_shocks!AG166</f>
        <v>-2.0497350476902799E-2</v>
      </c>
      <c r="AV27" s="21">
        <f>EA_raw_policy_shocks!AH166</f>
        <v>-7.5309164886310197E-3</v>
      </c>
      <c r="AW27" s="21">
        <f>EA_raw_policy_shocks!AI166</f>
        <v>-4.3997561971062102E-3</v>
      </c>
      <c r="AX27" s="21">
        <f>EA_raw_policy_shocks!AJ166</f>
        <v>-1.2446895943474801E-3</v>
      </c>
      <c r="AY27" s="21">
        <f>EA_raw_policy_shocks!AK166</f>
        <v>3.31000847882626E-3</v>
      </c>
      <c r="AZ27" s="20">
        <f t="shared" si="3"/>
        <v>1.2055401747699949E-2</v>
      </c>
      <c r="BA27" s="22">
        <f t="shared" si="4"/>
        <v>41455</v>
      </c>
      <c r="BB27" s="20">
        <f t="shared" si="5"/>
        <v>-5.8487533122351103E-2</v>
      </c>
      <c r="BC27" s="20" t="e">
        <f>#REF!</f>
        <v>#REF!</v>
      </c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</row>
    <row r="28" spans="1:69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6"/>
        <v>-2.2407981581868417E-4</v>
      </c>
      <c r="AJ28" s="20">
        <f t="shared" si="7"/>
        <v>2.9954446575608501E-2</v>
      </c>
      <c r="AK28" s="20">
        <f t="shared" si="7"/>
        <v>5.1339268852812403E-3</v>
      </c>
      <c r="AL28" s="20">
        <f t="shared" si="7"/>
        <v>3.0261791961416701E-3</v>
      </c>
      <c r="AM28" s="20">
        <f t="shared" si="7"/>
        <v>4.5222799819111198E-3</v>
      </c>
      <c r="AN28" s="20">
        <f t="shared" si="7"/>
        <v>-2.81449546860046E-2</v>
      </c>
      <c r="AR28" s="22">
        <f t="shared" si="1"/>
        <v>41547</v>
      </c>
      <c r="AS28" s="21">
        <f>EA_raw_policy_shocks!AE167</f>
        <v>-4.0571188181826E-2</v>
      </c>
      <c r="AT28" s="21">
        <f>EA_raw_policy_shocks!AF167</f>
        <v>5.1245830007523707E-3</v>
      </c>
      <c r="AU28" s="21">
        <f>EA_raw_policy_shocks!AG167</f>
        <v>-1.5637025084479301E-2</v>
      </c>
      <c r="AV28" s="21">
        <f>EA_raw_policy_shocks!AH167</f>
        <v>3.9178628616992096E-3</v>
      </c>
      <c r="AW28" s="21">
        <f>EA_raw_policy_shocks!AI167</f>
        <v>1.11676902193081E-2</v>
      </c>
      <c r="AX28" s="21">
        <f>EA_raw_policy_shocks!AJ167</f>
        <v>1.21369682913213E-2</v>
      </c>
      <c r="AY28" s="21">
        <f>EA_raw_policy_shocks!AK167</f>
        <v>1.4785376429422599E-2</v>
      </c>
      <c r="AZ28" s="20">
        <f t="shared" si="3"/>
        <v>-9.0757324638017275E-3</v>
      </c>
      <c r="BA28" s="22">
        <f t="shared" si="4"/>
        <v>41547</v>
      </c>
      <c r="BB28" s="20">
        <f t="shared" si="5"/>
        <v>-0.13702237712162971</v>
      </c>
      <c r="BC28" s="20" t="e">
        <f>#REF!</f>
        <v>#REF!</v>
      </c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</row>
    <row r="29" spans="1:69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6"/>
        <v>-2.2167940221380099E-4</v>
      </c>
      <c r="AJ29" s="20">
        <f t="shared" si="7"/>
        <v>2.9992445011295301E-2</v>
      </c>
      <c r="AK29" s="20">
        <f t="shared" si="7"/>
        <v>5.3028430677448599E-3</v>
      </c>
      <c r="AL29" s="20">
        <f t="shared" si="7"/>
        <v>3.2318513455420399E-3</v>
      </c>
      <c r="AM29" s="20">
        <f t="shared" si="7"/>
        <v>4.7339776624077904E-3</v>
      </c>
      <c r="AN29" s="20">
        <f t="shared" si="7"/>
        <v>-2.7700680426845301E-2</v>
      </c>
      <c r="AR29" s="22">
        <f t="shared" si="1"/>
        <v>41639</v>
      </c>
      <c r="AS29" s="21">
        <f>EA_raw_policy_shocks!AE168</f>
        <v>1.4003890940975599E-2</v>
      </c>
      <c r="AT29" s="21">
        <f>EA_raw_policy_shocks!AF168</f>
        <v>8.3890336928162095E-3</v>
      </c>
      <c r="AU29" s="21">
        <f>EA_raw_policy_shocks!AG168</f>
        <v>-2.23583666981222E-2</v>
      </c>
      <c r="AV29" s="21">
        <f>EA_raw_policy_shocks!AH168</f>
        <v>-3.1019157350617201E-3</v>
      </c>
      <c r="AW29" s="21">
        <f>EA_raw_policy_shocks!AI168</f>
        <v>-1.8822727247913499E-3</v>
      </c>
      <c r="AX29" s="21">
        <f>EA_raw_policy_shocks!AJ168</f>
        <v>1.27036390643817E-3</v>
      </c>
      <c r="AY29" s="21">
        <f>EA_raw_policy_shocks!AK168</f>
        <v>5.1537023896041298E-3</v>
      </c>
      <c r="AZ29" s="20">
        <f t="shared" si="3"/>
        <v>1.4744357718588386E-3</v>
      </c>
      <c r="BA29" s="22">
        <f t="shared" si="4"/>
        <v>41639</v>
      </c>
      <c r="BB29" s="20">
        <f t="shared" si="5"/>
        <v>-8.2447297998828106E-2</v>
      </c>
      <c r="BC29" s="20" t="e">
        <f>#REF!</f>
        <v>#REF!</v>
      </c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</row>
    <row r="30" spans="1:69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6"/>
        <v>-2.2106526129875843E-4</v>
      </c>
      <c r="AJ30" s="20">
        <f t="shared" si="7"/>
        <v>3.00834629081814E-2</v>
      </c>
      <c r="AK30" s="20">
        <f t="shared" si="7"/>
        <v>5.4777991856491603E-3</v>
      </c>
      <c r="AL30" s="20">
        <f t="shared" si="7"/>
        <v>3.5679555226097999E-3</v>
      </c>
      <c r="AM30" s="20">
        <f t="shared" si="7"/>
        <v>5.04913635235304E-3</v>
      </c>
      <c r="AN30" s="20">
        <f t="shared" si="7"/>
        <v>-2.70260067446348E-2</v>
      </c>
      <c r="AR30" s="22">
        <f t="shared" si="1"/>
        <v>41729</v>
      </c>
      <c r="AS30" s="21">
        <f>EA_raw_policy_shocks!AE169</f>
        <v>0.19223896400818999</v>
      </c>
      <c r="AT30" s="21">
        <f>EA_raw_policy_shocks!AF169</f>
        <v>1.35722815967387E-2</v>
      </c>
      <c r="AU30" s="21">
        <f>EA_raw_policy_shocks!AG169</f>
        <v>-2.4844831723749902E-2</v>
      </c>
      <c r="AV30" s="21">
        <f>EA_raw_policy_shocks!AH169</f>
        <v>-9.2004596934694895E-3</v>
      </c>
      <c r="AW30" s="21">
        <f>EA_raw_policy_shocks!AI169</f>
        <v>-9.7465322353347105E-3</v>
      </c>
      <c r="AX30" s="21">
        <f>EA_raw_policy_shocks!AJ169</f>
        <v>-5.5970197602268302E-3</v>
      </c>
      <c r="AY30" s="21">
        <f>EA_raw_policy_shocks!AK169</f>
        <v>-1.1193468719412601E-3</v>
      </c>
      <c r="AZ30" s="20">
        <f t="shared" si="3"/>
        <v>0.1553030553202065</v>
      </c>
      <c r="BA30" s="22">
        <f t="shared" si="4"/>
        <v>41729</v>
      </c>
      <c r="BB30" s="20">
        <f t="shared" si="5"/>
        <v>9.5787775068386288E-2</v>
      </c>
      <c r="BC30" s="20" t="e">
        <f>#REF!</f>
        <v>#REF!</v>
      </c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</row>
    <row r="31" spans="1:69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6"/>
        <v>-2.197514006373693E-4</v>
      </c>
      <c r="AJ31" s="20">
        <f t="shared" si="7"/>
        <v>3.0386908700408201E-2</v>
      </c>
      <c r="AK31" s="20">
        <f t="shared" si="7"/>
        <v>5.47473055656499E-3</v>
      </c>
      <c r="AL31" s="20">
        <f t="shared" si="7"/>
        <v>3.72608657157602E-3</v>
      </c>
      <c r="AM31" s="20">
        <f t="shared" si="7"/>
        <v>5.2137744586566699E-3</v>
      </c>
      <c r="AN31" s="20">
        <f t="shared" si="7"/>
        <v>-2.61998122354389E-2</v>
      </c>
      <c r="AR31" s="22">
        <f t="shared" si="1"/>
        <v>41820</v>
      </c>
      <c r="AS31" s="21">
        <f>EA_raw_policy_shocks!AE170</f>
        <v>2.55044885802873E-2</v>
      </c>
      <c r="AT31" s="21">
        <f>EA_raw_policy_shocks!AF170</f>
        <v>7.8395610422675698E-3</v>
      </c>
      <c r="AU31" s="21">
        <f>EA_raw_policy_shocks!AG170</f>
        <v>-3.8185206739476403E-2</v>
      </c>
      <c r="AV31" s="21">
        <f>EA_raw_policy_shocks!AH170</f>
        <v>-1.05152140473645E-2</v>
      </c>
      <c r="AW31" s="21">
        <f>EA_raw_policy_shocks!AI170</f>
        <v>-8.6164031832529197E-3</v>
      </c>
      <c r="AX31" s="21">
        <f>EA_raw_policy_shocks!AJ170</f>
        <v>-5.37688106431055E-3</v>
      </c>
      <c r="AY31" s="21">
        <f>EA_raw_policy_shocks!AK170</f>
        <v>-3.61741215124005E-3</v>
      </c>
      <c r="AZ31" s="20">
        <f t="shared" si="3"/>
        <v>-3.296706756308955E-2</v>
      </c>
      <c r="BA31" s="22">
        <f t="shared" si="4"/>
        <v>41820</v>
      </c>
      <c r="BB31" s="20">
        <f t="shared" si="5"/>
        <v>-7.0946700359516404E-2</v>
      </c>
      <c r="BC31" s="20" t="e">
        <f>#REF!</f>
        <v>#REF!</v>
      </c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</row>
    <row r="32" spans="1:69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6"/>
        <v>-2.1647173107369703E-4</v>
      </c>
      <c r="AJ32" s="20">
        <f t="shared" si="7"/>
        <v>2.9948427555726E-2</v>
      </c>
      <c r="AK32" s="20">
        <f t="shared" si="7"/>
        <v>5.5602837857327003E-3</v>
      </c>
      <c r="AL32" s="20">
        <f t="shared" si="7"/>
        <v>3.9753122035523997E-3</v>
      </c>
      <c r="AM32" s="20">
        <f t="shared" si="7"/>
        <v>5.2908688776165296E-3</v>
      </c>
      <c r="AN32" s="20">
        <f t="shared" si="7"/>
        <v>-2.5236748966661601E-2</v>
      </c>
      <c r="AR32" s="22">
        <f t="shared" si="1"/>
        <v>41912</v>
      </c>
      <c r="AS32" s="21">
        <f>EA_raw_policy_shocks!AE171</f>
        <v>-6.3580350718997203E-2</v>
      </c>
      <c r="AT32" s="21">
        <f>EA_raw_policy_shocks!AF171</f>
        <v>-2.5458436491730002E-4</v>
      </c>
      <c r="AU32" s="21">
        <f>EA_raw_policy_shocks!AG171</f>
        <v>-8.6823349569277401E-3</v>
      </c>
      <c r="AV32" s="21">
        <f>EA_raw_policy_shocks!AH171</f>
        <v>-1.50925334071883E-2</v>
      </c>
      <c r="AW32" s="21">
        <f>EA_raw_policy_shocks!AI171</f>
        <v>-1.4111521097672299E-2</v>
      </c>
      <c r="AX32" s="21">
        <f>EA_raw_policy_shocks!AJ171</f>
        <v>-6.9011777515587298E-3</v>
      </c>
      <c r="AY32" s="21">
        <f>EA_raw_policy_shocks!AK171</f>
        <v>-6.6609831184750298E-3</v>
      </c>
      <c r="AZ32" s="20">
        <f t="shared" si="3"/>
        <v>-0.11528348541573662</v>
      </c>
      <c r="BA32" s="22">
        <f t="shared" si="4"/>
        <v>41912</v>
      </c>
      <c r="BB32" s="20">
        <f t="shared" si="5"/>
        <v>-0.1600315396588009</v>
      </c>
      <c r="BC32" s="20" t="e">
        <f>#REF!</f>
        <v>#REF!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</row>
    <row r="33" spans="1:69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6"/>
        <v>-2.1139863523195743E-4</v>
      </c>
      <c r="AJ33" s="20">
        <f t="shared" si="7"/>
        <v>2.9163307955082301E-2</v>
      </c>
      <c r="AK33" s="20">
        <f t="shared" si="7"/>
        <v>5.5080607276103404E-3</v>
      </c>
      <c r="AL33" s="20">
        <f t="shared" si="7"/>
        <v>4.1142351569156601E-3</v>
      </c>
      <c r="AM33" s="20">
        <f t="shared" si="7"/>
        <v>5.1434454814369701E-3</v>
      </c>
      <c r="AN33" s="20">
        <f t="shared" si="7"/>
        <v>-2.4290359889922401E-2</v>
      </c>
      <c r="AR33" s="22">
        <f t="shared" si="1"/>
        <v>42004</v>
      </c>
      <c r="AS33" s="21">
        <f>EA_raw_policy_shocks!AE172</f>
        <v>-1.0764960719680101E-2</v>
      </c>
      <c r="AT33" s="21">
        <f>EA_raw_policy_shocks!AF172</f>
        <v>-1.5616127471366501E-3</v>
      </c>
      <c r="AU33" s="21">
        <f>EA_raw_policy_shocks!AG172</f>
        <v>-1.0748253023652499E-2</v>
      </c>
      <c r="AV33" s="21">
        <f>EA_raw_policy_shocks!AH172</f>
        <v>-1.4370658176801301E-2</v>
      </c>
      <c r="AW33" s="21">
        <f>EA_raw_policy_shocks!AI172</f>
        <v>-1.05923622426933E-2</v>
      </c>
      <c r="AX33" s="21">
        <f>EA_raw_policy_shocks!AJ172</f>
        <v>-3.3746756952492299E-3</v>
      </c>
      <c r="AY33" s="21">
        <f>EA_raw_policy_shocks!AK172</f>
        <v>-4.6977779096592596E-3</v>
      </c>
      <c r="AZ33" s="20">
        <f t="shared" si="3"/>
        <v>-5.6110300514872334E-2</v>
      </c>
      <c r="BA33" s="22">
        <f t="shared" si="4"/>
        <v>42004</v>
      </c>
      <c r="BB33" s="20">
        <f t="shared" si="5"/>
        <v>-0.1072161496594838</v>
      </c>
      <c r="BC33" s="20" t="e">
        <f>#REF!</f>
        <v>#REF!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</row>
    <row r="34" spans="1:69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6"/>
        <v>-2.0525743900920494E-4</v>
      </c>
      <c r="AJ34" s="20">
        <f t="shared" si="7"/>
        <v>2.8308055452819201E-2</v>
      </c>
      <c r="AK34" s="20">
        <f t="shared" si="7"/>
        <v>5.3182076370728E-3</v>
      </c>
      <c r="AL34" s="20">
        <f t="shared" si="7"/>
        <v>4.1492840729517796E-3</v>
      </c>
      <c r="AM34" s="20">
        <f t="shared" si="7"/>
        <v>4.9332208985397499E-3</v>
      </c>
      <c r="AN34" s="20">
        <f t="shared" si="7"/>
        <v>-2.3383700586065901E-2</v>
      </c>
      <c r="AR34" s="22">
        <f t="shared" si="1"/>
        <v>42094</v>
      </c>
      <c r="AS34" s="21">
        <f>EA_raw_policy_shocks!AE173</f>
        <v>0.108182875796327</v>
      </c>
      <c r="AT34" s="21">
        <f>EA_raw_policy_shocks!AF173</f>
        <v>-3.51386521558556E-3</v>
      </c>
      <c r="AU34" s="21">
        <f>EA_raw_policy_shocks!AG173</f>
        <v>-1.20854187903921E-2</v>
      </c>
      <c r="AV34" s="21">
        <f>EA_raw_policy_shocks!AH173</f>
        <v>-7.7483124701273496E-3</v>
      </c>
      <c r="AW34" s="21">
        <f>EA_raw_policy_shocks!AI173</f>
        <v>-4.9668218344529899E-3</v>
      </c>
      <c r="AX34" s="21">
        <f>EA_raw_policy_shocks!AJ173</f>
        <v>-2.2145728177796198E-3</v>
      </c>
      <c r="AY34" s="21">
        <f>EA_raw_policy_shocks!AK173</f>
        <v>-3.9592887149284099E-3</v>
      </c>
      <c r="AZ34" s="20">
        <f t="shared" ref="AZ34:AZ65" si="8">SUM(AS34:AY34)</f>
        <v>7.3694595953060979E-2</v>
      </c>
      <c r="BA34" s="22">
        <f t="shared" ref="BA34:BA65" si="9">AR34</f>
        <v>42094</v>
      </c>
      <c r="BB34" s="20">
        <f t="shared" ref="BB34:BB65" si="10">AS34-$AS$2</f>
        <v>1.1731686856523302E-2</v>
      </c>
      <c r="BC34" s="20" t="e">
        <f>#REF!</f>
        <v>#REF!</v>
      </c>
    </row>
    <row r="35" spans="1:69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6"/>
        <v>-1.968802006184604E-4</v>
      </c>
      <c r="AJ35" s="20">
        <f t="shared" si="7"/>
        <v>2.7117033402279601E-2</v>
      </c>
      <c r="AK35" s="20">
        <f t="shared" si="7"/>
        <v>4.8857338493135602E-3</v>
      </c>
      <c r="AL35" s="20">
        <f t="shared" si="7"/>
        <v>3.8761434001388598E-3</v>
      </c>
      <c r="AM35" s="20">
        <f t="shared" si="7"/>
        <v>4.4783695587025099E-3</v>
      </c>
      <c r="AN35" s="20">
        <f t="shared" si="7"/>
        <v>-2.2757711382192999E-2</v>
      </c>
      <c r="AR35" s="22">
        <f t="shared" si="1"/>
        <v>42185</v>
      </c>
      <c r="AS35" s="21">
        <f>EA_raw_policy_shocks!AE174</f>
        <v>-9.7075869681915394E-2</v>
      </c>
      <c r="AT35" s="21">
        <f>EA_raw_policy_shocks!AF174</f>
        <v>-1.11539082179103E-2</v>
      </c>
      <c r="AU35" s="21">
        <f>EA_raw_policy_shocks!AG174</f>
        <v>6.52393516092452E-3</v>
      </c>
      <c r="AV35" s="21">
        <f>EA_raw_policy_shocks!AH174</f>
        <v>4.8617256572565104E-3</v>
      </c>
      <c r="AW35" s="21">
        <f>EA_raw_policy_shocks!AI174</f>
        <v>5.6627193241498598E-3</v>
      </c>
      <c r="AX35" s="21">
        <f>EA_raw_policy_shocks!AJ174</f>
        <v>6.1969126099586797E-3</v>
      </c>
      <c r="AY35" s="21">
        <f>EA_raw_policy_shocks!AK174</f>
        <v>4.6671708898842401E-3</v>
      </c>
      <c r="AZ35" s="20">
        <f t="shared" si="8"/>
        <v>-8.0317314257651901E-2</v>
      </c>
      <c r="BA35" s="22">
        <f t="shared" si="9"/>
        <v>42185</v>
      </c>
      <c r="BB35" s="20">
        <f t="shared" si="10"/>
        <v>-0.19352705862171909</v>
      </c>
      <c r="BC35" s="20" t="e">
        <f>#REF!</f>
        <v>#REF!</v>
      </c>
    </row>
    <row r="36" spans="1:69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6"/>
        <v>-1.8716123674901981E-4</v>
      </c>
      <c r="AJ36" s="20">
        <f t="shared" si="7"/>
        <v>2.6420921638337001E-2</v>
      </c>
      <c r="AK36" s="20">
        <f t="shared" si="7"/>
        <v>5.1901514828811496E-3</v>
      </c>
      <c r="AL36" s="20">
        <f t="shared" si="7"/>
        <v>4.2700544921503401E-3</v>
      </c>
      <c r="AM36" s="20">
        <f t="shared" si="7"/>
        <v>4.6431467633611901E-3</v>
      </c>
      <c r="AN36" s="20">
        <f t="shared" si="7"/>
        <v>-2.1883722925797301E-2</v>
      </c>
      <c r="AR36" s="22">
        <f t="shared" si="1"/>
        <v>42277</v>
      </c>
      <c r="AS36" s="21">
        <f>EA_raw_policy_shocks!AE175</f>
        <v>1.6967884957884399E-2</v>
      </c>
      <c r="AT36" s="21">
        <f>EA_raw_policy_shocks!AF175</f>
        <v>-1.1635814030966101E-2</v>
      </c>
      <c r="AU36" s="21">
        <f>EA_raw_policy_shocks!AG175</f>
        <v>-3.74424439511415E-3</v>
      </c>
      <c r="AV36" s="21">
        <f>EA_raw_policy_shocks!AH175</f>
        <v>-1.4612873290407899E-2</v>
      </c>
      <c r="AW36" s="21">
        <f>EA_raw_policy_shocks!AI175</f>
        <v>-1.37599926598345E-2</v>
      </c>
      <c r="AX36" s="21">
        <f>EA_raw_policy_shocks!AJ175</f>
        <v>-9.8231371263108203E-3</v>
      </c>
      <c r="AY36" s="21">
        <f>EA_raw_policy_shocks!AK175</f>
        <v>-7.8004764991598304E-3</v>
      </c>
      <c r="AZ36" s="20">
        <f t="shared" si="8"/>
        <v>-4.4408653043908904E-2</v>
      </c>
      <c r="BA36" s="22">
        <f t="shared" si="9"/>
        <v>42277</v>
      </c>
      <c r="BB36" s="20">
        <f t="shared" si="10"/>
        <v>-7.9483303981919301E-2</v>
      </c>
      <c r="BC36" s="20" t="e">
        <f>#REF!</f>
        <v>#REF!</v>
      </c>
    </row>
    <row r="37" spans="1:69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6"/>
        <v>-1.755158724973297E-4</v>
      </c>
      <c r="AJ37" s="20">
        <f t="shared" si="7"/>
        <v>2.5494506251333399E-2</v>
      </c>
      <c r="AK37" s="20">
        <f t="shared" si="7"/>
        <v>5.3236561107450299E-3</v>
      </c>
      <c r="AL37" s="20">
        <f t="shared" si="7"/>
        <v>4.4110300893240801E-3</v>
      </c>
      <c r="AM37" s="20">
        <f t="shared" si="7"/>
        <v>4.5960867997019098E-3</v>
      </c>
      <c r="AN37" s="20">
        <f t="shared" si="7"/>
        <v>-2.0947683541894201E-2</v>
      </c>
      <c r="AR37" s="22">
        <f t="shared" si="1"/>
        <v>42369</v>
      </c>
      <c r="AS37" s="21">
        <f>EA_raw_policy_shocks!AE176</f>
        <v>-2.0471259936383501E-2</v>
      </c>
      <c r="AT37" s="21">
        <f>EA_raw_policy_shocks!AF176</f>
        <v>-1.8742057577206799E-2</v>
      </c>
      <c r="AU37" s="21">
        <f>EA_raw_policy_shocks!AG176</f>
        <v>-7.0461312991627499E-3</v>
      </c>
      <c r="AV37" s="21">
        <f>EA_raw_policy_shocks!AH176</f>
        <v>-1.7607036554725598E-2</v>
      </c>
      <c r="AW37" s="21">
        <f>EA_raw_policy_shocks!AI176</f>
        <v>-1.1886343940906201E-2</v>
      </c>
      <c r="AX37" s="21">
        <f>EA_raw_policy_shocks!AJ176</f>
        <v>-6.7438471331182602E-3</v>
      </c>
      <c r="AY37" s="21">
        <f>EA_raw_policy_shocks!AK176</f>
        <v>-7.1289000375179901E-3</v>
      </c>
      <c r="AZ37" s="20">
        <f t="shared" si="8"/>
        <v>-8.9625576479021099E-2</v>
      </c>
      <c r="BA37" s="22">
        <f t="shared" si="9"/>
        <v>42369</v>
      </c>
      <c r="BB37" s="20">
        <f t="shared" si="10"/>
        <v>-0.1169224488761872</v>
      </c>
      <c r="BC37" s="20" t="e">
        <f>#REF!</f>
        <v>#REF!</v>
      </c>
    </row>
    <row r="38" spans="1:69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6"/>
        <v>-1.6118198520061189E-4</v>
      </c>
      <c r="AJ38" s="20">
        <f t="shared" si="7"/>
        <v>2.4634332011386199E-2</v>
      </c>
      <c r="AK38" s="20">
        <f t="shared" si="7"/>
        <v>5.8866995588768801E-3</v>
      </c>
      <c r="AL38" s="20">
        <f t="shared" si="7"/>
        <v>4.8586218124535502E-3</v>
      </c>
      <c r="AM38" s="20">
        <f t="shared" si="7"/>
        <v>4.6824500089526202E-3</v>
      </c>
      <c r="AN38" s="20">
        <f t="shared" si="7"/>
        <v>-1.9828844084490701E-2</v>
      </c>
      <c r="AR38" s="22">
        <f t="shared" si="1"/>
        <v>42460</v>
      </c>
      <c r="AS38" s="21">
        <f>EA_raw_policy_shocks!AE177</f>
        <v>-6.4005821002148999E-3</v>
      </c>
      <c r="AT38" s="21">
        <f>EA_raw_policy_shocks!AF177</f>
        <v>-2.7387680768059301E-2</v>
      </c>
      <c r="AU38" s="21">
        <f>EA_raw_policy_shocks!AG177</f>
        <v>-1.53255545333388E-2</v>
      </c>
      <c r="AV38" s="21">
        <f>EA_raw_policy_shocks!AH177</f>
        <v>-3.3798704229200997E-2</v>
      </c>
      <c r="AW38" s="21">
        <f>EA_raw_policy_shocks!AI177</f>
        <v>-2.31849183314362E-2</v>
      </c>
      <c r="AX38" s="21">
        <f>EA_raw_policy_shocks!AJ177</f>
        <v>-1.3461998739416701E-2</v>
      </c>
      <c r="AY38" s="21">
        <f>EA_raw_policy_shocks!AK177</f>
        <v>-1.2999210884015301E-2</v>
      </c>
      <c r="AZ38" s="20">
        <f t="shared" si="8"/>
        <v>-0.1325586495856822</v>
      </c>
      <c r="BA38" s="22">
        <f t="shared" si="9"/>
        <v>42460</v>
      </c>
      <c r="BB38" s="20">
        <f t="shared" si="10"/>
        <v>-0.10285177104001859</v>
      </c>
      <c r="BC38" s="20" t="e">
        <f>#REF!</f>
        <v>#REF!</v>
      </c>
    </row>
    <row r="39" spans="1:69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6"/>
        <v>-1.458666931494792E-4</v>
      </c>
      <c r="AJ39" s="20">
        <f t="shared" si="7"/>
        <v>2.2944654256473698E-2</v>
      </c>
      <c r="AK39" s="20">
        <f t="shared" si="7"/>
        <v>6.0357838948865697E-3</v>
      </c>
      <c r="AL39" s="20">
        <f t="shared" si="7"/>
        <v>5.1581831785218997E-3</v>
      </c>
      <c r="AM39" s="20">
        <f t="shared" si="7"/>
        <v>4.7608320373093696E-3</v>
      </c>
      <c r="AN39" s="20">
        <f t="shared" si="7"/>
        <v>-1.8555885612192499E-2</v>
      </c>
      <c r="AR39" s="22">
        <f t="shared" si="1"/>
        <v>42551</v>
      </c>
      <c r="AS39" s="21">
        <f>EA_raw_policy_shocks!AE178</f>
        <v>-6.06710361769544E-2</v>
      </c>
      <c r="AT39" s="21">
        <f>EA_raw_policy_shocks!AF178</f>
        <v>-2.8808632696272502E-2</v>
      </c>
      <c r="AU39" s="21">
        <f>EA_raw_policy_shocks!AG178</f>
        <v>1.10559601701707E-3</v>
      </c>
      <c r="AV39" s="21">
        <f>EA_raw_policy_shocks!AH178</f>
        <v>-2.4214055035818499E-2</v>
      </c>
      <c r="AW39" s="21">
        <f>EA_raw_policy_shocks!AI178</f>
        <v>-2.06514481388285E-2</v>
      </c>
      <c r="AX39" s="21">
        <f>EA_raw_policy_shocks!AJ178</f>
        <v>-1.7279196686262401E-2</v>
      </c>
      <c r="AY39" s="21">
        <f>EA_raw_policy_shocks!AK178</f>
        <v>-1.6370159369809598E-2</v>
      </c>
      <c r="AZ39" s="20">
        <f t="shared" si="8"/>
        <v>-0.16688893208692884</v>
      </c>
      <c r="BA39" s="22">
        <f t="shared" si="9"/>
        <v>42551</v>
      </c>
      <c r="BB39" s="20">
        <f t="shared" si="10"/>
        <v>-0.15712222511675811</v>
      </c>
      <c r="BC39" s="20" t="e">
        <f>#REF!</f>
        <v>#REF!</v>
      </c>
    </row>
    <row r="40" spans="1:69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6"/>
        <v>-1.3024268744237622E-4</v>
      </c>
      <c r="AJ40" s="20">
        <f t="shared" si="7"/>
        <v>2.12310758853195E-2</v>
      </c>
      <c r="AK40" s="20">
        <f t="shared" si="7"/>
        <v>6.0029483218704202E-3</v>
      </c>
      <c r="AL40" s="20">
        <f t="shared" si="7"/>
        <v>5.2300762882317997E-3</v>
      </c>
      <c r="AM40" s="20">
        <f t="shared" si="7"/>
        <v>4.7528273258157202E-3</v>
      </c>
      <c r="AN40" s="20">
        <f t="shared" si="7"/>
        <v>-1.7214482140781501E-2</v>
      </c>
      <c r="AR40" s="22">
        <f t="shared" si="1"/>
        <v>42643</v>
      </c>
      <c r="AS40" s="21">
        <f>EA_raw_policy_shocks!AE179</f>
        <v>-1.27691796903791E-2</v>
      </c>
      <c r="AT40" s="21">
        <f>EA_raw_policy_shocks!AF179</f>
        <v>-2.7761546013171701E-2</v>
      </c>
      <c r="AU40" s="21">
        <f>EA_raw_policy_shocks!AG179</f>
        <v>4.9282816702559198E-4</v>
      </c>
      <c r="AV40" s="21">
        <f>EA_raw_policy_shocks!AH179</f>
        <v>-2.09133975965962E-2</v>
      </c>
      <c r="AW40" s="21">
        <f>EA_raw_policy_shocks!AI179</f>
        <v>-1.8533305079843701E-2</v>
      </c>
      <c r="AX40" s="21">
        <f>EA_raw_policy_shocks!AJ179</f>
        <v>-1.7758136892195402E-2</v>
      </c>
      <c r="AY40" s="21">
        <f>EA_raw_policy_shocks!AK179</f>
        <v>-1.7242403661790601E-2</v>
      </c>
      <c r="AZ40" s="20">
        <f t="shared" si="8"/>
        <v>-0.11448514076695111</v>
      </c>
      <c r="BA40" s="22">
        <f t="shared" si="9"/>
        <v>42643</v>
      </c>
      <c r="BB40" s="20">
        <f t="shared" si="10"/>
        <v>-0.10922036863018281</v>
      </c>
      <c r="BC40" s="20" t="e">
        <f>#REF!</f>
        <v>#REF!</v>
      </c>
    </row>
    <row r="41" spans="1:69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6"/>
        <v>-1.1413485974444059E-4</v>
      </c>
      <c r="AJ41" s="20">
        <f t="shared" si="7"/>
        <v>1.92283263707793E-2</v>
      </c>
      <c r="AK41" s="20">
        <f t="shared" si="7"/>
        <v>5.6432498752201302E-3</v>
      </c>
      <c r="AL41" s="20">
        <f t="shared" si="7"/>
        <v>4.8684726537961904E-3</v>
      </c>
      <c r="AM41" s="20">
        <f t="shared" si="7"/>
        <v>4.3633354097849502E-3</v>
      </c>
      <c r="AN41" s="20">
        <f t="shared" si="7"/>
        <v>-1.6170528235226401E-2</v>
      </c>
      <c r="AR41" s="22">
        <f t="shared" si="1"/>
        <v>42735</v>
      </c>
      <c r="AS41" s="21">
        <f>EA_raw_policy_shocks!AE180</f>
        <v>-0.134419141387394</v>
      </c>
      <c r="AT41" s="21">
        <f>EA_raw_policy_shocks!AF180</f>
        <v>-3.0171885118435098E-2</v>
      </c>
      <c r="AU41" s="21">
        <f>EA_raw_policy_shocks!AG180</f>
        <v>1.5196702458072401E-2</v>
      </c>
      <c r="AV41" s="21">
        <f>EA_raw_policy_shocks!AH180</f>
        <v>-9.4659213761423E-3</v>
      </c>
      <c r="AW41" s="21">
        <f>EA_raw_policy_shocks!AI180</f>
        <v>-6.8075324106348202E-3</v>
      </c>
      <c r="AX41" s="21">
        <f>EA_raw_policy_shocks!AJ180</f>
        <v>-6.5305518919464298E-3</v>
      </c>
      <c r="AY41" s="21">
        <f>EA_raw_policy_shocks!AK180</f>
        <v>-6.8106987292137697E-3</v>
      </c>
      <c r="AZ41" s="20">
        <f t="shared" si="8"/>
        <v>-0.17900902845569402</v>
      </c>
      <c r="BA41" s="22">
        <f t="shared" si="9"/>
        <v>42735</v>
      </c>
      <c r="BB41" s="20">
        <f t="shared" si="10"/>
        <v>-0.2308703303271977</v>
      </c>
      <c r="BC41" s="20" t="e">
        <f>#REF!</f>
        <v>#REF!</v>
      </c>
    </row>
    <row r="42" spans="1:69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6"/>
        <v>-9.795870830836495E-5</v>
      </c>
      <c r="AJ42" s="20">
        <f t="shared" si="7"/>
        <v>1.7311533545405398E-2</v>
      </c>
      <c r="AK42" s="20">
        <f t="shared" si="7"/>
        <v>5.3417286647538999E-3</v>
      </c>
      <c r="AL42" s="20">
        <f t="shared" si="7"/>
        <v>4.5053696317909299E-3</v>
      </c>
      <c r="AM42" s="20">
        <f t="shared" si="7"/>
        <v>4.0056956505774002E-3</v>
      </c>
      <c r="AN42" s="20">
        <f t="shared" si="7"/>
        <v>-1.5423506670919599E-2</v>
      </c>
      <c r="AR42" s="22">
        <f t="shared" si="1"/>
        <v>42825</v>
      </c>
      <c r="AS42" s="21">
        <f>EA_raw_policy_shocks!AE181</f>
        <v>-7.4837433756771904E-2</v>
      </c>
      <c r="AT42" s="21">
        <f>EA_raw_policy_shocks!AF181</f>
        <v>-2.9200661002914602E-2</v>
      </c>
      <c r="AU42" s="21">
        <f>EA_raw_policy_shocks!AG181</f>
        <v>2.0314605479652598E-2</v>
      </c>
      <c r="AV42" s="21">
        <f>EA_raw_policy_shocks!AH181</f>
        <v>-4.3472473613882104E-3</v>
      </c>
      <c r="AW42" s="21">
        <f>EA_raw_policy_shocks!AI181</f>
        <v>-1.3756467265364099E-3</v>
      </c>
      <c r="AX42" s="21">
        <f>EA_raw_policy_shocks!AJ181</f>
        <v>-2.1733849708077901E-3</v>
      </c>
      <c r="AY42" s="21">
        <f>EA_raw_policy_shocks!AK181</f>
        <v>-1.1195265115654001E-3</v>
      </c>
      <c r="AZ42" s="20">
        <f t="shared" si="8"/>
        <v>-9.2739294850331722E-2</v>
      </c>
      <c r="BA42" s="22">
        <f t="shared" si="9"/>
        <v>42825</v>
      </c>
      <c r="BB42" s="20">
        <f t="shared" si="10"/>
        <v>-0.1712886226965756</v>
      </c>
      <c r="BC42" s="20" t="e">
        <f>#REF!</f>
        <v>#REF!</v>
      </c>
    </row>
    <row r="43" spans="1:69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6"/>
        <v>-8.218034737775238E-5</v>
      </c>
      <c r="AJ43" s="20">
        <f t="shared" si="7"/>
        <v>1.5065669743408099E-2</v>
      </c>
      <c r="AK43" s="20">
        <f t="shared" si="7"/>
        <v>4.7537894905857999E-3</v>
      </c>
      <c r="AL43" s="20">
        <f t="shared" si="7"/>
        <v>3.8260338455220399E-3</v>
      </c>
      <c r="AM43" s="20">
        <f t="shared" si="7"/>
        <v>3.4357930069006601E-3</v>
      </c>
      <c r="AN43" s="20">
        <f t="shared" si="7"/>
        <v>-1.5142689830749401E-2</v>
      </c>
      <c r="AR43" s="22">
        <f t="shared" si="1"/>
        <v>42916</v>
      </c>
      <c r="AS43" s="21">
        <f>EA_raw_policy_shocks!AE182</f>
        <v>-3.6314951559432498E-2</v>
      </c>
      <c r="AT43" s="21">
        <f>EA_raw_policy_shocks!AF182</f>
        <v>-2.8003440659505201E-2</v>
      </c>
      <c r="AU43" s="21">
        <f>EA_raw_policy_shocks!AG182</f>
        <v>4.0115338075498698E-2</v>
      </c>
      <c r="AV43" s="21">
        <f>EA_raw_policy_shocks!AH182</f>
        <v>1.24319817191076E-2</v>
      </c>
      <c r="AW43" s="21">
        <f>EA_raw_policy_shocks!AI182</f>
        <v>1.4255370366757E-2</v>
      </c>
      <c r="AX43" s="21">
        <f>EA_raw_policy_shocks!AJ182</f>
        <v>1.1403479423850799E-2</v>
      </c>
      <c r="AY43" s="21">
        <f>EA_raw_policy_shocks!AK182</f>
        <v>1.0379624284406801E-2</v>
      </c>
      <c r="AZ43" s="20">
        <f t="shared" si="8"/>
        <v>2.4267401650683196E-2</v>
      </c>
      <c r="BA43" s="22">
        <f t="shared" si="9"/>
        <v>42916</v>
      </c>
      <c r="BB43" s="20">
        <f t="shared" si="10"/>
        <v>-0.13276614049923618</v>
      </c>
      <c r="BC43" s="20" t="e">
        <f>#REF!</f>
        <v>#REF!</v>
      </c>
    </row>
    <row r="44" spans="1:69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6"/>
        <v>-6.5967766415987424E-5</v>
      </c>
      <c r="AJ44" s="20">
        <f t="shared" si="7"/>
        <v>1.35679149835254E-2</v>
      </c>
      <c r="AK44" s="20">
        <f t="shared" si="7"/>
        <v>5.0320325846397998E-3</v>
      </c>
      <c r="AL44" s="20">
        <f t="shared" si="7"/>
        <v>3.9271257480155697E-3</v>
      </c>
      <c r="AM44" s="20">
        <f t="shared" si="7"/>
        <v>3.53748770376416E-3</v>
      </c>
      <c r="AN44" s="20">
        <f t="shared" si="7"/>
        <v>-1.47465878732711E-2</v>
      </c>
      <c r="AR44" s="22">
        <f t="shared" si="1"/>
        <v>43008</v>
      </c>
      <c r="AS44" s="21">
        <f>EA_raw_policy_shocks!AE183</f>
        <v>-9.3588571568410904E-3</v>
      </c>
      <c r="AT44" s="21">
        <f>EA_raw_policy_shocks!AF183</f>
        <v>-2.93126421068521E-2</v>
      </c>
      <c r="AU44" s="21">
        <f>EA_raw_policy_shocks!AG183</f>
        <v>2.52826330861964E-2</v>
      </c>
      <c r="AV44" s="21">
        <f>EA_raw_policy_shocks!AH183</f>
        <v>-7.2890687468998901E-3</v>
      </c>
      <c r="AW44" s="21">
        <f>EA_raw_policy_shocks!AI183</f>
        <v>-3.96404034353489E-3</v>
      </c>
      <c r="AX44" s="21">
        <f>EA_raw_policy_shocks!AJ183</f>
        <v>-3.0433299193008499E-3</v>
      </c>
      <c r="AY44" s="21">
        <f>EA_raw_policy_shocks!AK183</f>
        <v>-1.22187752723945E-5</v>
      </c>
      <c r="AZ44" s="20">
        <f t="shared" si="8"/>
        <v>-2.7697523962504814E-2</v>
      </c>
      <c r="BA44" s="22">
        <f t="shared" si="9"/>
        <v>43008</v>
      </c>
      <c r="BB44" s="20">
        <f t="shared" si="10"/>
        <v>-0.10581004609664479</v>
      </c>
      <c r="BC44" s="20" t="e">
        <f>#REF!</f>
        <v>#REF!</v>
      </c>
    </row>
    <row r="45" spans="1:69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6"/>
        <v>-5.0091613972489601E-5</v>
      </c>
      <c r="AJ45" s="20">
        <f t="shared" si="7"/>
        <v>1.20380565777233E-2</v>
      </c>
      <c r="AK45" s="20">
        <f t="shared" si="7"/>
        <v>5.1462657770784404E-3</v>
      </c>
      <c r="AL45" s="20">
        <f t="shared" si="7"/>
        <v>3.93122782464949E-3</v>
      </c>
      <c r="AM45" s="20">
        <f t="shared" si="7"/>
        <v>3.5774118677167599E-3</v>
      </c>
      <c r="AN45" s="20">
        <f t="shared" si="7"/>
        <v>-1.43533781336468E-2</v>
      </c>
      <c r="AR45" s="22">
        <f t="shared" si="1"/>
        <v>43100</v>
      </c>
      <c r="AS45" s="21">
        <f>EA_raw_policy_shocks!AE184</f>
        <v>-8.4501801768829904E-2</v>
      </c>
      <c r="AT45" s="21">
        <f>EA_raw_policy_shocks!AF184</f>
        <v>-2.9828827944383601E-2</v>
      </c>
      <c r="AU45" s="21">
        <f>EA_raw_policy_shocks!AG184</f>
        <v>1.8505579284341499E-2</v>
      </c>
      <c r="AV45" s="21">
        <f>EA_raw_policy_shocks!AH184</f>
        <v>-7.4900913461892196E-3</v>
      </c>
      <c r="AW45" s="21">
        <f>EA_raw_policy_shocks!AI184</f>
        <v>-4.3480769213378604E-3</v>
      </c>
      <c r="AX45" s="21">
        <f>EA_raw_policy_shocks!AJ184</f>
        <v>-2.3477343403972002E-3</v>
      </c>
      <c r="AY45" s="21">
        <f>EA_raw_policy_shocks!AK184</f>
        <v>1.18413160422372E-3</v>
      </c>
      <c r="AZ45" s="20">
        <f t="shared" si="8"/>
        <v>-0.10882682143257257</v>
      </c>
      <c r="BA45" s="22">
        <f t="shared" si="9"/>
        <v>43100</v>
      </c>
      <c r="BB45" s="20">
        <f t="shared" si="10"/>
        <v>-0.1809529907086336</v>
      </c>
      <c r="BC45" s="20" t="e">
        <f>#REF!</f>
        <v>#REF!</v>
      </c>
    </row>
    <row r="46" spans="1:69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6"/>
        <v>-3.4752920691766237E-5</v>
      </c>
      <c r="AJ46" s="20">
        <f t="shared" si="7"/>
        <v>1.04488324236928E-2</v>
      </c>
      <c r="AK46" s="20">
        <f t="shared" si="7"/>
        <v>5.1823750580881596E-3</v>
      </c>
      <c r="AL46" s="20">
        <f t="shared" si="7"/>
        <v>3.8786460530237901E-3</v>
      </c>
      <c r="AM46" s="20">
        <f t="shared" si="7"/>
        <v>3.4723053931040499E-3</v>
      </c>
      <c r="AN46" s="20">
        <f t="shared" si="7"/>
        <v>-1.4284597017721799E-2</v>
      </c>
      <c r="AR46" s="22">
        <f t="shared" si="1"/>
        <v>43190</v>
      </c>
      <c r="AS46" s="21">
        <f>EA_raw_policy_shocks!AE185</f>
        <v>-0.107219788363194</v>
      </c>
      <c r="AT46" s="21">
        <f>EA_raw_policy_shocks!AF185</f>
        <v>-2.99007046119097E-2</v>
      </c>
      <c r="AU46" s="21">
        <f>EA_raw_policy_shocks!AG185</f>
        <v>2.10788553739132E-2</v>
      </c>
      <c r="AV46" s="21">
        <f>EA_raw_policy_shocks!AH185</f>
        <v>-7.2954694512221202E-3</v>
      </c>
      <c r="AW46" s="21">
        <f>EA_raw_policy_shocks!AI185</f>
        <v>-2.87897739027151E-3</v>
      </c>
      <c r="AX46" s="21">
        <f>EA_raw_policy_shocks!AJ185</f>
        <v>3.1316378205661299E-3</v>
      </c>
      <c r="AY46" s="21">
        <f>EA_raw_policy_shocks!AK185</f>
        <v>1.18387649649056E-2</v>
      </c>
      <c r="AZ46" s="20">
        <f t="shared" si="8"/>
        <v>-0.11124568165721238</v>
      </c>
      <c r="BA46" s="22">
        <f t="shared" si="9"/>
        <v>43190</v>
      </c>
      <c r="BB46" s="20">
        <f t="shared" si="10"/>
        <v>-0.20367097730299771</v>
      </c>
      <c r="BC46" s="20" t="e">
        <f>#REF!</f>
        <v>#REF!</v>
      </c>
    </row>
    <row r="47" spans="1:69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6"/>
        <v>-1.9490924014599605E-5</v>
      </c>
      <c r="AJ47" s="20">
        <f t="shared" si="7"/>
        <v>8.8723413687707905E-3</v>
      </c>
      <c r="AK47" s="20">
        <f t="shared" si="7"/>
        <v>5.2506621189607403E-3</v>
      </c>
      <c r="AL47" s="20">
        <f t="shared" si="7"/>
        <v>3.9733242112704997E-3</v>
      </c>
      <c r="AM47" s="20">
        <f t="shared" si="7"/>
        <v>3.6664146210618701E-3</v>
      </c>
      <c r="AN47" s="20">
        <f t="shared" si="7"/>
        <v>-1.4246800782580201E-2</v>
      </c>
      <c r="AR47" s="22">
        <f t="shared" si="1"/>
        <v>43281</v>
      </c>
      <c r="AS47" s="21">
        <f>EA_raw_policy_shocks!AE186</f>
        <v>-0.107752071638064</v>
      </c>
      <c r="AT47" s="21">
        <f>EA_raw_policy_shocks!AF186</f>
        <v>-3.1134193530650202E-2</v>
      </c>
      <c r="AU47" s="21">
        <f>EA_raw_policy_shocks!AG186</f>
        <v>2.0933929657608801E-2</v>
      </c>
      <c r="AV47" s="21">
        <f>EA_raw_policy_shocks!AH186</f>
        <v>-8.0863420557751899E-3</v>
      </c>
      <c r="AW47" s="21">
        <f>EA_raw_policy_shocks!AI186</f>
        <v>-3.3309312013625001E-3</v>
      </c>
      <c r="AX47" s="21">
        <f>EA_raw_policy_shocks!AJ186</f>
        <v>1.5649946552668201E-3</v>
      </c>
      <c r="AY47" s="21">
        <f>EA_raw_policy_shocks!AK186</f>
        <v>8.4400706848535706E-3</v>
      </c>
      <c r="AZ47" s="20">
        <f t="shared" si="8"/>
        <v>-0.11936454342812268</v>
      </c>
      <c r="BA47" s="22">
        <f t="shared" si="9"/>
        <v>43281</v>
      </c>
      <c r="BB47" s="20">
        <f t="shared" si="10"/>
        <v>-0.2042032605778677</v>
      </c>
      <c r="BC47" s="20" t="e">
        <f>#REF!</f>
        <v>#REF!</v>
      </c>
    </row>
    <row r="48" spans="1:69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6"/>
        <v>-4.9716910625459502E-6</v>
      </c>
      <c r="AJ48" s="20">
        <f t="shared" si="7"/>
        <v>7.1575754093888798E-3</v>
      </c>
      <c r="AK48" s="20">
        <f t="shared" si="7"/>
        <v>5.3091603172683499E-3</v>
      </c>
      <c r="AL48" s="20">
        <f t="shared" si="7"/>
        <v>4.1436437688391302E-3</v>
      </c>
      <c r="AM48" s="20">
        <f t="shared" si="7"/>
        <v>3.9272061797435099E-3</v>
      </c>
      <c r="AN48" s="20">
        <f t="shared" si="7"/>
        <v>-1.42170854449452E-2</v>
      </c>
      <c r="AR48" s="22">
        <f t="shared" si="1"/>
        <v>43373</v>
      </c>
      <c r="AS48" s="21">
        <f>EA_raw_policy_shocks!AE187</f>
        <v>-1.19356013539169E-2</v>
      </c>
      <c r="AT48" s="21">
        <f>EA_raw_policy_shocks!AF187</f>
        <v>-2.9324143825250799E-2</v>
      </c>
      <c r="AU48" s="21">
        <f>EA_raw_policy_shocks!AG187</f>
        <v>2.6504313760512599E-2</v>
      </c>
      <c r="AV48" s="21">
        <f>EA_raw_policy_shocks!AH187</f>
        <v>-7.7650974262498899E-3</v>
      </c>
      <c r="AW48" s="21">
        <f>EA_raw_policy_shocks!AI187</f>
        <v>-5.5817785638670701E-3</v>
      </c>
      <c r="AX48" s="21">
        <f>EA_raw_policy_shocks!AJ187</f>
        <v>-1.8822412486631701E-4</v>
      </c>
      <c r="AY48" s="21">
        <f>EA_raw_policy_shocks!AK187</f>
        <v>8.1335197235335496E-3</v>
      </c>
      <c r="AZ48" s="20">
        <f t="shared" si="8"/>
        <v>-2.0157011810104819E-2</v>
      </c>
      <c r="BA48" s="22">
        <f t="shared" si="9"/>
        <v>43373</v>
      </c>
      <c r="BB48" s="20">
        <f t="shared" si="10"/>
        <v>-0.1083867902937206</v>
      </c>
      <c r="BC48" s="20" t="e">
        <f>#REF!</f>
        <v>#REF!</v>
      </c>
    </row>
    <row r="49" spans="1:55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6"/>
        <v>9.1826584405625639E-6</v>
      </c>
      <c r="AJ49" s="20">
        <f t="shared" ref="AJ49:AN80" si="11">Z49</f>
        <v>5.3938345047299602E-3</v>
      </c>
      <c r="AK49" s="20">
        <f t="shared" si="11"/>
        <v>5.01002542956374E-3</v>
      </c>
      <c r="AL49" s="20">
        <f t="shared" si="11"/>
        <v>3.97258541888767E-3</v>
      </c>
      <c r="AM49" s="20">
        <f t="shared" si="11"/>
        <v>3.898386586898E-3</v>
      </c>
      <c r="AN49" s="20">
        <f t="shared" si="11"/>
        <v>-1.44325341275841E-2</v>
      </c>
      <c r="AR49" s="22">
        <f t="shared" si="1"/>
        <v>43465</v>
      </c>
      <c r="AS49" s="21">
        <f>EA_raw_policy_shocks!AE188</f>
        <v>-7.5711741494337195E-2</v>
      </c>
      <c r="AT49" s="21">
        <f>EA_raw_policy_shocks!AF188</f>
        <v>-2.9397396833651002E-2</v>
      </c>
      <c r="AU49" s="21">
        <f>EA_raw_policy_shocks!AG188</f>
        <v>2.77114046260847E-2</v>
      </c>
      <c r="AV49" s="21">
        <f>EA_raw_policy_shocks!AH188</f>
        <v>2.8598275504134502E-3</v>
      </c>
      <c r="AW49" s="21">
        <f>EA_raw_policy_shocks!AI188</f>
        <v>5.77244150583068E-3</v>
      </c>
      <c r="AX49" s="21">
        <f>EA_raw_policy_shocks!AJ188</f>
        <v>1.03952877856038E-2</v>
      </c>
      <c r="AY49" s="21">
        <f>EA_raw_policy_shocks!AK188</f>
        <v>1.6247528779456299E-2</v>
      </c>
      <c r="AZ49" s="20">
        <f t="shared" si="8"/>
        <v>-4.2122648080599276E-2</v>
      </c>
      <c r="BA49" s="22">
        <f t="shared" si="9"/>
        <v>43465</v>
      </c>
      <c r="BB49" s="20">
        <f t="shared" si="10"/>
        <v>-0.17216293043414088</v>
      </c>
      <c r="BC49" s="20" t="e">
        <f>#REF!</f>
        <v>#REF!</v>
      </c>
    </row>
    <row r="50" spans="1:55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6"/>
        <v>2.2769539131741487E-5</v>
      </c>
      <c r="AJ50" s="20">
        <f t="shared" si="11"/>
        <v>3.8890397026536401E-3</v>
      </c>
      <c r="AK50" s="20">
        <f t="shared" si="11"/>
        <v>4.9740812152698696E-3</v>
      </c>
      <c r="AL50" s="20">
        <f t="shared" si="11"/>
        <v>4.0647918898795102E-3</v>
      </c>
      <c r="AM50" s="20">
        <f t="shared" si="11"/>
        <v>4.2113050727765602E-3</v>
      </c>
      <c r="AN50" s="20">
        <f t="shared" si="11"/>
        <v>-1.4401996081236899E-2</v>
      </c>
      <c r="AR50" s="22">
        <f t="shared" si="1"/>
        <v>43555</v>
      </c>
      <c r="AS50" s="21">
        <f>EA_raw_policy_shocks!AE189</f>
        <v>1.0152421573098E-2</v>
      </c>
      <c r="AT50" s="21">
        <f>EA_raw_policy_shocks!AF189</f>
        <v>-2.8523469697036001E-2</v>
      </c>
      <c r="AU50" s="21">
        <f>EA_raw_policy_shocks!AG189</f>
        <v>2.8951104111535401E-2</v>
      </c>
      <c r="AV50" s="21">
        <f>EA_raw_policy_shocks!AH189</f>
        <v>-2.7804680765932701E-4</v>
      </c>
      <c r="AW50" s="21">
        <f>EA_raw_policy_shocks!AI189</f>
        <v>2.4186886295406301E-3</v>
      </c>
      <c r="AX50" s="21">
        <f>EA_raw_policy_shocks!AJ189</f>
        <v>2.80253047320675E-3</v>
      </c>
      <c r="AY50" s="21">
        <f>EA_raw_policy_shocks!AK189</f>
        <v>4.6515067127134201E-3</v>
      </c>
      <c r="AZ50" s="20">
        <f t="shared" si="8"/>
        <v>2.0174734995398874E-2</v>
      </c>
      <c r="BA50" s="22">
        <f t="shared" si="9"/>
        <v>43555</v>
      </c>
      <c r="BB50" s="20">
        <f t="shared" si="10"/>
        <v>-8.6298767366705706E-2</v>
      </c>
      <c r="BC50" s="20" t="e">
        <f>#REF!</f>
        <v>#REF!</v>
      </c>
    </row>
    <row r="51" spans="1:55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6"/>
        <v>3.6396213074738417E-5</v>
      </c>
      <c r="AJ51" s="20">
        <f t="shared" si="11"/>
        <v>2.6065352490611802E-3</v>
      </c>
      <c r="AK51" s="20">
        <f t="shared" si="11"/>
        <v>4.96908733329526E-3</v>
      </c>
      <c r="AL51" s="20">
        <f t="shared" si="11"/>
        <v>4.1259309385921396E-3</v>
      </c>
      <c r="AM51" s="20">
        <f t="shared" si="11"/>
        <v>4.3896716117597301E-3</v>
      </c>
      <c r="AN51" s="20">
        <f t="shared" si="11"/>
        <v>-1.4121457977789201E-2</v>
      </c>
      <c r="AR51" s="22">
        <f t="shared" si="1"/>
        <v>43646</v>
      </c>
      <c r="AS51" s="21">
        <f>EA_raw_policy_shocks!AE190</f>
        <v>-9.1399783458185793E-2</v>
      </c>
      <c r="AT51" s="21">
        <f>EA_raw_policy_shocks!AF190</f>
        <v>-3.0309063286067001E-2</v>
      </c>
      <c r="AU51" s="21">
        <f>EA_raw_policy_shocks!AG190</f>
        <v>2.2143108375322101E-2</v>
      </c>
      <c r="AV51" s="21">
        <f>EA_raw_policy_shocks!AH190</f>
        <v>-1.0784820112536701E-3</v>
      </c>
      <c r="AW51" s="21">
        <f>EA_raw_policy_shocks!AI190</f>
        <v>-5.3556015827892504E-4</v>
      </c>
      <c r="AX51" s="21">
        <f>EA_raw_policy_shocks!AJ190</f>
        <v>3.0291143546265601E-4</v>
      </c>
      <c r="AY51" s="21">
        <f>EA_raw_policy_shocks!AK190</f>
        <v>-7.1909080882855397E-4</v>
      </c>
      <c r="AZ51" s="20">
        <f t="shared" si="8"/>
        <v>-0.10159595991182918</v>
      </c>
      <c r="BA51" s="22">
        <f t="shared" si="9"/>
        <v>43646</v>
      </c>
      <c r="BB51" s="20">
        <f t="shared" si="10"/>
        <v>-0.18785097239798948</v>
      </c>
      <c r="BC51" s="20" t="e">
        <f>#REF!</f>
        <v>#REF!</v>
      </c>
    </row>
    <row r="52" spans="1:55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6"/>
        <v>5.168970791149723E-5</v>
      </c>
      <c r="AJ52" s="20">
        <f t="shared" si="11"/>
        <v>2.6258811367751902E-3</v>
      </c>
      <c r="AK52" s="20">
        <f t="shared" si="11"/>
        <v>6.0704962391078202E-3</v>
      </c>
      <c r="AL52" s="20">
        <f t="shared" si="11"/>
        <v>5.0607598737206702E-3</v>
      </c>
      <c r="AM52" s="20">
        <f t="shared" si="11"/>
        <v>5.1732502437173899E-3</v>
      </c>
      <c r="AN52" s="20">
        <f t="shared" si="11"/>
        <v>-1.3018910357087601E-2</v>
      </c>
      <c r="AR52" s="22">
        <f t="shared" si="1"/>
        <v>43738</v>
      </c>
      <c r="AS52" s="21">
        <f>EA_raw_policy_shocks!AE191</f>
        <v>-2.39129929677625E-2</v>
      </c>
      <c r="AT52" s="21">
        <f>EA_raw_policy_shocks!AF191</f>
        <v>-3.8378956823521597E-2</v>
      </c>
      <c r="AU52" s="21">
        <f>EA_raw_policy_shocks!AG191</f>
        <v>-2.3539833489270402E-2</v>
      </c>
      <c r="AV52" s="21">
        <f>EA_raw_policy_shocks!AH191</f>
        <v>-4.3930520956773897E-2</v>
      </c>
      <c r="AW52" s="21">
        <f>EA_raw_policy_shocks!AI191</f>
        <v>-3.4507523967439703E-2</v>
      </c>
      <c r="AX52" s="21">
        <f>EA_raw_policy_shocks!AJ191</f>
        <v>-2.7935853581979898E-2</v>
      </c>
      <c r="AY52" s="21">
        <f>EA_raw_policy_shocks!AK191</f>
        <v>-2.5535111377998201E-2</v>
      </c>
      <c r="AZ52" s="20">
        <f t="shared" si="8"/>
        <v>-0.21774079316474615</v>
      </c>
      <c r="BA52" s="22">
        <f t="shared" si="9"/>
        <v>43738</v>
      </c>
      <c r="BB52" s="20">
        <f t="shared" si="10"/>
        <v>-0.1203641819075662</v>
      </c>
      <c r="BC52" s="20" t="e">
        <f>#REF!</f>
        <v>#REF!</v>
      </c>
    </row>
    <row r="53" spans="1:55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6"/>
        <v>6.4907423233291289E-5</v>
      </c>
      <c r="AJ53" s="20">
        <f t="shared" si="11"/>
        <v>-6.5241463098608595E-5</v>
      </c>
      <c r="AK53" s="20">
        <f t="shared" si="11"/>
        <v>5.1897238566356299E-3</v>
      </c>
      <c r="AL53" s="20">
        <f t="shared" si="11"/>
        <v>4.3391479095378199E-3</v>
      </c>
      <c r="AM53" s="20">
        <f t="shared" si="11"/>
        <v>4.4545719918298501E-3</v>
      </c>
      <c r="AN53" s="20">
        <f t="shared" si="11"/>
        <v>-1.24489791874737E-2</v>
      </c>
      <c r="AR53" s="22">
        <f t="shared" si="1"/>
        <v>43830</v>
      </c>
      <c r="AS53" s="21">
        <f>EA_raw_policy_shocks!AE192</f>
        <v>1.9420439472474901E-2</v>
      </c>
      <c r="AT53" s="21">
        <f>EA_raw_policy_shocks!AF192</f>
        <v>-3.32504771951318E-2</v>
      </c>
      <c r="AU53" s="21">
        <f>EA_raw_policy_shocks!AG192</f>
        <v>5.4586351250559398E-2</v>
      </c>
      <c r="AV53" s="21">
        <f>EA_raw_policy_shocks!AH192</f>
        <v>9.4415989209323398E-3</v>
      </c>
      <c r="AW53" s="21">
        <f>EA_raw_policy_shocks!AI192</f>
        <v>7.6421779336978603E-3</v>
      </c>
      <c r="AX53" s="21">
        <f>EA_raw_policy_shocks!AJ192</f>
        <v>7.1607118733553301E-3</v>
      </c>
      <c r="AY53" s="21">
        <f>EA_raw_policy_shocks!AK192</f>
        <v>3.02127856938216E-3</v>
      </c>
      <c r="AZ53" s="20">
        <f t="shared" si="8"/>
        <v>6.8022080825270184E-2</v>
      </c>
      <c r="BA53" s="22">
        <f t="shared" si="9"/>
        <v>43830</v>
      </c>
      <c r="BB53" s="20">
        <f t="shared" si="10"/>
        <v>-7.7030749467328796E-2</v>
      </c>
      <c r="BC53" s="20" t="e">
        <f>#REF!</f>
        <v>#REF!</v>
      </c>
    </row>
    <row r="54" spans="1:55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6"/>
        <v>7.7926773628180586E-5</v>
      </c>
      <c r="AJ54" s="20">
        <f t="shared" si="11"/>
        <v>-2.8717634064534502E-3</v>
      </c>
      <c r="AK54" s="20">
        <f t="shared" si="11"/>
        <v>4.5476869814597897E-3</v>
      </c>
      <c r="AL54" s="20">
        <f t="shared" si="11"/>
        <v>3.8750761797601199E-3</v>
      </c>
      <c r="AM54" s="20">
        <f t="shared" si="11"/>
        <v>3.8704445219028801E-3</v>
      </c>
      <c r="AN54" s="20">
        <f t="shared" si="11"/>
        <v>-1.21783989840973E-2</v>
      </c>
      <c r="AR54" s="22">
        <f t="shared" si="1"/>
        <v>43921</v>
      </c>
      <c r="AS54" s="21">
        <f>EA_raw_policy_shocks!AE193</f>
        <v>0.35568685400422201</v>
      </c>
      <c r="AT54" s="21">
        <f>EA_raw_policy_shocks!AF193</f>
        <v>-2.86590910421467E-2</v>
      </c>
      <c r="AU54" s="21">
        <f>EA_raw_policy_shocks!AG193</f>
        <v>7.4670559908701306E-2</v>
      </c>
      <c r="AV54" s="21">
        <f>EA_raw_policy_shocks!AH193</f>
        <v>1.55194953052836E-2</v>
      </c>
      <c r="AW54" s="21">
        <f>EA_raw_policy_shocks!AI193</f>
        <v>1.12838716480738E-2</v>
      </c>
      <c r="AX54" s="21">
        <f>EA_raw_policy_shocks!AJ193</f>
        <v>1.12386560714441E-2</v>
      </c>
      <c r="AY54" s="21">
        <f>EA_raw_policy_shocks!AK193</f>
        <v>6.1051953172427901E-3</v>
      </c>
      <c r="AZ54" s="20">
        <f t="shared" si="8"/>
        <v>0.44584554121282094</v>
      </c>
      <c r="BA54" s="22">
        <f t="shared" si="9"/>
        <v>43921</v>
      </c>
      <c r="BB54" s="20">
        <f t="shared" si="10"/>
        <v>0.25923566506441831</v>
      </c>
      <c r="BC54" s="20" t="e">
        <f>#REF!</f>
        <v>#REF!</v>
      </c>
    </row>
    <row r="55" spans="1:55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6"/>
        <v>9.0484315166216146E-5</v>
      </c>
      <c r="AJ55" s="20">
        <f t="shared" si="11"/>
        <v>-5.7815009798178798E-3</v>
      </c>
      <c r="AK55" s="20">
        <f t="shared" si="11"/>
        <v>3.9898564462514897E-3</v>
      </c>
      <c r="AL55" s="20">
        <f t="shared" si="11"/>
        <v>3.6445991909994598E-3</v>
      </c>
      <c r="AM55" s="20">
        <f t="shared" si="11"/>
        <v>3.5782092467684301E-3</v>
      </c>
      <c r="AN55" s="20">
        <f t="shared" si="11"/>
        <v>-1.1898329338499899E-2</v>
      </c>
      <c r="AR55" s="22">
        <f t="shared" si="1"/>
        <v>44012</v>
      </c>
      <c r="AS55" s="21">
        <f>EA_raw_policy_shocks!AE194</f>
        <v>0.456731428167096</v>
      </c>
      <c r="AT55" s="21">
        <f>EA_raw_policy_shocks!AF194</f>
        <v>-2.6008054729420499E-2</v>
      </c>
      <c r="AU55" s="21">
        <f>EA_raw_policy_shocks!AG194</f>
        <v>8.4363128697910794E-2</v>
      </c>
      <c r="AV55" s="21">
        <f>EA_raw_policy_shocks!AH194</f>
        <v>1.9591444071004199E-2</v>
      </c>
      <c r="AW55" s="21">
        <f>EA_raw_policy_shocks!AI194</f>
        <v>1.06431918041549E-2</v>
      </c>
      <c r="AX55" s="21">
        <f>EA_raw_policy_shocks!AJ194</f>
        <v>6.0577342949558396E-3</v>
      </c>
      <c r="AY55" s="21">
        <f>EA_raw_policy_shocks!AK194</f>
        <v>1.7200101579208499E-3</v>
      </c>
      <c r="AZ55" s="20">
        <f t="shared" si="8"/>
        <v>0.55309888246362215</v>
      </c>
      <c r="BA55" s="22">
        <f t="shared" si="9"/>
        <v>44012</v>
      </c>
      <c r="BB55" s="20">
        <f t="shared" si="10"/>
        <v>0.3602802392272923</v>
      </c>
      <c r="BC55" s="20" t="e">
        <f>#REF!</f>
        <v>#REF!</v>
      </c>
    </row>
    <row r="56" spans="1:55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6"/>
        <v>1.0405104832688614E-4</v>
      </c>
      <c r="AJ56" s="20">
        <f t="shared" si="11"/>
        <v>-7.8249000713848105E-3</v>
      </c>
      <c r="AK56" s="20">
        <f t="shared" si="11"/>
        <v>3.7081849582509801E-3</v>
      </c>
      <c r="AL56" s="20">
        <f t="shared" si="11"/>
        <v>3.4824405420907901E-3</v>
      </c>
      <c r="AM56" s="20">
        <f t="shared" si="11"/>
        <v>3.3631315564885901E-3</v>
      </c>
      <c r="AN56" s="20">
        <f t="shared" si="11"/>
        <v>-1.1549229771412499E-2</v>
      </c>
      <c r="AR56" s="22">
        <f t="shared" si="1"/>
        <v>44104</v>
      </c>
      <c r="AS56" s="21">
        <f>EA_raw_policy_shocks!AE195</f>
        <v>0.13730080059474101</v>
      </c>
      <c r="AT56" s="21">
        <f>EA_raw_policy_shocks!AF195</f>
        <v>-3.0546063156849899E-2</v>
      </c>
      <c r="AU56" s="21">
        <f>EA_raw_policy_shocks!AG195</f>
        <v>5.5966523018930597E-2</v>
      </c>
      <c r="AV56" s="21">
        <f>EA_raw_policy_shocks!AH195</f>
        <v>1.02821646243793E-2</v>
      </c>
      <c r="AW56" s="21">
        <f>EA_raw_policy_shocks!AI195</f>
        <v>6.2814494103950198E-3</v>
      </c>
      <c r="AX56" s="21">
        <f>EA_raw_policy_shocks!AJ195</f>
        <v>2.9349246517141499E-3</v>
      </c>
      <c r="AY56" s="21">
        <f>EA_raw_policy_shocks!AK195</f>
        <v>-7.0188616425317398E-4</v>
      </c>
      <c r="AZ56" s="20">
        <f t="shared" si="8"/>
        <v>0.18151791297905701</v>
      </c>
      <c r="BA56" s="22">
        <f t="shared" si="9"/>
        <v>44104</v>
      </c>
      <c r="BB56" s="20">
        <f t="shared" si="10"/>
        <v>4.0849611654937307E-2</v>
      </c>
      <c r="BC56" s="20" t="e">
        <f>#REF!</f>
        <v>#REF!</v>
      </c>
    </row>
    <row r="57" spans="1:55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6"/>
        <v>1.1482098957415842E-4</v>
      </c>
      <c r="AJ57" s="20">
        <f t="shared" si="11"/>
        <v>-1.0738108616137301E-2</v>
      </c>
      <c r="AK57" s="20">
        <f t="shared" si="11"/>
        <v>3.13915351433102E-3</v>
      </c>
      <c r="AL57" s="20">
        <f t="shared" si="11"/>
        <v>3.1774319141142301E-3</v>
      </c>
      <c r="AM57" s="20">
        <f t="shared" si="11"/>
        <v>3.0510126508787E-3</v>
      </c>
      <c r="AN57" s="20">
        <f t="shared" si="11"/>
        <v>-1.1213214258298699E-2</v>
      </c>
      <c r="AR57" s="22">
        <f t="shared" si="1"/>
        <v>44196</v>
      </c>
      <c r="AS57" s="21">
        <f>EA_raw_policy_shocks!AE196</f>
        <v>0.60456779310347897</v>
      </c>
      <c r="AT57" s="21">
        <f>EA_raw_policy_shocks!AF196</f>
        <v>-2.1771558632661701E-2</v>
      </c>
      <c r="AU57" s="21">
        <f>EA_raw_policy_shocks!AG196</f>
        <v>9.3163240743911899E-2</v>
      </c>
      <c r="AV57" s="21">
        <f>EA_raw_policy_shocks!AH196</f>
        <v>2.0449340275215899E-2</v>
      </c>
      <c r="AW57" s="21">
        <f>EA_raw_policy_shocks!AI196</f>
        <v>9.2502667341203305E-3</v>
      </c>
      <c r="AX57" s="21">
        <f>EA_raw_policy_shocks!AJ196</f>
        <v>5.0012334113266202E-3</v>
      </c>
      <c r="AY57" s="21">
        <f>EA_raw_policy_shocks!AK196</f>
        <v>4.1784630114044302E-4</v>
      </c>
      <c r="AZ57" s="20">
        <f t="shared" si="8"/>
        <v>0.7110781619365325</v>
      </c>
      <c r="BA57" s="22">
        <f t="shared" si="9"/>
        <v>44196</v>
      </c>
      <c r="BB57" s="20">
        <f t="shared" si="10"/>
        <v>0.50811660416367532</v>
      </c>
      <c r="BC57" s="20" t="e">
        <f>#REF!</f>
        <v>#REF!</v>
      </c>
    </row>
    <row r="58" spans="1:55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6"/>
        <v>1.2719667577572771E-4</v>
      </c>
      <c r="AJ58" s="20">
        <f t="shared" si="11"/>
        <v>-1.29579330838458E-2</v>
      </c>
      <c r="AK58" s="20">
        <f t="shared" si="11"/>
        <v>2.7082019124824398E-3</v>
      </c>
      <c r="AL58" s="20">
        <f t="shared" si="11"/>
        <v>2.9511457226849501E-3</v>
      </c>
      <c r="AM58" s="20">
        <f t="shared" si="11"/>
        <v>2.8218811890523502E-3</v>
      </c>
      <c r="AN58" s="20">
        <f t="shared" si="11"/>
        <v>-1.08147448696027E-2</v>
      </c>
      <c r="AR58" s="22">
        <f t="shared" si="1"/>
        <v>44286</v>
      </c>
      <c r="AS58" s="21">
        <f>EA_raw_policy_shocks!AE197</f>
        <v>0.27683441484750798</v>
      </c>
      <c r="AT58" s="21">
        <f>EA_raw_policy_shocks!AF197</f>
        <v>-2.9325358925578998E-2</v>
      </c>
      <c r="AU58" s="21">
        <f>EA_raw_policy_shocks!AG197</f>
        <v>6.6452063522724494E-2</v>
      </c>
      <c r="AV58" s="21">
        <f>EA_raw_policy_shocks!AH197</f>
        <v>1.467848270858E-2</v>
      </c>
      <c r="AW58" s="21">
        <f>EA_raw_policy_shocks!AI197</f>
        <v>6.7423586298131404E-3</v>
      </c>
      <c r="AX58" s="21">
        <f>EA_raw_policy_shocks!AJ197</f>
        <v>2.1018131059766599E-3</v>
      </c>
      <c r="AY58" s="21">
        <f>EA_raw_policy_shocks!AK197</f>
        <v>-2.1042248003265299E-3</v>
      </c>
      <c r="AZ58" s="20">
        <f t="shared" si="8"/>
        <v>0.33537954908869683</v>
      </c>
      <c r="BA58" s="22">
        <f t="shared" si="9"/>
        <v>44286</v>
      </c>
      <c r="BB58" s="20">
        <f t="shared" si="10"/>
        <v>0.18038322590770428</v>
      </c>
      <c r="BC58" s="20" t="e">
        <f>#REF!</f>
        <v>#REF!</v>
      </c>
    </row>
    <row r="59" spans="1:55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6"/>
        <v>1.4395470810141484E-4</v>
      </c>
      <c r="AJ59" s="20">
        <f t="shared" si="11"/>
        <v>-1.33903823218761E-2</v>
      </c>
      <c r="AK59" s="20">
        <f t="shared" si="11"/>
        <v>3.1116866988645199E-3</v>
      </c>
      <c r="AL59" s="20">
        <f t="shared" si="11"/>
        <v>3.10232255209541E-3</v>
      </c>
      <c r="AM59" s="20">
        <f t="shared" si="11"/>
        <v>2.6936741936989198E-3</v>
      </c>
      <c r="AN59" s="20">
        <f t="shared" si="11"/>
        <v>-1.0336928406884299E-2</v>
      </c>
      <c r="AR59" s="22">
        <f t="shared" si="1"/>
        <v>44377</v>
      </c>
      <c r="AS59" s="21">
        <f>EA_raw_policy_shocks!AE198</f>
        <v>-0.61552417197781795</v>
      </c>
      <c r="AT59" s="21">
        <f>EA_raw_policy_shocks!AF198</f>
        <v>-4.76256743154964E-2</v>
      </c>
      <c r="AU59" s="21">
        <f>EA_raw_policy_shocks!AG198</f>
        <v>4.8624010077449901E-3</v>
      </c>
      <c r="AV59" s="21">
        <f>EA_raw_policy_shocks!AH198</f>
        <v>-1.608339763355E-2</v>
      </c>
      <c r="AW59" s="21">
        <f>EA_raw_policy_shocks!AI198</f>
        <v>-8.3615966837928598E-3</v>
      </c>
      <c r="AX59" s="21">
        <f>EA_raw_policy_shocks!AJ198</f>
        <v>-2.67149782507763E-3</v>
      </c>
      <c r="AY59" s="21">
        <f>EA_raw_policy_shocks!AK198</f>
        <v>-4.2298956760952501E-3</v>
      </c>
      <c r="AZ59" s="20">
        <f t="shared" si="8"/>
        <v>-0.68963383310408499</v>
      </c>
      <c r="BA59" s="22">
        <f t="shared" si="9"/>
        <v>44377</v>
      </c>
      <c r="BB59" s="20">
        <f t="shared" si="10"/>
        <v>-0.71197536091762159</v>
      </c>
      <c r="BC59" s="20" t="e">
        <f>#REF!</f>
        <v>#REF!</v>
      </c>
    </row>
    <row r="60" spans="1:55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6"/>
        <v>1.6052685947097426E-4</v>
      </c>
      <c r="AJ60" s="20">
        <f t="shared" si="11"/>
        <v>-1.38210643108371E-2</v>
      </c>
      <c r="AK60" s="20">
        <f t="shared" si="11"/>
        <v>3.58274069842678E-3</v>
      </c>
      <c r="AL60" s="20">
        <f t="shared" si="11"/>
        <v>3.4277465903231798E-3</v>
      </c>
      <c r="AM60" s="20">
        <f t="shared" si="11"/>
        <v>2.6921184858918999E-3</v>
      </c>
      <c r="AN60" s="20">
        <f t="shared" si="11"/>
        <v>-9.7144856867292795E-3</v>
      </c>
      <c r="AR60" s="22">
        <f t="shared" si="1"/>
        <v>44469</v>
      </c>
      <c r="AS60" s="21">
        <f>EA_raw_policy_shocks!AE199</f>
        <v>-0.58280872735737099</v>
      </c>
      <c r="AT60" s="21">
        <f>EA_raw_policy_shocks!AF199</f>
        <v>-4.7492523598296602E-2</v>
      </c>
      <c r="AU60" s="21">
        <f>EA_raw_policy_shocks!AG199</f>
        <v>4.8529480606391E-4</v>
      </c>
      <c r="AV60" s="21">
        <f>EA_raw_policy_shocks!AH199</f>
        <v>-2.2048315115871801E-2</v>
      </c>
      <c r="AW60" s="21">
        <f>EA_raw_policy_shocks!AI199</f>
        <v>-1.4181472723486599E-2</v>
      </c>
      <c r="AX60" s="21">
        <f>EA_raw_policy_shocks!AJ199</f>
        <v>-7.7335268809444E-3</v>
      </c>
      <c r="AY60" s="21">
        <f>EA_raw_policy_shocks!AK199</f>
        <v>-8.3601297421749803E-3</v>
      </c>
      <c r="AZ60" s="20">
        <f t="shared" si="8"/>
        <v>-0.68213940061208134</v>
      </c>
      <c r="BA60" s="22">
        <f t="shared" si="9"/>
        <v>44469</v>
      </c>
      <c r="BB60" s="20">
        <f t="shared" si="10"/>
        <v>-0.67925991629717464</v>
      </c>
      <c r="BC60" s="20" t="e">
        <f>#REF!</f>
        <v>#REF!</v>
      </c>
    </row>
    <row r="61" spans="1:55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6"/>
        <v>1.7373507917268021E-4</v>
      </c>
      <c r="AJ61" s="20">
        <f t="shared" si="11"/>
        <v>-1.55139753816202E-2</v>
      </c>
      <c r="AK61" s="20">
        <f t="shared" si="11"/>
        <v>3.21203166480099E-3</v>
      </c>
      <c r="AL61" s="20">
        <f t="shared" si="11"/>
        <v>3.1899158327242101E-3</v>
      </c>
      <c r="AM61" s="20">
        <f t="shared" si="11"/>
        <v>1.94199382883564E-3</v>
      </c>
      <c r="AN61" s="20">
        <f t="shared" si="11"/>
        <v>-9.8792719779305892E-3</v>
      </c>
      <c r="AR61" s="22">
        <f t="shared" si="1"/>
        <v>44561</v>
      </c>
      <c r="AS61" s="21">
        <f>EA_raw_policy_shocks!AE200</f>
        <v>-8.1428375423277299E-2</v>
      </c>
      <c r="AT61" s="21">
        <f>EA_raw_policy_shocks!AF200</f>
        <v>-3.6033904726246804E-2</v>
      </c>
      <c r="AU61" s="21">
        <f>EA_raw_policy_shocks!AG200</f>
        <v>4.2665785720923499E-2</v>
      </c>
      <c r="AV61" s="21">
        <f>EA_raw_policy_shocks!AH200</f>
        <v>3.6869667424496901E-3</v>
      </c>
      <c r="AW61" s="21">
        <f>EA_raw_policy_shocks!AI200</f>
        <v>3.0756579729126102E-3</v>
      </c>
      <c r="AX61" s="21">
        <f>EA_raw_policy_shocks!AJ200</f>
        <v>1.58741409330138E-2</v>
      </c>
      <c r="AY61" s="21">
        <f>EA_raw_policy_shocks!AK200</f>
        <v>2.0046239154081599E-2</v>
      </c>
      <c r="AZ61" s="20">
        <f t="shared" si="8"/>
        <v>-3.211348962614291E-2</v>
      </c>
      <c r="BA61" s="22">
        <f t="shared" si="9"/>
        <v>44561</v>
      </c>
      <c r="BB61" s="20">
        <f t="shared" si="10"/>
        <v>-0.177879564363081</v>
      </c>
      <c r="BC61" s="20" t="e">
        <f>#REF!</f>
        <v>#REF!</v>
      </c>
    </row>
    <row r="62" spans="1:55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6"/>
        <v>1.8744868809410098E-4</v>
      </c>
      <c r="AJ62" s="20">
        <f t="shared" si="11"/>
        <v>-1.72449014266495E-2</v>
      </c>
      <c r="AK62" s="20">
        <f t="shared" si="11"/>
        <v>2.3269112621182499E-3</v>
      </c>
      <c r="AL62" s="20">
        <f t="shared" si="11"/>
        <v>2.6735153207280101E-3</v>
      </c>
      <c r="AM62" s="20">
        <f t="shared" si="11"/>
        <v>1.4638102340480601E-3</v>
      </c>
      <c r="AN62" s="20">
        <f t="shared" si="11"/>
        <v>-9.7292478884680698E-3</v>
      </c>
      <c r="AR62" s="22">
        <f t="shared" si="1"/>
        <v>44651</v>
      </c>
      <c r="AS62" s="21">
        <f>EA_raw_policy_shocks!AE201</f>
        <v>-0.180294826625224</v>
      </c>
      <c r="AT62" s="21">
        <f>EA_raw_policy_shocks!AF201</f>
        <v>-3.9758879672796801E-2</v>
      </c>
      <c r="AU62" s="21">
        <f>EA_raw_policy_shocks!AG201</f>
        <v>5.2681811839186E-2</v>
      </c>
      <c r="AV62" s="21">
        <f>EA_raw_policy_shocks!AH201</f>
        <v>2.8103068076763001E-2</v>
      </c>
      <c r="AW62" s="21">
        <f>EA_raw_policy_shocks!AI201</f>
        <v>2.90171835943774E-2</v>
      </c>
      <c r="AX62" s="21">
        <f>EA_raw_policy_shocks!AJ201</f>
        <v>2.51710399954568E-2</v>
      </c>
      <c r="AY62" s="21">
        <f>EA_raw_policy_shocks!AK201</f>
        <v>-1.01388104392184E-3</v>
      </c>
      <c r="AZ62" s="20">
        <f t="shared" si="8"/>
        <v>-8.6094483836159461E-2</v>
      </c>
      <c r="BA62" s="22">
        <f t="shared" si="9"/>
        <v>44651</v>
      </c>
      <c r="BB62" s="20">
        <f t="shared" si="10"/>
        <v>-0.2767460155650277</v>
      </c>
      <c r="BC62" s="20" t="e">
        <f>#REF!</f>
        <v>#REF!</v>
      </c>
    </row>
    <row r="63" spans="1:55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6"/>
        <v>1.9222698868894754E-4</v>
      </c>
      <c r="AJ63" s="20">
        <f t="shared" si="11"/>
        <v>-1.7614286350942001E-2</v>
      </c>
      <c r="AK63" s="20">
        <f t="shared" si="11"/>
        <v>2.1518813365872802E-3</v>
      </c>
      <c r="AL63" s="20">
        <f t="shared" si="11"/>
        <v>2.7591346880795299E-3</v>
      </c>
      <c r="AM63" s="20">
        <f t="shared" si="11"/>
        <v>1.66980380953418E-3</v>
      </c>
      <c r="AN63" s="20">
        <f t="shared" si="11"/>
        <v>-8.8641516466592095E-3</v>
      </c>
      <c r="AR63" s="22">
        <f t="shared" si="1"/>
        <v>44742</v>
      </c>
      <c r="AS63" s="21">
        <f>EA_raw_policy_shocks!AE202</f>
        <v>-0.27700679784152099</v>
      </c>
      <c r="AT63" s="21">
        <f>EA_raw_policy_shocks!AF202</f>
        <v>-3.8603894882791798E-3</v>
      </c>
      <c r="AU63" s="21">
        <f>EA_raw_policy_shocks!AG202</f>
        <v>2.6336959553901401E-2</v>
      </c>
      <c r="AV63" s="21">
        <f>EA_raw_policy_shocks!AH202</f>
        <v>2.1267732258220502E-2</v>
      </c>
      <c r="AW63" s="21">
        <f>EA_raw_policy_shocks!AI202</f>
        <v>1.33048182679361E-2</v>
      </c>
      <c r="AX63" s="21">
        <f>EA_raw_policy_shocks!AJ202</f>
        <v>-1.5836364406484098E-2</v>
      </c>
      <c r="AY63" s="21">
        <f>EA_raw_policy_shocks!AK202</f>
        <v>-2.1435597286218699E-2</v>
      </c>
      <c r="AZ63" s="20">
        <f t="shared" si="8"/>
        <v>-0.25722963894244494</v>
      </c>
      <c r="BA63" s="22">
        <f t="shared" si="9"/>
        <v>44742</v>
      </c>
      <c r="BB63" s="20">
        <f t="shared" si="10"/>
        <v>-0.37345798678132469</v>
      </c>
      <c r="BC63" s="20" t="e">
        <f>#REF!</f>
        <v>#REF!</v>
      </c>
    </row>
    <row r="64" spans="1:55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6"/>
        <v>1.9152519254216335E-4</v>
      </c>
      <c r="AJ64" s="20">
        <f t="shared" si="11"/>
        <v>-1.70713043067705E-2</v>
      </c>
      <c r="AK64" s="20">
        <f t="shared" si="11"/>
        <v>2.44571442604701E-3</v>
      </c>
      <c r="AL64" s="20">
        <f t="shared" si="11"/>
        <v>3.2205011891717201E-3</v>
      </c>
      <c r="AM64" s="20">
        <f t="shared" si="11"/>
        <v>2.2430340400836301E-3</v>
      </c>
      <c r="AN64" s="20">
        <f t="shared" si="11"/>
        <v>-7.58189771477013E-3</v>
      </c>
      <c r="AR64" s="22">
        <f t="shared" si="1"/>
        <v>44834</v>
      </c>
      <c r="AS64" s="21">
        <f>EA_raw_policy_shocks!AE203</f>
        <v>-0.12965352514070599</v>
      </c>
      <c r="AT64" s="21">
        <f>EA_raw_policy_shocks!AF203</f>
        <v>1.0765074211023201E-3</v>
      </c>
      <c r="AU64" s="21">
        <f>EA_raw_policy_shocks!AG203</f>
        <v>5.2720792029694501E-3</v>
      </c>
      <c r="AV64" s="21">
        <f>EA_raw_policy_shocks!AH203</f>
        <v>-1.53635458013301E-3</v>
      </c>
      <c r="AW64" s="21">
        <f>EA_raw_policy_shocks!AI203</f>
        <v>-3.2880902326557701E-2</v>
      </c>
      <c r="AX64" s="21">
        <f>EA_raw_policy_shocks!AJ203</f>
        <v>-3.9884905814782802E-2</v>
      </c>
      <c r="AY64" s="21">
        <f>EA_raw_policy_shocks!AK203</f>
        <v>-2.6642828251115001E-2</v>
      </c>
      <c r="AZ64" s="20">
        <f t="shared" si="8"/>
        <v>-0.22424992948922273</v>
      </c>
      <c r="BA64" s="22">
        <f t="shared" si="9"/>
        <v>44834</v>
      </c>
      <c r="BB64" s="20">
        <f t="shared" si="10"/>
        <v>-0.22610471408050969</v>
      </c>
      <c r="BC64" s="20" t="e">
        <f>#REF!</f>
        <v>#REF!</v>
      </c>
    </row>
    <row r="65" spans="1:55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6"/>
        <v>1.8785989174076732E-4</v>
      </c>
      <c r="AJ65" s="20">
        <f t="shared" si="11"/>
        <v>-1.62713508630618E-2</v>
      </c>
      <c r="AK65" s="20">
        <f t="shared" si="11"/>
        <v>2.83340253586228E-3</v>
      </c>
      <c r="AL65" s="20">
        <f t="shared" si="11"/>
        <v>3.7093053210535101E-3</v>
      </c>
      <c r="AM65" s="20">
        <f t="shared" si="11"/>
        <v>2.8612251922410701E-3</v>
      </c>
      <c r="AN65" s="20">
        <f t="shared" si="11"/>
        <v>-6.2897723345223203E-3</v>
      </c>
      <c r="AR65" s="22">
        <f t="shared" ref="AR65:AR128" si="12">A65</f>
        <v>44926</v>
      </c>
      <c r="AS65" s="21">
        <f>EA_raw_policy_shocks!AE204</f>
        <v>0.32616262065462498</v>
      </c>
      <c r="AT65" s="21">
        <f>EA_raw_policy_shocks!AF204</f>
        <v>2.1359851850288403E-3</v>
      </c>
      <c r="AU65" s="21">
        <f>EA_raw_policy_shocks!AG204</f>
        <v>-1.3968889125636401E-2</v>
      </c>
      <c r="AV65" s="21">
        <f>EA_raw_policy_shocks!AH204</f>
        <v>-4.4615092538914103E-2</v>
      </c>
      <c r="AW65" s="21">
        <f>EA_raw_policy_shocks!AI204</f>
        <v>-5.2902083991186802E-2</v>
      </c>
      <c r="AX65" s="21">
        <f>EA_raw_policy_shocks!AJ204</f>
        <v>-4.1837236730957898E-2</v>
      </c>
      <c r="AY65" s="21">
        <f>EA_raw_policy_shocks!AK204</f>
        <v>-2.19594934636449E-2</v>
      </c>
      <c r="AZ65" s="20">
        <f t="shared" si="8"/>
        <v>0.15301580998931374</v>
      </c>
      <c r="BA65" s="22">
        <f t="shared" si="9"/>
        <v>44926</v>
      </c>
      <c r="BB65" s="20">
        <f t="shared" si="10"/>
        <v>0.22971143171482128</v>
      </c>
      <c r="BC65" s="20" t="e">
        <f>#REF!</f>
        <v>#REF!</v>
      </c>
    </row>
    <row r="66" spans="1:55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3">K66+Y66-Y66/100</f>
        <v>3.0428474170765808E-2</v>
      </c>
      <c r="AI66" s="20">
        <f t="shared" si="6"/>
        <v>1.8438791070308911E-4</v>
      </c>
      <c r="AJ66" s="20">
        <f t="shared" si="11"/>
        <v>-1.5367550138201101E-2</v>
      </c>
      <c r="AK66" s="20">
        <f t="shared" si="11"/>
        <v>3.2064891442251599E-3</v>
      </c>
      <c r="AL66" s="20">
        <f t="shared" si="11"/>
        <v>4.1694681408799197E-3</v>
      </c>
      <c r="AM66" s="20">
        <f t="shared" si="11"/>
        <v>3.4393591582970698E-3</v>
      </c>
      <c r="AN66" s="20">
        <f t="shared" si="11"/>
        <v>-4.9738461573967099E-3</v>
      </c>
      <c r="AR66" s="22">
        <f t="shared" si="12"/>
        <v>45016</v>
      </c>
      <c r="AS66" s="21">
        <f>EA_raw_policy_shocks!AE205</f>
        <v>0.27718526576288499</v>
      </c>
      <c r="AT66" s="21">
        <f>EA_raw_policy_shocks!AF205</f>
        <v>-5.0280465967055005E-3</v>
      </c>
      <c r="AU66" s="21">
        <f>EA_raw_policy_shocks!AG205</f>
        <v>-5.7384550346055899E-2</v>
      </c>
      <c r="AV66" s="21">
        <f>EA_raw_policy_shocks!AH205</f>
        <v>-6.2868283828858298E-2</v>
      </c>
      <c r="AW66" s="21">
        <f>EA_raw_policy_shocks!AI205</f>
        <v>-5.3595260096418101E-2</v>
      </c>
      <c r="AX66" s="21">
        <f>EA_raw_policy_shocks!AJ205</f>
        <v>-3.5280115529635898E-2</v>
      </c>
      <c r="AY66" s="21">
        <f>EA_raw_policy_shocks!AK205</f>
        <v>-2.3093562391265102E-2</v>
      </c>
      <c r="AZ66" s="20">
        <f t="shared" ref="AZ66:AZ97" si="14">SUM(AS66:AY66)</f>
        <v>3.9935446973946201E-2</v>
      </c>
      <c r="BA66" s="22">
        <f t="shared" ref="BA66:BA97" si="15">AR66</f>
        <v>45016</v>
      </c>
      <c r="BB66" s="20">
        <f t="shared" ref="BB66:BB97" si="16">AS66-$AS$2</f>
        <v>0.18073407682308129</v>
      </c>
      <c r="BC66" s="20" t="e">
        <f>#REF!</f>
        <v>#REF!</v>
      </c>
    </row>
    <row r="67" spans="1:55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3"/>
        <v>2.5744168300528534E-2</v>
      </c>
      <c r="AI67" s="20">
        <f t="shared" si="6"/>
        <v>1.8235411155628317E-4</v>
      </c>
      <c r="AJ67" s="20">
        <f t="shared" si="11"/>
        <v>-1.43581702974349E-2</v>
      </c>
      <c r="AK67" s="20">
        <f t="shared" si="11"/>
        <v>3.6549378746197898E-3</v>
      </c>
      <c r="AL67" s="20">
        <f t="shared" si="11"/>
        <v>4.6994938634803401E-3</v>
      </c>
      <c r="AM67" s="20">
        <f t="shared" si="11"/>
        <v>4.1872814137588997E-3</v>
      </c>
      <c r="AN67" s="20">
        <f t="shared" si="11"/>
        <v>-3.6745680801697398E-3</v>
      </c>
      <c r="AR67" s="22">
        <f t="shared" si="12"/>
        <v>45107</v>
      </c>
      <c r="AS67" s="21">
        <f>EA_raw_policy_shocks!AE206</f>
        <v>0.11606287503146499</v>
      </c>
      <c r="AT67" s="21">
        <f>EA_raw_policy_shocks!AF206</f>
        <v>-1.46908057720995E-2</v>
      </c>
      <c r="AU67" s="21">
        <f>EA_raw_policy_shocks!AG206</f>
        <v>-7.8409203154198595E-2</v>
      </c>
      <c r="AV67" s="21">
        <f>EA_raw_policy_shocks!AH206</f>
        <v>-6.6645298940104195E-2</v>
      </c>
      <c r="AW67" s="21">
        <f>EA_raw_policy_shocks!AI206</f>
        <v>-5.0080235150073198E-2</v>
      </c>
      <c r="AX67" s="21">
        <f>EA_raw_policy_shocks!AJ206</f>
        <v>-4.3001643614882998E-2</v>
      </c>
      <c r="AY67" s="21">
        <f>EA_raw_policy_shocks!AK206</f>
        <v>-2.2733494487186302E-2</v>
      </c>
      <c r="AZ67" s="20">
        <f t="shared" si="14"/>
        <v>-0.15949780608707981</v>
      </c>
      <c r="BA67" s="22">
        <f t="shared" si="15"/>
        <v>45107</v>
      </c>
      <c r="BB67" s="20">
        <f t="shared" si="16"/>
        <v>1.9611686091661293E-2</v>
      </c>
      <c r="BC67" s="20" t="e">
        <f>#REF!</f>
        <v>#REF!</v>
      </c>
    </row>
    <row r="68" spans="1:55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3"/>
        <v>2.0435416370320602E-2</v>
      </c>
      <c r="AI68" s="20">
        <f t="shared" si="6"/>
        <v>1.800510013901386E-4</v>
      </c>
      <c r="AJ68" s="20">
        <f t="shared" si="11"/>
        <v>-1.32916332118426E-2</v>
      </c>
      <c r="AK68" s="20">
        <f t="shared" si="11"/>
        <v>4.1458764800328396E-3</v>
      </c>
      <c r="AL68" s="20">
        <f t="shared" si="11"/>
        <v>5.3638686439372299E-3</v>
      </c>
      <c r="AM68" s="20">
        <f t="shared" si="11"/>
        <v>4.8900830367459803E-3</v>
      </c>
      <c r="AN68" s="20">
        <f t="shared" si="11"/>
        <v>-2.51601475423912E-3</v>
      </c>
      <c r="AR68" s="22">
        <f t="shared" si="12"/>
        <v>45199</v>
      </c>
      <c r="AS68" s="21">
        <f>EA_raw_policy_shocks!AE207</f>
        <v>4.90885450996945E-2</v>
      </c>
      <c r="AT68" s="21">
        <f>EA_raw_policy_shocks!AF207</f>
        <v>-1.35501999506067E-2</v>
      </c>
      <c r="AU68" s="21">
        <f>EA_raw_policy_shocks!AG207</f>
        <v>-8.3239813602110399E-2</v>
      </c>
      <c r="AV68" s="21">
        <f>EA_raw_policy_shocks!AH207</f>
        <v>-6.3828982599684503E-2</v>
      </c>
      <c r="AW68" s="21">
        <f>EA_raw_policy_shocks!AI207</f>
        <v>-6.1864418279370302E-2</v>
      </c>
      <c r="AX68" s="21">
        <f>EA_raw_policy_shocks!AJ207</f>
        <v>-3.9097168547977901E-2</v>
      </c>
      <c r="AY68" s="21">
        <f>EA_raw_policy_shocks!AK207</f>
        <v>-1.87290330742063E-2</v>
      </c>
      <c r="AZ68" s="20">
        <f t="shared" si="14"/>
        <v>-0.23122107095426159</v>
      </c>
      <c r="BA68" s="22">
        <f t="shared" si="15"/>
        <v>45199</v>
      </c>
      <c r="BB68" s="20">
        <f t="shared" si="16"/>
        <v>-4.73626438401092E-2</v>
      </c>
      <c r="BC68" s="20" t="e">
        <f>#REF!</f>
        <v>#REF!</v>
      </c>
    </row>
    <row r="69" spans="1:55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3"/>
        <v>1.1072723818808954E-2</v>
      </c>
      <c r="AI69" s="20">
        <f t="shared" si="6"/>
        <v>1.7612155507445841E-4</v>
      </c>
      <c r="AJ69" s="20">
        <f t="shared" si="11"/>
        <v>-1.2363427451444999E-2</v>
      </c>
      <c r="AK69" s="20">
        <f t="shared" si="11"/>
        <v>4.6653709010913104E-3</v>
      </c>
      <c r="AL69" s="20">
        <f t="shared" si="11"/>
        <v>5.8659853215958704E-3</v>
      </c>
      <c r="AM69" s="20">
        <f t="shared" si="11"/>
        <v>5.3797783209130704E-3</v>
      </c>
      <c r="AN69" s="20">
        <f t="shared" si="11"/>
        <v>-1.65420583642106E-3</v>
      </c>
      <c r="AR69" s="22">
        <f t="shared" si="12"/>
        <v>45291</v>
      </c>
      <c r="AS69" s="21">
        <f>EA_raw_policy_shocks!AE208</f>
        <v>0.14700481340163499</v>
      </c>
      <c r="AT69" s="21">
        <f>EA_raw_policy_shocks!AF208</f>
        <v>-7.982532505910531E-3</v>
      </c>
      <c r="AU69" s="21">
        <f>EA_raw_policy_shocks!AG208</f>
        <v>-7.4904484061566801E-2</v>
      </c>
      <c r="AV69" s="21">
        <f>EA_raw_policy_shocks!AH208</f>
        <v>-7.6300412987508198E-2</v>
      </c>
      <c r="AW69" s="21">
        <f>EA_raw_policy_shocks!AI208</f>
        <v>-5.0682243253360702E-2</v>
      </c>
      <c r="AX69" s="21">
        <f>EA_raw_policy_shocks!AJ208</f>
        <v>-2.8610128022510301E-2</v>
      </c>
      <c r="AY69" s="21">
        <f>EA_raw_policy_shocks!AK208</f>
        <v>-1.10597019922163E-2</v>
      </c>
      <c r="AZ69" s="20">
        <f t="shared" si="14"/>
        <v>-0.10253468942143784</v>
      </c>
      <c r="BA69" s="22">
        <f t="shared" si="15"/>
        <v>45291</v>
      </c>
      <c r="BB69" s="20">
        <f t="shared" si="16"/>
        <v>5.0553624461831287E-2</v>
      </c>
      <c r="BC69" s="20" t="e">
        <f>#REF!</f>
        <v>#REF!</v>
      </c>
    </row>
    <row r="70" spans="1:55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3"/>
        <v>1.0914399198346782E-2</v>
      </c>
      <c r="AI70" s="20">
        <f t="shared" si="6"/>
        <v>1.7503246839704949E-4</v>
      </c>
      <c r="AJ70" s="20">
        <f t="shared" si="11"/>
        <v>-1.1155835807319299E-2</v>
      </c>
      <c r="AK70" s="20">
        <f t="shared" si="11"/>
        <v>5.0931270200615898E-3</v>
      </c>
      <c r="AL70" s="20">
        <f t="shared" si="11"/>
        <v>6.2035352906386603E-3</v>
      </c>
      <c r="AM70" s="20">
        <f t="shared" si="11"/>
        <v>5.6863914670079998E-3</v>
      </c>
      <c r="AN70" s="20">
        <f t="shared" si="11"/>
        <v>-1.03811708956902E-3</v>
      </c>
      <c r="AR70" s="22">
        <f t="shared" si="12"/>
        <v>45382</v>
      </c>
      <c r="AS70" s="21">
        <f>EA_raw_policy_shocks!AE209</f>
        <v>-7.6242866783434907E-2</v>
      </c>
      <c r="AT70" s="21">
        <f>EA_raw_policy_shocks!AF209</f>
        <v>-2.05823084211142E-2</v>
      </c>
      <c r="AU70" s="21">
        <f>EA_raw_policy_shocks!AG209</f>
        <v>-0.100367425629142</v>
      </c>
      <c r="AV70" s="21">
        <f>EA_raw_policy_shocks!AH209</f>
        <v>-6.1642026363530097E-2</v>
      </c>
      <c r="AW70" s="21">
        <f>EA_raw_policy_shocks!AI209</f>
        <v>-3.6833541375859702E-2</v>
      </c>
      <c r="AX70" s="21">
        <f>EA_raw_policy_shocks!AJ209</f>
        <v>-1.7709160694553298E-2</v>
      </c>
      <c r="AY70" s="21">
        <f>EA_raw_policy_shocks!AK209</f>
        <v>-7.1330824376016604E-3</v>
      </c>
      <c r="AZ70" s="20">
        <f t="shared" si="14"/>
        <v>-0.32051041170523586</v>
      </c>
      <c r="BA70" s="22">
        <f t="shared" si="15"/>
        <v>45382</v>
      </c>
      <c r="BB70" s="20">
        <f t="shared" si="16"/>
        <v>-0.17269405572323859</v>
      </c>
      <c r="BC70" s="20" t="e">
        <f>#REF!</f>
        <v>#REF!</v>
      </c>
    </row>
    <row r="71" spans="1:55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3"/>
        <v>6.2593921731477781E-3</v>
      </c>
      <c r="AI71" s="20">
        <f t="shared" si="6"/>
        <v>1.7365187582378316E-4</v>
      </c>
      <c r="AJ71" s="20">
        <f t="shared" si="11"/>
        <v>-1.0340022343080501E-2</v>
      </c>
      <c r="AK71" s="20">
        <f t="shared" si="11"/>
        <v>5.2652475192704797E-3</v>
      </c>
      <c r="AL71" s="20">
        <f t="shared" si="11"/>
        <v>6.3157783134481999E-3</v>
      </c>
      <c r="AM71" s="20">
        <f t="shared" si="11"/>
        <v>5.7942629652973903E-3</v>
      </c>
      <c r="AN71" s="20">
        <f t="shared" si="11"/>
        <v>-6.5596401986889297E-4</v>
      </c>
      <c r="AR71" s="22">
        <f t="shared" si="12"/>
        <v>45473</v>
      </c>
      <c r="AS71" s="21">
        <f>EA_raw_policy_shocks!AE210</f>
        <v>3.7578746089476797E-2</v>
      </c>
      <c r="AT71" s="21">
        <f>EA_raw_policy_shocks!AF210</f>
        <v>-1.76742799179378E-2</v>
      </c>
      <c r="AU71" s="21">
        <f>EA_raw_policy_shocks!AG210</f>
        <v>-6.75865468322258E-2</v>
      </c>
      <c r="AV71" s="21">
        <f>EA_raw_policy_shocks!AH210</f>
        <v>-4.0001519028127902E-2</v>
      </c>
      <c r="AW71" s="21">
        <f>EA_raw_policy_shocks!AI210</f>
        <v>-2.0410623828833602E-2</v>
      </c>
      <c r="AX71" s="21">
        <f>EA_raw_policy_shocks!AJ210</f>
        <v>-9.5734508633400894E-3</v>
      </c>
      <c r="AY71" s="21">
        <f>EA_raw_policy_shocks!AK210</f>
        <v>-2.89660427307219E-3</v>
      </c>
      <c r="AZ71" s="20">
        <f t="shared" si="14"/>
        <v>-0.12056427865406058</v>
      </c>
      <c r="BA71" s="22">
        <f t="shared" si="15"/>
        <v>45473</v>
      </c>
      <c r="BB71" s="20">
        <f t="shared" si="16"/>
        <v>-5.8872442850326903E-2</v>
      </c>
      <c r="BC71" s="20" t="e">
        <f>#REF!</f>
        <v>#REF!</v>
      </c>
    </row>
    <row r="72" spans="1:55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3"/>
        <v>4.2758498223453081E-3</v>
      </c>
      <c r="AI72" s="20">
        <f t="shared" si="6"/>
        <v>1.7023076489996832E-4</v>
      </c>
      <c r="AJ72" s="20">
        <f t="shared" si="11"/>
        <v>-9.8451278593092405E-3</v>
      </c>
      <c r="AK72" s="20">
        <f t="shared" si="11"/>
        <v>5.2481036899365502E-3</v>
      </c>
      <c r="AL72" s="20">
        <f t="shared" si="11"/>
        <v>6.2609270838898104E-3</v>
      </c>
      <c r="AM72" s="20">
        <f t="shared" si="11"/>
        <v>5.7501412834559604E-3</v>
      </c>
      <c r="AN72" s="20">
        <f t="shared" si="11"/>
        <v>-4.6160782164461601E-4</v>
      </c>
      <c r="AR72" s="22">
        <f t="shared" si="12"/>
        <v>45565</v>
      </c>
      <c r="AS72" s="21">
        <f>EA_raw_policy_shocks!AE211</f>
        <v>0</v>
      </c>
      <c r="AT72" s="21">
        <f>EA_raw_policy_shocks!AF211</f>
        <v>0</v>
      </c>
      <c r="AU72" s="21">
        <f>EA_raw_policy_shocks!AG211</f>
        <v>0</v>
      </c>
      <c r="AV72" s="21">
        <f>EA_raw_policy_shocks!AH211</f>
        <v>0</v>
      </c>
      <c r="AW72" s="21">
        <f>EA_raw_policy_shocks!AI211</f>
        <v>0</v>
      </c>
      <c r="AX72" s="21">
        <f>EA_raw_policy_shocks!AJ211</f>
        <v>0</v>
      </c>
      <c r="AY72" s="21">
        <f>EA_raw_policy_shocks!AK211</f>
        <v>0</v>
      </c>
      <c r="AZ72" s="20">
        <f t="shared" si="14"/>
        <v>0</v>
      </c>
      <c r="BA72" s="22">
        <f t="shared" si="15"/>
        <v>45565</v>
      </c>
      <c r="BB72" s="20">
        <f t="shared" si="16"/>
        <v>-9.64511889398037E-2</v>
      </c>
      <c r="BC72" s="20" t="e">
        <f>#REF!</f>
        <v>#REF!</v>
      </c>
    </row>
    <row r="73" spans="1:55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3"/>
        <v>3.355208226828727E-3</v>
      </c>
      <c r="AI73" s="20">
        <f t="shared" ref="AI73:AI132" si="17">Y73/1010</f>
        <v>1.6606789246398514E-4</v>
      </c>
      <c r="AJ73" s="20">
        <f t="shared" si="11"/>
        <v>-9.4828572560601201E-3</v>
      </c>
      <c r="AK73" s="20">
        <f t="shared" si="11"/>
        <v>5.1560635575098601E-3</v>
      </c>
      <c r="AL73" s="20">
        <f t="shared" si="11"/>
        <v>6.13935002491405E-3</v>
      </c>
      <c r="AM73" s="20">
        <f t="shared" si="11"/>
        <v>5.6440903990928604E-3</v>
      </c>
      <c r="AN73" s="20">
        <f t="shared" si="11"/>
        <v>-3.49795890286497E-4</v>
      </c>
      <c r="AR73" s="22">
        <f t="shared" si="12"/>
        <v>45657</v>
      </c>
      <c r="AS73" s="21">
        <f>EA_raw_policy_shocks!AE212</f>
        <v>0</v>
      </c>
      <c r="AT73" s="21">
        <f>EA_raw_policy_shocks!AF212</f>
        <v>0</v>
      </c>
      <c r="AU73" s="21">
        <f>EA_raw_policy_shocks!AG212</f>
        <v>0</v>
      </c>
      <c r="AV73" s="21">
        <f>EA_raw_policy_shocks!AH212</f>
        <v>0</v>
      </c>
      <c r="AW73" s="21">
        <f>EA_raw_policy_shocks!AI212</f>
        <v>0</v>
      </c>
      <c r="AX73" s="21">
        <f>EA_raw_policy_shocks!AJ212</f>
        <v>0</v>
      </c>
      <c r="AY73" s="21">
        <f>EA_raw_policy_shocks!AK212</f>
        <v>0</v>
      </c>
      <c r="AZ73" s="20">
        <f t="shared" si="14"/>
        <v>0</v>
      </c>
      <c r="BA73" s="22">
        <f t="shared" si="15"/>
        <v>45657</v>
      </c>
      <c r="BB73" s="20">
        <f t="shared" si="16"/>
        <v>-9.64511889398037E-2</v>
      </c>
      <c r="BC73" s="20" t="e">
        <f>#REF!</f>
        <v>#REF!</v>
      </c>
    </row>
    <row r="74" spans="1:55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3"/>
        <v>2.8697334987516938E-3</v>
      </c>
      <c r="AI74" s="20">
        <f t="shared" si="17"/>
        <v>1.6166968101805049E-4</v>
      </c>
      <c r="AJ74" s="20">
        <f t="shared" si="11"/>
        <v>-9.1789857900148597E-3</v>
      </c>
      <c r="AK74" s="20">
        <f t="shared" si="11"/>
        <v>5.03441352548428E-3</v>
      </c>
      <c r="AL74" s="20">
        <f t="shared" si="11"/>
        <v>5.9910603594559497E-3</v>
      </c>
      <c r="AM74" s="20">
        <f t="shared" si="11"/>
        <v>5.5121683993464201E-3</v>
      </c>
      <c r="AN74" s="20">
        <f t="shared" si="11"/>
        <v>-2.7809486853325101E-4</v>
      </c>
      <c r="AR74" s="22">
        <f t="shared" si="12"/>
        <v>45747</v>
      </c>
      <c r="AS74" s="21">
        <f>EA_raw_policy_shocks!AE213</f>
        <v>0</v>
      </c>
      <c r="AT74" s="21">
        <f>EA_raw_policy_shocks!AF213</f>
        <v>0</v>
      </c>
      <c r="AU74" s="21">
        <f>EA_raw_policy_shocks!AG213</f>
        <v>0</v>
      </c>
      <c r="AV74" s="21">
        <f>EA_raw_policy_shocks!AH213</f>
        <v>0</v>
      </c>
      <c r="AW74" s="21">
        <f>EA_raw_policy_shocks!AI213</f>
        <v>0</v>
      </c>
      <c r="AX74" s="21">
        <f>EA_raw_policy_shocks!AJ213</f>
        <v>0</v>
      </c>
      <c r="AY74" s="21">
        <f>EA_raw_policy_shocks!AK213</f>
        <v>0</v>
      </c>
      <c r="AZ74" s="20">
        <f t="shared" si="14"/>
        <v>0</v>
      </c>
      <c r="BA74" s="22">
        <f t="shared" si="15"/>
        <v>45747</v>
      </c>
      <c r="BB74" s="20">
        <f t="shared" si="16"/>
        <v>-9.64511889398037E-2</v>
      </c>
      <c r="BC74" s="20" t="e">
        <f>#REF!</f>
        <v>#REF!</v>
      </c>
    </row>
    <row r="75" spans="1:55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3"/>
        <v>2.5707507560848442E-3</v>
      </c>
      <c r="AI75" s="20">
        <f t="shared" si="17"/>
        <v>1.5723574704704554E-4</v>
      </c>
      <c r="AJ75" s="20">
        <f t="shared" si="11"/>
        <v>-8.9035076894727894E-3</v>
      </c>
      <c r="AK75" s="20">
        <f t="shared" si="11"/>
        <v>4.9017030363529496E-3</v>
      </c>
      <c r="AL75" s="20">
        <f t="shared" si="11"/>
        <v>5.8326935149510799E-3</v>
      </c>
      <c r="AM75" s="20">
        <f t="shared" si="11"/>
        <v>5.3696097328303997E-3</v>
      </c>
      <c r="AN75" s="20">
        <f t="shared" si="11"/>
        <v>-2.2821539849005E-4</v>
      </c>
      <c r="AR75" s="22">
        <f t="shared" si="12"/>
        <v>45838</v>
      </c>
      <c r="AS75" s="21">
        <f>EA_raw_policy_shocks!AE214</f>
        <v>0</v>
      </c>
      <c r="AT75" s="21">
        <f>EA_raw_policy_shocks!AF214</f>
        <v>0</v>
      </c>
      <c r="AU75" s="21">
        <f>EA_raw_policy_shocks!AG214</f>
        <v>0</v>
      </c>
      <c r="AV75" s="21">
        <f>EA_raw_policy_shocks!AH214</f>
        <v>0</v>
      </c>
      <c r="AW75" s="21">
        <f>EA_raw_policy_shocks!AI214</f>
        <v>0</v>
      </c>
      <c r="AX75" s="21">
        <f>EA_raw_policy_shocks!AJ214</f>
        <v>0</v>
      </c>
      <c r="AY75" s="21">
        <f>EA_raw_policy_shocks!AK214</f>
        <v>0</v>
      </c>
      <c r="AZ75" s="20">
        <f t="shared" si="14"/>
        <v>0</v>
      </c>
      <c r="BA75" s="22">
        <f t="shared" si="15"/>
        <v>45838</v>
      </c>
      <c r="BB75" s="20">
        <f t="shared" si="16"/>
        <v>-9.64511889398037E-2</v>
      </c>
      <c r="BC75" s="20" t="e">
        <f>#REF!</f>
        <v>#REF!</v>
      </c>
    </row>
    <row r="76" spans="1:55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3"/>
        <v>2.357226449770604E-3</v>
      </c>
      <c r="AI76" s="20">
        <f t="shared" si="17"/>
        <v>1.5284585841399999E-4</v>
      </c>
      <c r="AJ76" s="20">
        <f t="shared" si="11"/>
        <v>-8.6438689712031707E-3</v>
      </c>
      <c r="AK76" s="20">
        <f t="shared" si="11"/>
        <v>4.7658504865655199E-3</v>
      </c>
      <c r="AL76" s="20">
        <f t="shared" si="11"/>
        <v>5.6716018018709803E-3</v>
      </c>
      <c r="AM76" s="20">
        <f t="shared" si="11"/>
        <v>5.22337201716016E-3</v>
      </c>
      <c r="AN76" s="20">
        <f t="shared" si="11"/>
        <v>-1.91384795344973E-4</v>
      </c>
      <c r="AR76" s="22">
        <f t="shared" si="12"/>
        <v>45930</v>
      </c>
      <c r="AS76" s="21">
        <f>EA_raw_policy_shocks!AE215</f>
        <v>0</v>
      </c>
      <c r="AT76" s="21">
        <f>EA_raw_policy_shocks!AF215</f>
        <v>0</v>
      </c>
      <c r="AU76" s="21">
        <f>EA_raw_policy_shocks!AG215</f>
        <v>0</v>
      </c>
      <c r="AV76" s="21">
        <f>EA_raw_policy_shocks!AH215</f>
        <v>0</v>
      </c>
      <c r="AW76" s="21">
        <f>EA_raw_policy_shocks!AI215</f>
        <v>0</v>
      </c>
      <c r="AX76" s="21">
        <f>EA_raw_policy_shocks!AJ215</f>
        <v>0</v>
      </c>
      <c r="AY76" s="21">
        <f>EA_raw_policy_shocks!AK215</f>
        <v>0</v>
      </c>
      <c r="AZ76" s="20">
        <f t="shared" si="14"/>
        <v>0</v>
      </c>
      <c r="BA76" s="22">
        <f t="shared" si="15"/>
        <v>45930</v>
      </c>
      <c r="BB76" s="20">
        <f t="shared" si="16"/>
        <v>-9.64511889398037E-2</v>
      </c>
      <c r="BC76" s="20" t="e">
        <f>#REF!</f>
        <v>#REF!</v>
      </c>
    </row>
    <row r="77" spans="1:55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3"/>
        <v>2.1865112440150394E-3</v>
      </c>
      <c r="AI77" s="20">
        <f t="shared" si="17"/>
        <v>1.485323231617782E-4</v>
      </c>
      <c r="AJ77" s="20">
        <f t="shared" si="11"/>
        <v>-8.3945523587480794E-3</v>
      </c>
      <c r="AK77" s="20">
        <f t="shared" si="11"/>
        <v>4.6303826626958797E-3</v>
      </c>
      <c r="AL77" s="20">
        <f t="shared" si="11"/>
        <v>5.5112365405118801E-3</v>
      </c>
      <c r="AM77" s="20">
        <f t="shared" si="11"/>
        <v>5.07693278126719E-3</v>
      </c>
      <c r="AN77" s="20">
        <f t="shared" si="11"/>
        <v>-1.6286450980062999E-4</v>
      </c>
      <c r="AR77" s="22">
        <f t="shared" si="12"/>
        <v>46022</v>
      </c>
      <c r="AS77" s="21">
        <f>EA_raw_policy_shocks!AE216</f>
        <v>0</v>
      </c>
      <c r="AT77" s="21">
        <f>EA_raw_policy_shocks!AF216</f>
        <v>0</v>
      </c>
      <c r="AU77" s="21">
        <f>EA_raw_policy_shocks!AG216</f>
        <v>0</v>
      </c>
      <c r="AV77" s="21">
        <f>EA_raw_policy_shocks!AH216</f>
        <v>0</v>
      </c>
      <c r="AW77" s="21">
        <f>EA_raw_policy_shocks!AI216</f>
        <v>0</v>
      </c>
      <c r="AX77" s="21">
        <f>EA_raw_policy_shocks!AJ216</f>
        <v>0</v>
      </c>
      <c r="AY77" s="21">
        <f>EA_raw_policy_shocks!AK216</f>
        <v>0</v>
      </c>
      <c r="AZ77" s="20">
        <f t="shared" si="14"/>
        <v>0</v>
      </c>
      <c r="BA77" s="22">
        <f t="shared" si="15"/>
        <v>46022</v>
      </c>
      <c r="BB77" s="20">
        <f t="shared" si="16"/>
        <v>-9.64511889398037E-2</v>
      </c>
      <c r="BC77" s="20" t="e">
        <f>#REF!</f>
        <v>#REF!</v>
      </c>
    </row>
    <row r="78" spans="1:55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3"/>
        <v>2.0396445948323867E-3</v>
      </c>
      <c r="AI78" s="20">
        <f t="shared" si="17"/>
        <v>1.4430824861689208E-4</v>
      </c>
      <c r="AJ78" s="20">
        <f t="shared" si="11"/>
        <v>-8.1529747804620599E-3</v>
      </c>
      <c r="AK78" s="20">
        <f t="shared" si="11"/>
        <v>4.4969395141203298E-3</v>
      </c>
      <c r="AL78" s="20">
        <f t="shared" si="11"/>
        <v>5.3532856398197303E-3</v>
      </c>
      <c r="AM78" s="20">
        <f t="shared" si="11"/>
        <v>4.9321421407011396E-3</v>
      </c>
      <c r="AN78" s="20">
        <f t="shared" si="11"/>
        <v>-1.39830865553136E-4</v>
      </c>
      <c r="AR78" s="22">
        <f t="shared" si="12"/>
        <v>46112</v>
      </c>
      <c r="AS78" s="21">
        <f>EA_raw_policy_shocks!AE217</f>
        <v>0</v>
      </c>
      <c r="AT78" s="21">
        <f>EA_raw_policy_shocks!AF217</f>
        <v>0</v>
      </c>
      <c r="AU78" s="21">
        <f>EA_raw_policy_shocks!AG217</f>
        <v>0</v>
      </c>
      <c r="AV78" s="21">
        <f>EA_raw_policy_shocks!AH217</f>
        <v>0</v>
      </c>
      <c r="AW78" s="21">
        <f>EA_raw_policy_shocks!AI217</f>
        <v>0</v>
      </c>
      <c r="AX78" s="21">
        <f>EA_raw_policy_shocks!AJ217</f>
        <v>0</v>
      </c>
      <c r="AY78" s="21">
        <f>EA_raw_policy_shocks!AK217</f>
        <v>0</v>
      </c>
      <c r="AZ78" s="20">
        <f t="shared" si="14"/>
        <v>0</v>
      </c>
      <c r="BA78" s="22">
        <f t="shared" si="15"/>
        <v>46112</v>
      </c>
      <c r="BB78" s="20">
        <f t="shared" si="16"/>
        <v>-9.64511889398037E-2</v>
      </c>
      <c r="BC78" s="20" t="e">
        <f>#REF!</f>
        <v>#REF!</v>
      </c>
    </row>
    <row r="79" spans="1:55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3"/>
        <v>1.9076670491174688E-3</v>
      </c>
      <c r="AI79" s="20">
        <f t="shared" si="17"/>
        <v>1.4017873012302475E-4</v>
      </c>
      <c r="AJ79" s="20">
        <f t="shared" si="11"/>
        <v>-7.9178410508196004E-3</v>
      </c>
      <c r="AK79" s="20">
        <f t="shared" si="11"/>
        <v>4.3663069762667197E-3</v>
      </c>
      <c r="AL79" s="20">
        <f t="shared" si="11"/>
        <v>5.1985938922083303E-3</v>
      </c>
      <c r="AM79" s="20">
        <f t="shared" si="11"/>
        <v>4.7899992227762303E-3</v>
      </c>
      <c r="AN79" s="20">
        <f t="shared" si="11"/>
        <v>-1.20524938396204E-4</v>
      </c>
      <c r="AR79" s="22">
        <f t="shared" si="12"/>
        <v>46203</v>
      </c>
      <c r="AS79" s="21">
        <f>EA_raw_policy_shocks!AE218</f>
        <v>0</v>
      </c>
      <c r="AT79" s="21">
        <f>EA_raw_policy_shocks!AF218</f>
        <v>0</v>
      </c>
      <c r="AU79" s="21">
        <f>EA_raw_policy_shocks!AG218</f>
        <v>0</v>
      </c>
      <c r="AV79" s="21">
        <f>EA_raw_policy_shocks!AH218</f>
        <v>0</v>
      </c>
      <c r="AW79" s="21">
        <f>EA_raw_policy_shocks!AI218</f>
        <v>0</v>
      </c>
      <c r="AX79" s="21">
        <f>EA_raw_policy_shocks!AJ218</f>
        <v>0</v>
      </c>
      <c r="AY79" s="21">
        <f>EA_raw_policy_shocks!AK218</f>
        <v>0</v>
      </c>
      <c r="AZ79" s="20">
        <f t="shared" si="14"/>
        <v>0</v>
      </c>
      <c r="BA79" s="22">
        <f t="shared" si="15"/>
        <v>46203</v>
      </c>
      <c r="BB79" s="20">
        <f t="shared" si="16"/>
        <v>-9.64511889398037E-2</v>
      </c>
      <c r="BC79" s="20" t="e">
        <f>#REF!</f>
        <v>#REF!</v>
      </c>
    </row>
    <row r="80" spans="1:55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3"/>
        <v>1.7860805982201954E-3</v>
      </c>
      <c r="AI80" s="20">
        <f t="shared" si="17"/>
        <v>1.3614538507790097E-4</v>
      </c>
      <c r="AJ80" s="20">
        <f t="shared" si="11"/>
        <v>-7.6884617488559501E-3</v>
      </c>
      <c r="AK80" s="20">
        <f t="shared" si="11"/>
        <v>4.2388585542285596E-3</v>
      </c>
      <c r="AL80" s="20">
        <f t="shared" si="11"/>
        <v>5.0475783340830898E-3</v>
      </c>
      <c r="AM80" s="20">
        <f t="shared" si="11"/>
        <v>4.6510372519126203E-3</v>
      </c>
      <c r="AN80" s="20">
        <f t="shared" si="11"/>
        <v>-1.0385245762245499E-4</v>
      </c>
      <c r="AR80" s="22">
        <f t="shared" si="12"/>
        <v>46295</v>
      </c>
      <c r="AS80" s="21">
        <f>EA_raw_policy_shocks!AE219</f>
        <v>0</v>
      </c>
      <c r="AT80" s="21">
        <f>EA_raw_policy_shocks!AF219</f>
        <v>0</v>
      </c>
      <c r="AU80" s="21">
        <f>EA_raw_policy_shocks!AG219</f>
        <v>0</v>
      </c>
      <c r="AV80" s="21">
        <f>EA_raw_policy_shocks!AH219</f>
        <v>0</v>
      </c>
      <c r="AW80" s="21">
        <f>EA_raw_policy_shocks!AI219</f>
        <v>0</v>
      </c>
      <c r="AX80" s="21">
        <f>EA_raw_policy_shocks!AJ219</f>
        <v>0</v>
      </c>
      <c r="AY80" s="21">
        <f>EA_raw_policy_shocks!AK219</f>
        <v>0</v>
      </c>
      <c r="AZ80" s="20">
        <f t="shared" si="14"/>
        <v>0</v>
      </c>
      <c r="BA80" s="22">
        <f t="shared" si="15"/>
        <v>46295</v>
      </c>
      <c r="BB80" s="20">
        <f t="shared" si="16"/>
        <v>-9.64511889398037E-2</v>
      </c>
      <c r="BC80" s="20" t="e">
        <f>#REF!</f>
        <v>#REF!</v>
      </c>
    </row>
    <row r="81" spans="1:55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3"/>
        <v>1.6725133799310801E-3</v>
      </c>
      <c r="AI81" s="20">
        <f t="shared" si="17"/>
        <v>1.3220825545157724E-4</v>
      </c>
      <c r="AJ81" s="20">
        <f t="shared" ref="AJ81:AN112" si="18">Z81</f>
        <v>-7.4644556615321902E-3</v>
      </c>
      <c r="AK81" s="20">
        <f t="shared" si="18"/>
        <v>4.1147545303932198E-3</v>
      </c>
      <c r="AL81" s="20">
        <f t="shared" si="18"/>
        <v>4.9004258033003003E-3</v>
      </c>
      <c r="AM81" s="20">
        <f t="shared" si="18"/>
        <v>4.51552460862814E-3</v>
      </c>
      <c r="AN81" s="20">
        <f t="shared" si="18"/>
        <v>-8.91309964168307E-5</v>
      </c>
      <c r="AR81" s="22">
        <f t="shared" si="12"/>
        <v>46387</v>
      </c>
      <c r="AS81" s="21">
        <f>EA_raw_policy_shocks!AE220</f>
        <v>0</v>
      </c>
      <c r="AT81" s="21">
        <f>EA_raw_policy_shocks!AF220</f>
        <v>0</v>
      </c>
      <c r="AU81" s="21">
        <f>EA_raw_policy_shocks!AG220</f>
        <v>0</v>
      </c>
      <c r="AV81" s="21">
        <f>EA_raw_policy_shocks!AH220</f>
        <v>0</v>
      </c>
      <c r="AW81" s="21">
        <f>EA_raw_policy_shocks!AI220</f>
        <v>0</v>
      </c>
      <c r="AX81" s="21">
        <f>EA_raw_policy_shocks!AJ220</f>
        <v>0</v>
      </c>
      <c r="AY81" s="21">
        <f>EA_raw_policy_shocks!AK220</f>
        <v>0</v>
      </c>
      <c r="AZ81" s="20">
        <f t="shared" si="14"/>
        <v>0</v>
      </c>
      <c r="BA81" s="22">
        <f t="shared" si="15"/>
        <v>46387</v>
      </c>
      <c r="BB81" s="20">
        <f t="shared" si="16"/>
        <v>-9.64511889398037E-2</v>
      </c>
      <c r="BC81" s="20" t="e">
        <f>#REF!</f>
        <v>#REF!</v>
      </c>
    </row>
    <row r="82" spans="1:55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3"/>
        <v>1.5656754737548937E-3</v>
      </c>
      <c r="AI82" s="20">
        <f t="shared" si="17"/>
        <v>1.2836664404070297E-4</v>
      </c>
      <c r="AJ82" s="20">
        <f t="shared" si="18"/>
        <v>-7.2456100711493204E-3</v>
      </c>
      <c r="AK82" s="20">
        <f t="shared" si="18"/>
        <v>3.9940384501946299E-3</v>
      </c>
      <c r="AL82" s="20">
        <f t="shared" si="18"/>
        <v>4.7571932675571898E-3</v>
      </c>
      <c r="AM82" s="20">
        <f t="shared" si="18"/>
        <v>4.3835742013165202E-3</v>
      </c>
      <c r="AN82" s="20">
        <f t="shared" si="18"/>
        <v>-7.59326436394758E-5</v>
      </c>
      <c r="AR82" s="22">
        <f t="shared" si="12"/>
        <v>46477</v>
      </c>
      <c r="AS82" s="21">
        <f>EA_raw_policy_shocks!AE221</f>
        <v>0</v>
      </c>
      <c r="AT82" s="21">
        <f>EA_raw_policy_shocks!AF221</f>
        <v>0</v>
      </c>
      <c r="AU82" s="21">
        <f>EA_raw_policy_shocks!AG221</f>
        <v>0</v>
      </c>
      <c r="AV82" s="21">
        <f>EA_raw_policy_shocks!AH221</f>
        <v>0</v>
      </c>
      <c r="AW82" s="21">
        <f>EA_raw_policy_shocks!AI221</f>
        <v>0</v>
      </c>
      <c r="AX82" s="21">
        <f>EA_raw_policy_shocks!AJ221</f>
        <v>0</v>
      </c>
      <c r="AY82" s="21">
        <f>EA_raw_policy_shocks!AK221</f>
        <v>0</v>
      </c>
      <c r="AZ82" s="20">
        <f t="shared" si="14"/>
        <v>0</v>
      </c>
      <c r="BA82" s="22">
        <f t="shared" si="15"/>
        <v>46477</v>
      </c>
      <c r="BB82" s="20">
        <f t="shared" si="16"/>
        <v>-9.64511889398037E-2</v>
      </c>
      <c r="BC82" s="20" t="e">
        <f>#REF!</f>
        <v>#REF!</v>
      </c>
    </row>
    <row r="83" spans="1:55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3"/>
        <v>1.4648559735609449E-3</v>
      </c>
      <c r="AI83" s="20">
        <f t="shared" si="17"/>
        <v>1.2461950185465941E-4</v>
      </c>
      <c r="AJ83" s="20">
        <f t="shared" si="18"/>
        <v>-7.0318089942733499E-3</v>
      </c>
      <c r="AK83" s="20">
        <f t="shared" si="18"/>
        <v>3.8766877256346502E-3</v>
      </c>
      <c r="AL83" s="20">
        <f t="shared" si="18"/>
        <v>4.61786252083928E-3</v>
      </c>
      <c r="AM83" s="20">
        <f t="shared" si="18"/>
        <v>4.2552059054789997E-3</v>
      </c>
      <c r="AN83" s="20">
        <f t="shared" si="18"/>
        <v>-6.3987502951778894E-5</v>
      </c>
      <c r="AR83" s="22">
        <f t="shared" si="12"/>
        <v>46568</v>
      </c>
      <c r="AS83" s="21">
        <f>EA_raw_policy_shocks!AE222</f>
        <v>0</v>
      </c>
      <c r="AT83" s="21">
        <f>EA_raw_policy_shocks!AF222</f>
        <v>0</v>
      </c>
      <c r="AU83" s="21">
        <f>EA_raw_policy_shocks!AG222</f>
        <v>0</v>
      </c>
      <c r="AV83" s="21">
        <f>EA_raw_policy_shocks!AH222</f>
        <v>0</v>
      </c>
      <c r="AW83" s="21">
        <f>EA_raw_policy_shocks!AI222</f>
        <v>0</v>
      </c>
      <c r="AX83" s="21">
        <f>EA_raw_policy_shocks!AJ222</f>
        <v>0</v>
      </c>
      <c r="AY83" s="21">
        <f>EA_raw_policy_shocks!AK222</f>
        <v>0</v>
      </c>
      <c r="AZ83" s="20">
        <f t="shared" si="14"/>
        <v>0</v>
      </c>
      <c r="BA83" s="22">
        <f t="shared" si="15"/>
        <v>46568</v>
      </c>
      <c r="BB83" s="20">
        <f t="shared" si="16"/>
        <v>-9.64511889398037E-2</v>
      </c>
      <c r="BC83" s="20" t="e">
        <f>#REF!</f>
        <v>#REF!</v>
      </c>
    </row>
    <row r="84" spans="1:55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3"/>
        <v>1.369660867524931E-3</v>
      </c>
      <c r="AI84" s="20">
        <f t="shared" si="17"/>
        <v>1.2096561611109505E-4</v>
      </c>
      <c r="AJ84" s="20">
        <f t="shared" si="18"/>
        <v>-6.8229928212537498E-3</v>
      </c>
      <c r="AK84" s="20">
        <f t="shared" si="18"/>
        <v>3.7626421985459402E-3</v>
      </c>
      <c r="AL84" s="20">
        <f t="shared" si="18"/>
        <v>4.4823719436370901E-3</v>
      </c>
      <c r="AM84" s="20">
        <f t="shared" si="18"/>
        <v>4.1303839365847096E-3</v>
      </c>
      <c r="AN84" s="20">
        <f t="shared" si="18"/>
        <v>-5.3123940613186697E-5</v>
      </c>
      <c r="AR84" s="22">
        <f t="shared" si="12"/>
        <v>46660</v>
      </c>
      <c r="AS84" s="21">
        <f>EA_raw_policy_shocks!AE223</f>
        <v>0</v>
      </c>
      <c r="AT84" s="21">
        <f>EA_raw_policy_shocks!AF223</f>
        <v>0</v>
      </c>
      <c r="AU84" s="21">
        <f>EA_raw_policy_shocks!AG223</f>
        <v>0</v>
      </c>
      <c r="AV84" s="21">
        <f>EA_raw_policy_shocks!AH223</f>
        <v>0</v>
      </c>
      <c r="AW84" s="21">
        <f>EA_raw_policy_shocks!AI223</f>
        <v>0</v>
      </c>
      <c r="AX84" s="21">
        <f>EA_raw_policy_shocks!AJ223</f>
        <v>0</v>
      </c>
      <c r="AY84" s="21">
        <f>EA_raw_policy_shocks!AK223</f>
        <v>0</v>
      </c>
      <c r="AZ84" s="20">
        <f t="shared" si="14"/>
        <v>0</v>
      </c>
      <c r="BA84" s="22">
        <f t="shared" si="15"/>
        <v>46660</v>
      </c>
      <c r="BB84" s="20">
        <f t="shared" si="16"/>
        <v>-9.64511889398037E-2</v>
      </c>
      <c r="BC84" s="20" t="e">
        <f>#REF!</f>
        <v>#REF!</v>
      </c>
    </row>
    <row r="85" spans="1:55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3"/>
        <v>1.2798667592296932E-3</v>
      </c>
      <c r="AI85" s="20">
        <f t="shared" si="17"/>
        <v>1.1740370367735743E-4</v>
      </c>
      <c r="AJ85" s="20">
        <f t="shared" si="18"/>
        <v>-6.6191338470189499E-3</v>
      </c>
      <c r="AK85" s="20">
        <f t="shared" si="18"/>
        <v>3.65182117789686E-3</v>
      </c>
      <c r="AL85" s="20">
        <f t="shared" si="18"/>
        <v>4.3506357980893596E-3</v>
      </c>
      <c r="AM85" s="20">
        <f t="shared" si="18"/>
        <v>4.0090400523773396E-3</v>
      </c>
      <c r="AN85" s="20">
        <f t="shared" si="18"/>
        <v>-4.3230929203108498E-5</v>
      </c>
      <c r="AR85" s="22">
        <f t="shared" si="12"/>
        <v>46752</v>
      </c>
      <c r="AS85" s="21">
        <f>EA_raw_policy_shocks!AE224</f>
        <v>0</v>
      </c>
      <c r="AT85" s="21">
        <f>EA_raw_policy_shocks!AF224</f>
        <v>0</v>
      </c>
      <c r="AU85" s="21">
        <f>EA_raw_policy_shocks!AG224</f>
        <v>0</v>
      </c>
      <c r="AV85" s="21">
        <f>EA_raw_policy_shocks!AH224</f>
        <v>0</v>
      </c>
      <c r="AW85" s="21">
        <f>EA_raw_policy_shocks!AI224</f>
        <v>0</v>
      </c>
      <c r="AX85" s="21">
        <f>EA_raw_policy_shocks!AJ224</f>
        <v>0</v>
      </c>
      <c r="AY85" s="21">
        <f>EA_raw_policy_shocks!AK224</f>
        <v>0</v>
      </c>
      <c r="AZ85" s="20">
        <f t="shared" si="14"/>
        <v>0</v>
      </c>
      <c r="BA85" s="22">
        <f t="shared" si="15"/>
        <v>46752</v>
      </c>
      <c r="BB85" s="20">
        <f t="shared" si="16"/>
        <v>-9.64511889398037E-2</v>
      </c>
      <c r="BC85" s="20" t="e">
        <f>#REF!</f>
        <v>#REF!</v>
      </c>
    </row>
    <row r="86" spans="1:55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3"/>
        <v>1.1953354087424577E-3</v>
      </c>
      <c r="AI86" s="20">
        <f t="shared" si="17"/>
        <v>1.1393245662639011E-4</v>
      </c>
      <c r="AJ86" s="20">
        <f t="shared" si="18"/>
        <v>-6.4202206695784803E-3</v>
      </c>
      <c r="AK86" s="20">
        <f t="shared" si="18"/>
        <v>3.5441339290231901E-3</v>
      </c>
      <c r="AL86" s="20">
        <f t="shared" si="18"/>
        <v>4.2225562352893303E-3</v>
      </c>
      <c r="AM86" s="20">
        <f t="shared" si="18"/>
        <v>3.8910882637965801E-3</v>
      </c>
      <c r="AN86" s="20">
        <f t="shared" si="18"/>
        <v>-3.4233990042764597E-5</v>
      </c>
      <c r="AR86" s="22">
        <f t="shared" si="12"/>
        <v>46843</v>
      </c>
      <c r="AS86" s="21">
        <f>EA_raw_policy_shocks!AE225</f>
        <v>0</v>
      </c>
      <c r="AT86" s="21">
        <f>EA_raw_policy_shocks!AF225</f>
        <v>0</v>
      </c>
      <c r="AU86" s="21">
        <f>EA_raw_policy_shocks!AG225</f>
        <v>0</v>
      </c>
      <c r="AV86" s="21">
        <f>EA_raw_policy_shocks!AH225</f>
        <v>0</v>
      </c>
      <c r="AW86" s="21">
        <f>EA_raw_policy_shocks!AI225</f>
        <v>0</v>
      </c>
      <c r="AX86" s="21">
        <f>EA_raw_policy_shocks!AJ225</f>
        <v>0</v>
      </c>
      <c r="AY86" s="21">
        <f>EA_raw_policy_shocks!AK225</f>
        <v>0</v>
      </c>
      <c r="AZ86" s="20">
        <f t="shared" si="14"/>
        <v>0</v>
      </c>
      <c r="BA86" s="22">
        <f t="shared" si="15"/>
        <v>46843</v>
      </c>
      <c r="BB86" s="20">
        <f t="shared" si="16"/>
        <v>-9.64511889398037E-2</v>
      </c>
      <c r="BC86" s="20" t="e">
        <f>#REF!</f>
        <v>#REF!</v>
      </c>
    </row>
    <row r="87" spans="1:55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3"/>
        <v>1.1159629023758748E-3</v>
      </c>
      <c r="AI87" s="20">
        <f t="shared" si="17"/>
        <v>1.1055056227654653E-4</v>
      </c>
      <c r="AJ87" s="20">
        <f t="shared" si="18"/>
        <v>-6.2262479864960696E-3</v>
      </c>
      <c r="AK87" s="20">
        <f t="shared" si="18"/>
        <v>3.4394861859077201E-3</v>
      </c>
      <c r="AL87" s="20">
        <f t="shared" si="18"/>
        <v>4.0980307912885598E-3</v>
      </c>
      <c r="AM87" s="20">
        <f t="shared" si="18"/>
        <v>3.77643420848006E-3</v>
      </c>
      <c r="AN87" s="20">
        <f t="shared" si="18"/>
        <v>-2.60797631712605E-5</v>
      </c>
      <c r="AR87" s="22">
        <f t="shared" si="12"/>
        <v>46934</v>
      </c>
      <c r="AS87" s="21">
        <f>EA_raw_policy_shocks!AE226</f>
        <v>0</v>
      </c>
      <c r="AT87" s="21">
        <f>EA_raw_policy_shocks!AF226</f>
        <v>0</v>
      </c>
      <c r="AU87" s="21">
        <f>EA_raw_policy_shocks!AG226</f>
        <v>0</v>
      </c>
      <c r="AV87" s="21">
        <f>EA_raw_policy_shocks!AH226</f>
        <v>0</v>
      </c>
      <c r="AW87" s="21">
        <f>EA_raw_policy_shocks!AI226</f>
        <v>0</v>
      </c>
      <c r="AX87" s="21">
        <f>EA_raw_policy_shocks!AJ226</f>
        <v>0</v>
      </c>
      <c r="AY87" s="21">
        <f>EA_raw_policy_shocks!AK226</f>
        <v>0</v>
      </c>
      <c r="AZ87" s="20">
        <f t="shared" si="14"/>
        <v>0</v>
      </c>
      <c r="BA87" s="22">
        <f t="shared" si="15"/>
        <v>46934</v>
      </c>
      <c r="BB87" s="20">
        <f t="shared" si="16"/>
        <v>-9.64511889398037E-2</v>
      </c>
      <c r="BC87" s="20" t="e">
        <f>#REF!</f>
        <v>#REF!</v>
      </c>
    </row>
    <row r="88" spans="1:55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3"/>
        <v>1.0416498027738163E-3</v>
      </c>
      <c r="AI88" s="20">
        <f t="shared" si="17"/>
        <v>1.0725670933754257E-4</v>
      </c>
      <c r="AJ88" s="20">
        <f t="shared" si="18"/>
        <v>-6.0372099007444096E-3</v>
      </c>
      <c r="AK88" s="20">
        <f t="shared" si="18"/>
        <v>3.3377841383685999E-3</v>
      </c>
      <c r="AL88" s="20">
        <f t="shared" si="18"/>
        <v>3.9769569865510902E-3</v>
      </c>
      <c r="AM88" s="20">
        <f t="shared" si="18"/>
        <v>3.6649810574162999E-3</v>
      </c>
      <c r="AN88" s="20">
        <f t="shared" si="18"/>
        <v>-1.8726190931239701E-5</v>
      </c>
      <c r="AR88" s="22">
        <f t="shared" si="12"/>
        <v>47026</v>
      </c>
      <c r="AS88" s="21">
        <f>EA_raw_policy_shocks!AE227</f>
        <v>0</v>
      </c>
      <c r="AT88" s="21">
        <f>EA_raw_policy_shocks!AF227</f>
        <v>0</v>
      </c>
      <c r="AU88" s="21">
        <f>EA_raw_policy_shocks!AG227</f>
        <v>0</v>
      </c>
      <c r="AV88" s="21">
        <f>EA_raw_policy_shocks!AH227</f>
        <v>0</v>
      </c>
      <c r="AW88" s="21">
        <f>EA_raw_policy_shocks!AI227</f>
        <v>0</v>
      </c>
      <c r="AX88" s="21">
        <f>EA_raw_policy_shocks!AJ227</f>
        <v>0</v>
      </c>
      <c r="AY88" s="21">
        <f>EA_raw_policy_shocks!AK227</f>
        <v>0</v>
      </c>
      <c r="AZ88" s="20">
        <f t="shared" si="14"/>
        <v>0</v>
      </c>
      <c r="BA88" s="22">
        <f t="shared" si="15"/>
        <v>47026</v>
      </c>
      <c r="BB88" s="20">
        <f t="shared" si="16"/>
        <v>-9.64511889398037E-2</v>
      </c>
      <c r="BC88" s="20" t="e">
        <f>#REF!</f>
        <v>#REF!</v>
      </c>
    </row>
    <row r="89" spans="1:55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3"/>
        <v>9.7228450093249808E-4</v>
      </c>
      <c r="AI89" s="20">
        <f t="shared" si="17"/>
        <v>1.0404958664420792E-4</v>
      </c>
      <c r="AJ89" s="20">
        <f t="shared" si="18"/>
        <v>-5.8530956068447697E-3</v>
      </c>
      <c r="AK89" s="20">
        <f t="shared" si="18"/>
        <v>3.2389367745633202E-3</v>
      </c>
      <c r="AL89" s="20">
        <f t="shared" si="18"/>
        <v>3.8592350297017501E-3</v>
      </c>
      <c r="AM89" s="20">
        <f t="shared" si="18"/>
        <v>3.5566331296532599E-3</v>
      </c>
      <c r="AN89" s="20">
        <f t="shared" si="18"/>
        <v>-1.2136411720042799E-5</v>
      </c>
      <c r="AR89" s="22">
        <f t="shared" si="12"/>
        <v>47118</v>
      </c>
      <c r="AS89" s="21">
        <f>EA_raw_policy_shocks!AE228</f>
        <v>0</v>
      </c>
      <c r="AT89" s="21">
        <f>EA_raw_policy_shocks!AF228</f>
        <v>0</v>
      </c>
      <c r="AU89" s="21">
        <f>EA_raw_policy_shocks!AG228</f>
        <v>0</v>
      </c>
      <c r="AV89" s="21">
        <f>EA_raw_policy_shocks!AH228</f>
        <v>0</v>
      </c>
      <c r="AW89" s="21">
        <f>EA_raw_policy_shocks!AI228</f>
        <v>0</v>
      </c>
      <c r="AX89" s="21">
        <f>EA_raw_policy_shocks!AJ228</f>
        <v>0</v>
      </c>
      <c r="AY89" s="21">
        <f>EA_raw_policy_shocks!AK228</f>
        <v>0</v>
      </c>
      <c r="AZ89" s="20">
        <f t="shared" si="14"/>
        <v>0</v>
      </c>
      <c r="BA89" s="22">
        <f t="shared" si="15"/>
        <v>47118</v>
      </c>
      <c r="BB89" s="20">
        <f t="shared" si="16"/>
        <v>-9.64511889398037E-2</v>
      </c>
      <c r="BC89" s="20" t="e">
        <f>#REF!</f>
        <v>#REF!</v>
      </c>
    </row>
    <row r="90" spans="1:55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3"/>
        <v>9.0773501357799898E-4</v>
      </c>
      <c r="AI90" s="20">
        <f t="shared" si="17"/>
        <v>1.0092787828366337E-4</v>
      </c>
      <c r="AJ90" s="20">
        <f t="shared" si="18"/>
        <v>-5.6738867330152704E-3</v>
      </c>
      <c r="AK90" s="20">
        <f t="shared" si="18"/>
        <v>3.14285714508866E-3</v>
      </c>
      <c r="AL90" s="20">
        <f t="shared" si="18"/>
        <v>3.7447692775360798E-3</v>
      </c>
      <c r="AM90" s="20">
        <f t="shared" si="18"/>
        <v>3.4512979841583298E-3</v>
      </c>
      <c r="AN90" s="20">
        <f t="shared" si="18"/>
        <v>-6.2751181917342004E-6</v>
      </c>
      <c r="AR90" s="22">
        <f t="shared" si="12"/>
        <v>47208</v>
      </c>
      <c r="AS90" s="21">
        <f>EA_raw_policy_shocks!AE229</f>
        <v>0</v>
      </c>
      <c r="AT90" s="21">
        <f>EA_raw_policy_shocks!AF229</f>
        <v>0</v>
      </c>
      <c r="AU90" s="21">
        <f>EA_raw_policy_shocks!AG229</f>
        <v>0</v>
      </c>
      <c r="AV90" s="21">
        <f>EA_raw_policy_shocks!AH229</f>
        <v>0</v>
      </c>
      <c r="AW90" s="21">
        <f>EA_raw_policy_shocks!AI229</f>
        <v>0</v>
      </c>
      <c r="AX90" s="21">
        <f>EA_raw_policy_shocks!AJ229</f>
        <v>0</v>
      </c>
      <c r="AY90" s="21">
        <f>EA_raw_policy_shocks!AK229</f>
        <v>0</v>
      </c>
      <c r="AZ90" s="20">
        <f t="shared" si="14"/>
        <v>0</v>
      </c>
      <c r="BA90" s="22">
        <f t="shared" si="15"/>
        <v>47208</v>
      </c>
      <c r="BB90" s="20">
        <f t="shared" si="16"/>
        <v>-9.64511889398037E-2</v>
      </c>
      <c r="BC90" s="20" t="e">
        <f>#REF!</f>
        <v>#REF!</v>
      </c>
    </row>
    <row r="91" spans="1:55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3"/>
        <v>8.4784616088361174E-4</v>
      </c>
      <c r="AI91" s="20">
        <f t="shared" si="17"/>
        <v>9.7890257394582874E-5</v>
      </c>
      <c r="AJ91" s="20">
        <f t="shared" si="18"/>
        <v>-5.4995558482873099E-3</v>
      </c>
      <c r="AK91" s="20">
        <f t="shared" si="18"/>
        <v>3.0494629226884801E-3</v>
      </c>
      <c r="AL91" s="20">
        <f t="shared" si="18"/>
        <v>3.6334688825023702E-3</v>
      </c>
      <c r="AM91" s="20">
        <f t="shared" si="18"/>
        <v>3.3488875036624599E-3</v>
      </c>
      <c r="AN91" s="20">
        <f t="shared" si="18"/>
        <v>-1.10654627683004E-6</v>
      </c>
      <c r="AR91" s="22">
        <f t="shared" si="12"/>
        <v>47299</v>
      </c>
      <c r="AS91" s="21">
        <f>EA_raw_policy_shocks!AE230</f>
        <v>0</v>
      </c>
      <c r="AT91" s="21">
        <f>EA_raw_policy_shocks!AF230</f>
        <v>0</v>
      </c>
      <c r="AU91" s="21">
        <f>EA_raw_policy_shocks!AG230</f>
        <v>0</v>
      </c>
      <c r="AV91" s="21">
        <f>EA_raw_policy_shocks!AH230</f>
        <v>0</v>
      </c>
      <c r="AW91" s="21">
        <f>EA_raw_policy_shocks!AI230</f>
        <v>0</v>
      </c>
      <c r="AX91" s="21">
        <f>EA_raw_policy_shocks!AJ230</f>
        <v>0</v>
      </c>
      <c r="AY91" s="21">
        <f>EA_raw_policy_shocks!AK230</f>
        <v>0</v>
      </c>
      <c r="AZ91" s="20">
        <f t="shared" si="14"/>
        <v>0</v>
      </c>
      <c r="BA91" s="22">
        <f t="shared" si="15"/>
        <v>47299</v>
      </c>
      <c r="BB91" s="20">
        <f t="shared" si="16"/>
        <v>-9.64511889398037E-2</v>
      </c>
      <c r="BC91" s="20" t="e">
        <f>#REF!</f>
        <v>#REF!</v>
      </c>
    </row>
    <row r="92" spans="1:55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3"/>
        <v>7.9244009866114072E-4</v>
      </c>
      <c r="AI92" s="20">
        <f t="shared" si="17"/>
        <v>9.4935380001846828E-5</v>
      </c>
      <c r="AJ92" s="20">
        <f t="shared" si="18"/>
        <v>-5.3300657926746899E-3</v>
      </c>
      <c r="AK92" s="20">
        <f t="shared" si="18"/>
        <v>2.9586765126321502E-3</v>
      </c>
      <c r="AL92" s="20">
        <f t="shared" si="18"/>
        <v>3.5252479251734999E-3</v>
      </c>
      <c r="AM92" s="20">
        <f t="shared" si="18"/>
        <v>3.24931832182961E-3</v>
      </c>
      <c r="AN92" s="20">
        <f t="shared" si="18"/>
        <v>3.40647088314938E-6</v>
      </c>
      <c r="AR92" s="22">
        <f t="shared" si="12"/>
        <v>47391</v>
      </c>
      <c r="AS92" s="21">
        <f>EA_raw_policy_shocks!AE231</f>
        <v>0</v>
      </c>
      <c r="AT92" s="21">
        <f>EA_raw_policy_shocks!AF231</f>
        <v>0</v>
      </c>
      <c r="AU92" s="21">
        <f>EA_raw_policy_shocks!AG231</f>
        <v>0</v>
      </c>
      <c r="AV92" s="21">
        <f>EA_raw_policy_shocks!AH231</f>
        <v>0</v>
      </c>
      <c r="AW92" s="21">
        <f>EA_raw_policy_shocks!AI231</f>
        <v>0</v>
      </c>
      <c r="AX92" s="21">
        <f>EA_raw_policy_shocks!AJ231</f>
        <v>0</v>
      </c>
      <c r="AY92" s="21">
        <f>EA_raw_policy_shocks!AK231</f>
        <v>0</v>
      </c>
      <c r="AZ92" s="20">
        <f t="shared" si="14"/>
        <v>0</v>
      </c>
      <c r="BA92" s="22">
        <f t="shared" si="15"/>
        <v>47391</v>
      </c>
      <c r="BB92" s="20">
        <f t="shared" si="16"/>
        <v>-9.64511889398037E-2</v>
      </c>
      <c r="BC92" s="20" t="e">
        <f>#REF!</f>
        <v>#REF!</v>
      </c>
    </row>
    <row r="93" spans="1:55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3"/>
        <v>7.41318841077227E-4</v>
      </c>
      <c r="AI93" s="20">
        <f t="shared" si="17"/>
        <v>9.2061879661116435E-5</v>
      </c>
      <c r="AJ93" s="20">
        <f t="shared" si="18"/>
        <v>-5.1653695844255899E-3</v>
      </c>
      <c r="AK93" s="20">
        <f t="shared" si="18"/>
        <v>2.8704248834943102E-3</v>
      </c>
      <c r="AL93" s="20">
        <f t="shared" si="18"/>
        <v>3.4200252287064298E-3</v>
      </c>
      <c r="AM93" s="20">
        <f t="shared" si="18"/>
        <v>3.1525118344255501E-3</v>
      </c>
      <c r="AN93" s="20">
        <f t="shared" si="18"/>
        <v>7.3027711211537301E-6</v>
      </c>
      <c r="AR93" s="22">
        <f t="shared" si="12"/>
        <v>47483</v>
      </c>
      <c r="AS93" s="21">
        <f>EA_raw_policy_shocks!AE232</f>
        <v>0</v>
      </c>
      <c r="AT93" s="21">
        <f>EA_raw_policy_shocks!AF232</f>
        <v>0</v>
      </c>
      <c r="AU93" s="21">
        <f>EA_raw_policy_shocks!AG232</f>
        <v>0</v>
      </c>
      <c r="AV93" s="21">
        <f>EA_raw_policy_shocks!AH232</f>
        <v>0</v>
      </c>
      <c r="AW93" s="21">
        <f>EA_raw_policy_shocks!AI232</f>
        <v>0</v>
      </c>
      <c r="AX93" s="21">
        <f>EA_raw_policy_shocks!AJ232</f>
        <v>0</v>
      </c>
      <c r="AY93" s="21">
        <f>EA_raw_policy_shocks!AK232</f>
        <v>0</v>
      </c>
      <c r="AZ93" s="20">
        <f t="shared" si="14"/>
        <v>0</v>
      </c>
      <c r="BA93" s="22">
        <f t="shared" si="15"/>
        <v>47483</v>
      </c>
      <c r="BB93" s="20">
        <f t="shared" si="16"/>
        <v>-9.64511889398037E-2</v>
      </c>
      <c r="BC93" s="20" t="e">
        <f>#REF!</f>
        <v>#REF!</v>
      </c>
    </row>
    <row r="94" spans="1:55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3"/>
        <v>6.9426786086503099E-4</v>
      </c>
      <c r="AI94" s="20">
        <f t="shared" si="17"/>
        <v>8.9268363318798413E-5</v>
      </c>
      <c r="AJ94" s="20">
        <f t="shared" si="18"/>
        <v>-5.0054107272101602E-3</v>
      </c>
      <c r="AK94" s="20">
        <f t="shared" si="18"/>
        <v>2.7846392378849602E-3</v>
      </c>
      <c r="AL94" s="20">
        <f t="shared" si="18"/>
        <v>3.31772399193575E-3</v>
      </c>
      <c r="AM94" s="20">
        <f t="shared" si="18"/>
        <v>3.05839395702278E-3</v>
      </c>
      <c r="AN94" s="20">
        <f t="shared" si="18"/>
        <v>1.06227174390127E-5</v>
      </c>
      <c r="AR94" s="22">
        <f t="shared" si="12"/>
        <v>47573</v>
      </c>
      <c r="AS94" s="21">
        <f>EA_raw_policy_shocks!AE233</f>
        <v>0</v>
      </c>
      <c r="AT94" s="21">
        <f>EA_raw_policy_shocks!AF233</f>
        <v>0</v>
      </c>
      <c r="AU94" s="21">
        <f>EA_raw_policy_shocks!AG233</f>
        <v>0</v>
      </c>
      <c r="AV94" s="21">
        <f>EA_raw_policy_shocks!AH233</f>
        <v>0</v>
      </c>
      <c r="AW94" s="21">
        <f>EA_raw_policy_shocks!AI233</f>
        <v>0</v>
      </c>
      <c r="AX94" s="21">
        <f>EA_raw_policy_shocks!AJ233</f>
        <v>0</v>
      </c>
      <c r="AY94" s="21">
        <f>EA_raw_policy_shocks!AK233</f>
        <v>0</v>
      </c>
      <c r="AZ94" s="20">
        <f t="shared" si="14"/>
        <v>0</v>
      </c>
      <c r="BA94" s="22">
        <f t="shared" si="15"/>
        <v>47573</v>
      </c>
      <c r="BB94" s="20">
        <f t="shared" si="16"/>
        <v>-9.64511889398037E-2</v>
      </c>
      <c r="BC94" s="20" t="e">
        <f>#REF!</f>
        <v>#REF!</v>
      </c>
    </row>
    <row r="95" spans="1:55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3"/>
        <v>6.510601553611356E-4</v>
      </c>
      <c r="AI95" s="20">
        <f t="shared" si="17"/>
        <v>8.6553408545303961E-5</v>
      </c>
      <c r="AJ95" s="20">
        <f t="shared" si="18"/>
        <v>-4.8501237883580199E-3</v>
      </c>
      <c r="AK95" s="20">
        <f t="shared" si="18"/>
        <v>2.7012545997573399E-3</v>
      </c>
      <c r="AL95" s="20">
        <f t="shared" si="18"/>
        <v>3.2182713312733902E-3</v>
      </c>
      <c r="AM95" s="20">
        <f t="shared" si="18"/>
        <v>2.9668947423733198E-3</v>
      </c>
      <c r="AN95" s="20">
        <f t="shared" si="18"/>
        <v>1.34078157909556E-5</v>
      </c>
      <c r="AR95" s="22">
        <f t="shared" si="12"/>
        <v>47664</v>
      </c>
      <c r="AS95" s="21">
        <f>EA_raw_policy_shocks!AE234</f>
        <v>0</v>
      </c>
      <c r="AT95" s="21">
        <f>EA_raw_policy_shocks!AF234</f>
        <v>0</v>
      </c>
      <c r="AU95" s="21">
        <f>EA_raw_policy_shocks!AG234</f>
        <v>0</v>
      </c>
      <c r="AV95" s="21">
        <f>EA_raw_policy_shocks!AH234</f>
        <v>0</v>
      </c>
      <c r="AW95" s="21">
        <f>EA_raw_policy_shocks!AI234</f>
        <v>0</v>
      </c>
      <c r="AX95" s="21">
        <f>EA_raw_policy_shocks!AJ234</f>
        <v>0</v>
      </c>
      <c r="AY95" s="21">
        <f>EA_raw_policy_shocks!AK234</f>
        <v>0</v>
      </c>
      <c r="AZ95" s="20">
        <f t="shared" si="14"/>
        <v>0</v>
      </c>
      <c r="BA95" s="22">
        <f t="shared" si="15"/>
        <v>47664</v>
      </c>
      <c r="BB95" s="20">
        <f t="shared" si="16"/>
        <v>-9.64511889398037E-2</v>
      </c>
      <c r="BC95" s="20" t="e">
        <f>#REF!</f>
        <v>#REF!</v>
      </c>
    </row>
    <row r="96" spans="1:55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3"/>
        <v>6.1146037884959924E-4</v>
      </c>
      <c r="AI96" s="20">
        <f t="shared" si="17"/>
        <v>8.3915562148346927E-5</v>
      </c>
      <c r="AJ96" s="20">
        <f t="shared" si="18"/>
        <v>-4.6994351514450996E-3</v>
      </c>
      <c r="AK96" s="20">
        <f t="shared" si="18"/>
        <v>2.6202093715621501E-3</v>
      </c>
      <c r="AL96" s="20">
        <f t="shared" si="18"/>
        <v>3.1215977924325899E-3</v>
      </c>
      <c r="AM96" s="20">
        <f t="shared" si="18"/>
        <v>2.8779479306573199E-3</v>
      </c>
      <c r="AN96" s="20">
        <f t="shared" si="18"/>
        <v>1.57002181477849E-5</v>
      </c>
      <c r="AR96" s="22">
        <f t="shared" si="12"/>
        <v>47756</v>
      </c>
      <c r="AS96" s="21">
        <f>EA_raw_policy_shocks!AE235</f>
        <v>0</v>
      </c>
      <c r="AT96" s="21">
        <f>EA_raw_policy_shocks!AF235</f>
        <v>0</v>
      </c>
      <c r="AU96" s="21">
        <f>EA_raw_policy_shocks!AG235</f>
        <v>0</v>
      </c>
      <c r="AV96" s="21">
        <f>EA_raw_policy_shocks!AH235</f>
        <v>0</v>
      </c>
      <c r="AW96" s="21">
        <f>EA_raw_policy_shocks!AI235</f>
        <v>0</v>
      </c>
      <c r="AX96" s="21">
        <f>EA_raw_policy_shocks!AJ235</f>
        <v>0</v>
      </c>
      <c r="AY96" s="21">
        <f>EA_raw_policy_shocks!AK235</f>
        <v>0</v>
      </c>
      <c r="AZ96" s="20">
        <f t="shared" si="14"/>
        <v>0</v>
      </c>
      <c r="BA96" s="22">
        <f t="shared" si="15"/>
        <v>47756</v>
      </c>
      <c r="BB96" s="20">
        <f t="shared" si="16"/>
        <v>-9.64511889398037E-2</v>
      </c>
      <c r="BC96" s="20" t="e">
        <f>#REF!</f>
        <v>#REF!</v>
      </c>
    </row>
    <row r="97" spans="1:55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3"/>
        <v>5.7522878771874906E-4</v>
      </c>
      <c r="AI97" s="20">
        <f t="shared" si="17"/>
        <v>8.1353340077223372E-5</v>
      </c>
      <c r="AJ97" s="20">
        <f t="shared" si="18"/>
        <v>-4.5532638744183399E-3</v>
      </c>
      <c r="AK97" s="20">
        <f t="shared" si="18"/>
        <v>2.5414448956428901E-3</v>
      </c>
      <c r="AL97" s="20">
        <f t="shared" si="18"/>
        <v>3.0276368691017899E-3</v>
      </c>
      <c r="AM97" s="20">
        <f t="shared" si="18"/>
        <v>2.7914904825232499E-3</v>
      </c>
      <c r="AN97" s="20">
        <f t="shared" si="18"/>
        <v>1.7542188324171001E-5</v>
      </c>
      <c r="AR97" s="22">
        <f t="shared" si="12"/>
        <v>47848</v>
      </c>
      <c r="AS97" s="21">
        <f>EA_raw_policy_shocks!AE236</f>
        <v>0</v>
      </c>
      <c r="AT97" s="21">
        <f>EA_raw_policy_shocks!AF236</f>
        <v>0</v>
      </c>
      <c r="AU97" s="21">
        <f>EA_raw_policy_shocks!AG236</f>
        <v>0</v>
      </c>
      <c r="AV97" s="21">
        <f>EA_raw_policy_shocks!AH236</f>
        <v>0</v>
      </c>
      <c r="AW97" s="21">
        <f>EA_raw_policy_shocks!AI236</f>
        <v>0</v>
      </c>
      <c r="AX97" s="21">
        <f>EA_raw_policy_shocks!AJ236</f>
        <v>0</v>
      </c>
      <c r="AY97" s="21">
        <f>EA_raw_policy_shocks!AK236</f>
        <v>0</v>
      </c>
      <c r="AZ97" s="20">
        <f t="shared" si="14"/>
        <v>0</v>
      </c>
      <c r="BA97" s="22">
        <f t="shared" si="15"/>
        <v>47848</v>
      </c>
      <c r="BB97" s="20">
        <f t="shared" si="16"/>
        <v>-9.64511889398037E-2</v>
      </c>
      <c r="BC97" s="20" t="e">
        <f>#REF!</f>
        <v>#REF!</v>
      </c>
    </row>
    <row r="98" spans="1:55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3"/>
        <v>5.4212484523436053E-4</v>
      </c>
      <c r="AI98" s="20">
        <f t="shared" si="17"/>
        <v>7.8865228474598911E-5</v>
      </c>
      <c r="AJ98" s="20">
        <f t="shared" si="18"/>
        <v>-4.4115226008889499E-3</v>
      </c>
      <c r="AK98" s="20">
        <f t="shared" si="18"/>
        <v>2.4649050397451602E-3</v>
      </c>
      <c r="AL98" s="20">
        <f t="shared" si="18"/>
        <v>2.9363245532376598E-3</v>
      </c>
      <c r="AM98" s="20">
        <f t="shared" si="18"/>
        <v>2.7074621257616701E-3</v>
      </c>
      <c r="AN98" s="20">
        <f t="shared" si="18"/>
        <v>1.89755805068969E-5</v>
      </c>
      <c r="AR98" s="22">
        <f t="shared" si="12"/>
        <v>47938</v>
      </c>
      <c r="AS98" s="21">
        <f>EA_raw_policy_shocks!AE237</f>
        <v>0</v>
      </c>
      <c r="AT98" s="21">
        <f>EA_raw_policy_shocks!AF237</f>
        <v>0</v>
      </c>
      <c r="AU98" s="21">
        <f>EA_raw_policy_shocks!AG237</f>
        <v>0</v>
      </c>
      <c r="AV98" s="21">
        <f>EA_raw_policy_shocks!AH237</f>
        <v>0</v>
      </c>
      <c r="AW98" s="21">
        <f>EA_raw_policy_shocks!AI237</f>
        <v>0</v>
      </c>
      <c r="AX98" s="21">
        <f>EA_raw_policy_shocks!AJ237</f>
        <v>0</v>
      </c>
      <c r="AY98" s="21">
        <f>EA_raw_policy_shocks!AK237</f>
        <v>0</v>
      </c>
      <c r="AZ98" s="20">
        <f t="shared" ref="AZ98:AZ129" si="19">SUM(AS98:AY98)</f>
        <v>0</v>
      </c>
      <c r="BA98" s="22">
        <f t="shared" ref="BA98:BA132" si="20">AR98</f>
        <v>47938</v>
      </c>
      <c r="BB98" s="20">
        <f t="shared" ref="BB98:BB132" si="21">AS98-$AS$2</f>
        <v>-9.64511889398037E-2</v>
      </c>
      <c r="BC98" s="20" t="e">
        <f>#REF!</f>
        <v>#REF!</v>
      </c>
    </row>
    <row r="99" spans="1:55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3"/>
        <v>5.1191040468916192E-4</v>
      </c>
      <c r="AI99" s="20">
        <f t="shared" si="17"/>
        <v>7.6449685707271887E-5</v>
      </c>
      <c r="AJ99" s="20">
        <f t="shared" si="18"/>
        <v>-4.2741184865802096E-3</v>
      </c>
      <c r="AK99" s="20">
        <f t="shared" si="18"/>
        <v>2.3905358193187999E-3</v>
      </c>
      <c r="AL99" s="20">
        <f t="shared" si="18"/>
        <v>2.8475989296117199E-3</v>
      </c>
      <c r="AM99" s="20">
        <f t="shared" si="18"/>
        <v>2.6258049351524002E-3</v>
      </c>
      <c r="AN99" s="20">
        <f t="shared" si="18"/>
        <v>2.0041362702727299E-5</v>
      </c>
      <c r="AR99" s="22">
        <f t="shared" si="12"/>
        <v>48029</v>
      </c>
      <c r="AS99" s="21">
        <f>EA_raw_policy_shocks!AE238</f>
        <v>0</v>
      </c>
      <c r="AT99" s="21">
        <f>EA_raw_policy_shocks!AF238</f>
        <v>0</v>
      </c>
      <c r="AU99" s="21">
        <f>EA_raw_policy_shocks!AG238</f>
        <v>0</v>
      </c>
      <c r="AV99" s="21">
        <f>EA_raw_policy_shocks!AH238</f>
        <v>0</v>
      </c>
      <c r="AW99" s="21">
        <f>EA_raw_policy_shocks!AI238</f>
        <v>0</v>
      </c>
      <c r="AX99" s="21">
        <f>EA_raw_policy_shocks!AJ238</f>
        <v>0</v>
      </c>
      <c r="AY99" s="21">
        <f>EA_raw_policy_shocks!AK238</f>
        <v>0</v>
      </c>
      <c r="AZ99" s="20">
        <f t="shared" si="19"/>
        <v>0</v>
      </c>
      <c r="BA99" s="22">
        <f t="shared" si="20"/>
        <v>48029</v>
      </c>
      <c r="BB99" s="20">
        <f t="shared" si="21"/>
        <v>-9.64511889398037E-2</v>
      </c>
      <c r="BC99" s="20" t="e">
        <f>#REF!</f>
        <v>#REF!</v>
      </c>
    </row>
    <row r="100" spans="1:55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3"/>
        <v>4.8435243311466291E-4</v>
      </c>
      <c r="AI100" s="20">
        <f t="shared" si="17"/>
        <v>7.4105145195351086E-5</v>
      </c>
      <c r="AJ100" s="20">
        <f t="shared" si="18"/>
        <v>-4.1409541135739502E-3</v>
      </c>
      <c r="AK100" s="20">
        <f t="shared" si="18"/>
        <v>2.3182850630965E-3</v>
      </c>
      <c r="AL100" s="20">
        <f t="shared" si="18"/>
        <v>2.7613998213160602E-3</v>
      </c>
      <c r="AM100" s="20">
        <f t="shared" si="18"/>
        <v>2.5464629555660401E-3</v>
      </c>
      <c r="AN100" s="20">
        <f t="shared" si="18"/>
        <v>2.0779199538800598E-5</v>
      </c>
      <c r="AR100" s="22">
        <f t="shared" si="12"/>
        <v>48121</v>
      </c>
      <c r="AS100" s="21">
        <f>EA_raw_policy_shocks!AE239</f>
        <v>0</v>
      </c>
      <c r="AT100" s="21">
        <f>EA_raw_policy_shocks!AF239</f>
        <v>0</v>
      </c>
      <c r="AU100" s="21">
        <f>EA_raw_policy_shocks!AG239</f>
        <v>0</v>
      </c>
      <c r="AV100" s="21">
        <f>EA_raw_policy_shocks!AH239</f>
        <v>0</v>
      </c>
      <c r="AW100" s="21">
        <f>EA_raw_policy_shocks!AI239</f>
        <v>0</v>
      </c>
      <c r="AX100" s="21">
        <f>EA_raw_policy_shocks!AJ239</f>
        <v>0</v>
      </c>
      <c r="AY100" s="21">
        <f>EA_raw_policy_shocks!AK239</f>
        <v>0</v>
      </c>
      <c r="AZ100" s="20">
        <f t="shared" si="19"/>
        <v>0</v>
      </c>
      <c r="BA100" s="22">
        <f t="shared" si="20"/>
        <v>48121</v>
      </c>
      <c r="BB100" s="20">
        <f t="shared" si="21"/>
        <v>-9.64511889398037E-2</v>
      </c>
      <c r="BC100" s="20" t="e">
        <f>#REF!</f>
        <v>#REF!</v>
      </c>
    </row>
    <row r="101" spans="1:55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3"/>
        <v>4.5922527438449533E-4</v>
      </c>
      <c r="AI101" s="20">
        <f t="shared" si="17"/>
        <v>7.1830018865863077E-5</v>
      </c>
      <c r="AJ101" s="20">
        <f t="shared" si="18"/>
        <v>-4.0119283723716297E-3</v>
      </c>
      <c r="AK101" s="20">
        <f t="shared" si="18"/>
        <v>2.2481021239029102E-3</v>
      </c>
      <c r="AL101" s="20">
        <f t="shared" si="18"/>
        <v>2.6776684885154701E-3</v>
      </c>
      <c r="AM101" s="20">
        <f t="shared" si="18"/>
        <v>2.46938187249412E-3</v>
      </c>
      <c r="AN101" s="20">
        <f t="shared" si="18"/>
        <v>2.1227104607390799E-5</v>
      </c>
      <c r="AR101" s="22">
        <f t="shared" si="12"/>
        <v>48213</v>
      </c>
      <c r="AS101" s="21">
        <f>EA_raw_policy_shocks!AE240</f>
        <v>0</v>
      </c>
      <c r="AT101" s="21">
        <f>EA_raw_policy_shocks!AF240</f>
        <v>0</v>
      </c>
      <c r="AU101" s="21">
        <f>EA_raw_policy_shocks!AG240</f>
        <v>0</v>
      </c>
      <c r="AV101" s="21">
        <f>EA_raw_policy_shocks!AH240</f>
        <v>0</v>
      </c>
      <c r="AW101" s="21">
        <f>EA_raw_policy_shocks!AI240</f>
        <v>0</v>
      </c>
      <c r="AX101" s="21">
        <f>EA_raw_policy_shocks!AJ240</f>
        <v>0</v>
      </c>
      <c r="AY101" s="21">
        <f>EA_raw_policy_shocks!AK240</f>
        <v>0</v>
      </c>
      <c r="AZ101" s="20">
        <f t="shared" si="19"/>
        <v>0</v>
      </c>
      <c r="BA101" s="22">
        <f t="shared" si="20"/>
        <v>48213</v>
      </c>
      <c r="BB101" s="20">
        <f t="shared" si="21"/>
        <v>-9.64511889398037E-2</v>
      </c>
      <c r="BC101" s="20" t="e">
        <f>#REF!</f>
        <v>#REF!</v>
      </c>
    </row>
    <row r="102" spans="1:55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3"/>
        <v>4.3631246651143539E-4</v>
      </c>
      <c r="AI102" s="20">
        <f t="shared" si="17"/>
        <v>6.9622701064254655E-5</v>
      </c>
      <c r="AJ102" s="20">
        <f t="shared" si="18"/>
        <v>-3.8869372980254698E-3</v>
      </c>
      <c r="AK102" s="20">
        <f t="shared" si="18"/>
        <v>2.17993763425017E-3</v>
      </c>
      <c r="AL102" s="20">
        <f t="shared" si="18"/>
        <v>2.5963473781587202E-3</v>
      </c>
      <c r="AM102" s="20">
        <f t="shared" si="18"/>
        <v>2.39450873276148E-3</v>
      </c>
      <c r="AN102" s="20">
        <f t="shared" si="18"/>
        <v>2.1421162288426299E-5</v>
      </c>
      <c r="AR102" s="22">
        <f t="shared" si="12"/>
        <v>48304</v>
      </c>
      <c r="AS102" s="21">
        <f>EA_raw_policy_shocks!AE241</f>
        <v>0</v>
      </c>
      <c r="AT102" s="21">
        <f>EA_raw_policy_shocks!AF241</f>
        <v>0</v>
      </c>
      <c r="AU102" s="21">
        <f>EA_raw_policy_shocks!AG241</f>
        <v>0</v>
      </c>
      <c r="AV102" s="21">
        <f>EA_raw_policy_shocks!AH241</f>
        <v>0</v>
      </c>
      <c r="AW102" s="21">
        <f>EA_raw_policy_shocks!AI241</f>
        <v>0</v>
      </c>
      <c r="AX102" s="21">
        <f>EA_raw_policy_shocks!AJ241</f>
        <v>0</v>
      </c>
      <c r="AY102" s="21">
        <f>EA_raw_policy_shocks!AK241</f>
        <v>0</v>
      </c>
      <c r="AZ102" s="20">
        <f t="shared" si="19"/>
        <v>0</v>
      </c>
      <c r="BA102" s="22">
        <f t="shared" si="20"/>
        <v>48304</v>
      </c>
      <c r="BB102" s="20">
        <f t="shared" si="21"/>
        <v>-9.64511889398037E-2</v>
      </c>
      <c r="BC102" s="20" t="e">
        <f>#REF!</f>
        <v>#REF!</v>
      </c>
    </row>
    <row r="103" spans="1:55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3"/>
        <v>4.1540814486756839E-4</v>
      </c>
      <c r="AI103" s="20">
        <f t="shared" si="17"/>
        <v>6.7481572774537516E-5</v>
      </c>
      <c r="AJ103" s="20">
        <f t="shared" si="18"/>
        <v>-3.7658748508029301E-3</v>
      </c>
      <c r="AK103" s="20">
        <f t="shared" si="18"/>
        <v>2.1137433031892501E-3</v>
      </c>
      <c r="AL103" s="20">
        <f t="shared" si="18"/>
        <v>2.51737992253975E-3</v>
      </c>
      <c r="AM103" s="20">
        <f t="shared" si="18"/>
        <v>2.3217917116680198E-3</v>
      </c>
      <c r="AN103" s="20">
        <f t="shared" si="18"/>
        <v>2.1395317362227201E-5</v>
      </c>
      <c r="AR103" s="22">
        <f t="shared" si="12"/>
        <v>48395</v>
      </c>
      <c r="AS103" s="21">
        <f>EA_raw_policy_shocks!AE242</f>
        <v>0</v>
      </c>
      <c r="AT103" s="21">
        <f>EA_raw_policy_shocks!AF242</f>
        <v>0</v>
      </c>
      <c r="AU103" s="21">
        <f>EA_raw_policy_shocks!AG242</f>
        <v>0</v>
      </c>
      <c r="AV103" s="21">
        <f>EA_raw_policy_shocks!AH242</f>
        <v>0</v>
      </c>
      <c r="AW103" s="21">
        <f>EA_raw_policy_shocks!AI242</f>
        <v>0</v>
      </c>
      <c r="AX103" s="21">
        <f>EA_raw_policy_shocks!AJ242</f>
        <v>0</v>
      </c>
      <c r="AY103" s="21">
        <f>EA_raw_policy_shocks!AK242</f>
        <v>0</v>
      </c>
      <c r="AZ103" s="20">
        <f t="shared" si="19"/>
        <v>0</v>
      </c>
      <c r="BA103" s="22">
        <f t="shared" si="20"/>
        <v>48395</v>
      </c>
      <c r="BB103" s="20">
        <f t="shared" si="21"/>
        <v>-9.64511889398037E-2</v>
      </c>
      <c r="BC103" s="20" t="e">
        <f>#REF!</f>
        <v>#REF!</v>
      </c>
    </row>
    <row r="104" spans="1:55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3"/>
        <v>3.9631806840302608E-4</v>
      </c>
      <c r="AI104" s="20">
        <f t="shared" si="17"/>
        <v>6.5405006014452081E-5</v>
      </c>
      <c r="AJ104" s="20">
        <f t="shared" si="18"/>
        <v>-3.6486336354446501E-3</v>
      </c>
      <c r="AK104" s="20">
        <f t="shared" si="18"/>
        <v>2.0494717535734998E-3</v>
      </c>
      <c r="AL104" s="20">
        <f t="shared" si="18"/>
        <v>2.4407103813794901E-3</v>
      </c>
      <c r="AM104" s="20">
        <f t="shared" si="18"/>
        <v>2.2511799247393301E-3</v>
      </c>
      <c r="AN104" s="20">
        <f t="shared" si="18"/>
        <v>2.1181227705113699E-5</v>
      </c>
      <c r="AR104" s="22">
        <f t="shared" si="12"/>
        <v>48487</v>
      </c>
      <c r="AS104" s="21">
        <f>EA_raw_policy_shocks!AE243</f>
        <v>0</v>
      </c>
      <c r="AT104" s="21">
        <f>EA_raw_policy_shocks!AF243</f>
        <v>0</v>
      </c>
      <c r="AU104" s="21">
        <f>EA_raw_policy_shocks!AG243</f>
        <v>0</v>
      </c>
      <c r="AV104" s="21">
        <f>EA_raw_policy_shocks!AH243</f>
        <v>0</v>
      </c>
      <c r="AW104" s="21">
        <f>EA_raw_policy_shocks!AI243</f>
        <v>0</v>
      </c>
      <c r="AX104" s="21">
        <f>EA_raw_policy_shocks!AJ243</f>
        <v>0</v>
      </c>
      <c r="AY104" s="21">
        <f>EA_raw_policy_shocks!AK243</f>
        <v>0</v>
      </c>
      <c r="AZ104" s="20">
        <f t="shared" si="19"/>
        <v>0</v>
      </c>
      <c r="BA104" s="22">
        <f t="shared" si="20"/>
        <v>48487</v>
      </c>
      <c r="BB104" s="20">
        <f t="shared" si="21"/>
        <v>-9.64511889398037E-2</v>
      </c>
      <c r="BC104" s="20" t="e">
        <f>#REF!</f>
        <v>#REF!</v>
      </c>
    </row>
    <row r="105" spans="1:55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3"/>
        <v>3.7886030924487544E-4</v>
      </c>
      <c r="AI105" s="20">
        <f t="shared" si="17"/>
        <v>6.3391368290100297E-5</v>
      </c>
      <c r="AJ105" s="20">
        <f t="shared" si="18"/>
        <v>-3.5351055565846501E-3</v>
      </c>
      <c r="AK105" s="20">
        <f t="shared" si="18"/>
        <v>1.9870763931617501E-3</v>
      </c>
      <c r="AL105" s="20">
        <f t="shared" si="18"/>
        <v>2.3662837237203799E-3</v>
      </c>
      <c r="AM105" s="20">
        <f t="shared" si="18"/>
        <v>2.1826232800670098E-3</v>
      </c>
      <c r="AN105" s="20">
        <f t="shared" si="18"/>
        <v>2.0808173961661599E-5</v>
      </c>
      <c r="AR105" s="22">
        <f t="shared" si="12"/>
        <v>48579</v>
      </c>
      <c r="AS105" s="21">
        <f>EA_raw_policy_shocks!AE244</f>
        <v>0</v>
      </c>
      <c r="AT105" s="21">
        <f>EA_raw_policy_shocks!AF244</f>
        <v>0</v>
      </c>
      <c r="AU105" s="21">
        <f>EA_raw_policy_shocks!AG244</f>
        <v>0</v>
      </c>
      <c r="AV105" s="21">
        <f>EA_raw_policy_shocks!AH244</f>
        <v>0</v>
      </c>
      <c r="AW105" s="21">
        <f>EA_raw_policy_shocks!AI244</f>
        <v>0</v>
      </c>
      <c r="AX105" s="21">
        <f>EA_raw_policy_shocks!AJ244</f>
        <v>0</v>
      </c>
      <c r="AY105" s="21">
        <f>EA_raw_policy_shocks!AK244</f>
        <v>0</v>
      </c>
      <c r="AZ105" s="20">
        <f t="shared" si="19"/>
        <v>0</v>
      </c>
      <c r="BA105" s="22">
        <f t="shared" si="20"/>
        <v>48579</v>
      </c>
      <c r="BB105" s="20">
        <f t="shared" si="21"/>
        <v>-9.64511889398037E-2</v>
      </c>
      <c r="BC105" s="20" t="e">
        <f>#REF!</f>
        <v>#REF!</v>
      </c>
    </row>
    <row r="106" spans="1:55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3"/>
        <v>3.6286564841511747E-4</v>
      </c>
      <c r="AI106" s="20">
        <f t="shared" si="17"/>
        <v>6.1439027012522867E-5</v>
      </c>
      <c r="AJ106" s="20">
        <f t="shared" si="18"/>
        <v>-3.4251824082565099E-3</v>
      </c>
      <c r="AK106" s="20">
        <f t="shared" si="18"/>
        <v>1.9265113174071701E-3</v>
      </c>
      <c r="AL106" s="20">
        <f t="shared" si="18"/>
        <v>2.2940455441489102E-3</v>
      </c>
      <c r="AM106" s="20">
        <f t="shared" si="18"/>
        <v>2.1160723661539601E-3</v>
      </c>
      <c r="AN106" s="20">
        <f t="shared" si="18"/>
        <v>2.0303019399037198E-5</v>
      </c>
      <c r="AR106" s="22">
        <f t="shared" si="12"/>
        <v>48669</v>
      </c>
      <c r="AS106" s="21">
        <f>EA_raw_policy_shocks!AE245</f>
        <v>0</v>
      </c>
      <c r="AT106" s="21">
        <f>EA_raw_policy_shocks!AF245</f>
        <v>0</v>
      </c>
      <c r="AU106" s="21">
        <f>EA_raw_policy_shocks!AG245</f>
        <v>0</v>
      </c>
      <c r="AV106" s="21">
        <f>EA_raw_policy_shocks!AH245</f>
        <v>0</v>
      </c>
      <c r="AW106" s="21">
        <f>EA_raw_policy_shocks!AI245</f>
        <v>0</v>
      </c>
      <c r="AX106" s="21">
        <f>EA_raw_policy_shocks!AJ245</f>
        <v>0</v>
      </c>
      <c r="AY106" s="21">
        <f>EA_raw_policy_shocks!AK245</f>
        <v>0</v>
      </c>
      <c r="AZ106" s="20">
        <f t="shared" si="19"/>
        <v>0</v>
      </c>
      <c r="BA106" s="22">
        <f t="shared" si="20"/>
        <v>48669</v>
      </c>
      <c r="BB106" s="20">
        <f t="shared" si="21"/>
        <v>-9.64511889398037E-2</v>
      </c>
      <c r="BC106" s="20" t="e">
        <f>#REF!</f>
        <v>#REF!</v>
      </c>
    </row>
    <row r="107" spans="1:55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3"/>
        <v>3.4817771987239636E-4</v>
      </c>
      <c r="AI107" s="20">
        <f t="shared" si="17"/>
        <v>5.9546353796614058E-5</v>
      </c>
      <c r="AJ107" s="20">
        <f t="shared" si="18"/>
        <v>-3.31875639890677E-3</v>
      </c>
      <c r="AK107" s="20">
        <f t="shared" si="18"/>
        <v>1.86773123880268E-3</v>
      </c>
      <c r="AL107" s="20">
        <f t="shared" si="18"/>
        <v>2.2239420077951799E-3</v>
      </c>
      <c r="AM107" s="20">
        <f t="shared" si="18"/>
        <v>2.0514783708902502E-3</v>
      </c>
      <c r="AN107" s="20">
        <f t="shared" si="18"/>
        <v>1.9690212060829901E-5</v>
      </c>
      <c r="AR107" s="22">
        <f t="shared" si="12"/>
        <v>48760</v>
      </c>
      <c r="AS107" s="21">
        <f>EA_raw_policy_shocks!AE246</f>
        <v>0</v>
      </c>
      <c r="AT107" s="21">
        <f>EA_raw_policy_shocks!AF246</f>
        <v>0</v>
      </c>
      <c r="AU107" s="21">
        <f>EA_raw_policy_shocks!AG246</f>
        <v>0</v>
      </c>
      <c r="AV107" s="21">
        <f>EA_raw_policy_shocks!AH246</f>
        <v>0</v>
      </c>
      <c r="AW107" s="21">
        <f>EA_raw_policy_shocks!AI246</f>
        <v>0</v>
      </c>
      <c r="AX107" s="21">
        <f>EA_raw_policy_shocks!AJ246</f>
        <v>0</v>
      </c>
      <c r="AY107" s="21">
        <f>EA_raw_policy_shocks!AK246</f>
        <v>0</v>
      </c>
      <c r="AZ107" s="20">
        <f t="shared" si="19"/>
        <v>0</v>
      </c>
      <c r="BA107" s="22">
        <f t="shared" si="20"/>
        <v>48760</v>
      </c>
      <c r="BB107" s="20">
        <f t="shared" si="21"/>
        <v>-9.64511889398037E-2</v>
      </c>
      <c r="BC107" s="20" t="e">
        <f>#REF!</f>
        <v>#REF!</v>
      </c>
    </row>
    <row r="108" spans="1:55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3"/>
        <v>3.3465294005118116E-4</v>
      </c>
      <c r="AI108" s="20">
        <f t="shared" si="17"/>
        <v>5.7711728575081285E-5</v>
      </c>
      <c r="AJ108" s="20">
        <f t="shared" si="18"/>
        <v>-3.2157206131144798E-3</v>
      </c>
      <c r="AK108" s="20">
        <f t="shared" si="18"/>
        <v>1.81069143929679E-3</v>
      </c>
      <c r="AL108" s="20">
        <f t="shared" si="18"/>
        <v>2.1559198204012999E-3</v>
      </c>
      <c r="AM108" s="20">
        <f t="shared" si="18"/>
        <v>1.98879302748533E-3</v>
      </c>
      <c r="AN108" s="20">
        <f t="shared" si="18"/>
        <v>1.8991823869107801E-5</v>
      </c>
      <c r="AR108" s="22">
        <f t="shared" si="12"/>
        <v>48852</v>
      </c>
      <c r="AS108" s="21">
        <f>EA_raw_policy_shocks!AE247</f>
        <v>0</v>
      </c>
      <c r="AT108" s="21">
        <f>EA_raw_policy_shocks!AF247</f>
        <v>0</v>
      </c>
      <c r="AU108" s="21">
        <f>EA_raw_policy_shocks!AG247</f>
        <v>0</v>
      </c>
      <c r="AV108" s="21">
        <f>EA_raw_policy_shocks!AH247</f>
        <v>0</v>
      </c>
      <c r="AW108" s="21">
        <f>EA_raw_policy_shocks!AI247</f>
        <v>0</v>
      </c>
      <c r="AX108" s="21">
        <f>EA_raw_policy_shocks!AJ247</f>
        <v>0</v>
      </c>
      <c r="AY108" s="21">
        <f>EA_raw_policy_shocks!AK247</f>
        <v>0</v>
      </c>
      <c r="AZ108" s="20">
        <f t="shared" si="19"/>
        <v>0</v>
      </c>
      <c r="BA108" s="22">
        <f t="shared" si="20"/>
        <v>48852</v>
      </c>
      <c r="BB108" s="20">
        <f t="shared" si="21"/>
        <v>-9.64511889398037E-2</v>
      </c>
      <c r="BC108" s="20" t="e">
        <f>#REF!</f>
        <v>#REF!</v>
      </c>
    </row>
    <row r="109" spans="1:55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3"/>
        <v>3.2216026302100281E-4</v>
      </c>
      <c r="AI109" s="20">
        <f t="shared" si="17"/>
        <v>5.5933543480158319E-5</v>
      </c>
      <c r="AJ109" s="20">
        <f t="shared" si="18"/>
        <v>-3.1159694126481302E-3</v>
      </c>
      <c r="AK109" s="20">
        <f t="shared" si="18"/>
        <v>1.7553477415388401E-3</v>
      </c>
      <c r="AL109" s="20">
        <f t="shared" si="18"/>
        <v>2.08992621868464E-3</v>
      </c>
      <c r="AM109" s="20">
        <f t="shared" si="18"/>
        <v>1.92796858329291E-3</v>
      </c>
      <c r="AN109" s="20">
        <f t="shared" si="18"/>
        <v>1.8227619325017401E-5</v>
      </c>
      <c r="AR109" s="22">
        <f t="shared" si="12"/>
        <v>48944</v>
      </c>
      <c r="AS109" s="21">
        <f>EA_raw_policy_shocks!AE248</f>
        <v>0</v>
      </c>
      <c r="AT109" s="21">
        <f>EA_raw_policy_shocks!AF248</f>
        <v>0</v>
      </c>
      <c r="AU109" s="21">
        <f>EA_raw_policy_shocks!AG248</f>
        <v>0</v>
      </c>
      <c r="AV109" s="21">
        <f>EA_raw_policy_shocks!AH248</f>
        <v>0</v>
      </c>
      <c r="AW109" s="21">
        <f>EA_raw_policy_shocks!AI248</f>
        <v>0</v>
      </c>
      <c r="AX109" s="21">
        <f>EA_raw_policy_shocks!AJ248</f>
        <v>0</v>
      </c>
      <c r="AY109" s="21">
        <f>EA_raw_policy_shocks!AK248</f>
        <v>0</v>
      </c>
      <c r="AZ109" s="20">
        <f t="shared" si="19"/>
        <v>0</v>
      </c>
      <c r="BA109" s="22">
        <f t="shared" si="20"/>
        <v>48944</v>
      </c>
      <c r="BB109" s="20">
        <f t="shared" si="21"/>
        <v>-9.64511889398037E-2</v>
      </c>
      <c r="BC109" s="20" t="e">
        <f>#REF!</f>
        <v>#REF!</v>
      </c>
    </row>
    <row r="110" spans="1:55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3"/>
        <v>3.1058079087522476E-4</v>
      </c>
      <c r="AI110" s="20">
        <f t="shared" si="17"/>
        <v>5.421020645132416E-5</v>
      </c>
      <c r="AJ110" s="20">
        <f t="shared" si="18"/>
        <v>-3.0193987803683801E-3</v>
      </c>
      <c r="AK110" s="20">
        <f t="shared" si="18"/>
        <v>1.7016564963334699E-3</v>
      </c>
      <c r="AL110" s="20">
        <f t="shared" si="18"/>
        <v>2.0259089767549199E-3</v>
      </c>
      <c r="AM110" s="20">
        <f t="shared" si="18"/>
        <v>1.8689577860664299E-3</v>
      </c>
      <c r="AN110" s="20">
        <f t="shared" si="18"/>
        <v>1.7415147435251299E-5</v>
      </c>
      <c r="AR110" s="22">
        <f t="shared" si="12"/>
        <v>49034</v>
      </c>
      <c r="AS110" s="21">
        <f>EA_raw_policy_shocks!AE249</f>
        <v>0</v>
      </c>
      <c r="AT110" s="21">
        <f>EA_raw_policy_shocks!AF249</f>
        <v>0</v>
      </c>
      <c r="AU110" s="21">
        <f>EA_raw_policy_shocks!AG249</f>
        <v>0</v>
      </c>
      <c r="AV110" s="21">
        <f>EA_raw_policy_shocks!AH249</f>
        <v>0</v>
      </c>
      <c r="AW110" s="21">
        <f>EA_raw_policy_shocks!AI249</f>
        <v>0</v>
      </c>
      <c r="AX110" s="21">
        <f>EA_raw_policy_shocks!AJ249</f>
        <v>0</v>
      </c>
      <c r="AY110" s="21">
        <f>EA_raw_policy_shocks!AK249</f>
        <v>0</v>
      </c>
      <c r="AZ110" s="20">
        <f t="shared" si="19"/>
        <v>0</v>
      </c>
      <c r="BA110" s="22">
        <f t="shared" si="20"/>
        <v>49034</v>
      </c>
      <c r="BB110" s="20">
        <f t="shared" si="21"/>
        <v>-9.64511889398037E-2</v>
      </c>
      <c r="BC110" s="20" t="e">
        <f>#REF!</f>
        <v>#REF!</v>
      </c>
    </row>
    <row r="111" spans="1:55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3"/>
        <v>2.9980727453041145E-4</v>
      </c>
      <c r="AI111" s="20">
        <f t="shared" si="17"/>
        <v>5.2540144547285845E-5</v>
      </c>
      <c r="AJ111" s="20">
        <f t="shared" si="18"/>
        <v>-2.92590661052916E-3</v>
      </c>
      <c r="AK111" s="20">
        <f t="shared" si="18"/>
        <v>1.64957458244074E-3</v>
      </c>
      <c r="AL111" s="20">
        <f t="shared" si="18"/>
        <v>1.9638164248991698E-3</v>
      </c>
      <c r="AM111" s="20">
        <f t="shared" si="18"/>
        <v>1.81171388671241E-3</v>
      </c>
      <c r="AN111" s="20">
        <f t="shared" si="18"/>
        <v>1.65698524678958E-5</v>
      </c>
      <c r="AR111" s="22">
        <f t="shared" si="12"/>
        <v>49125</v>
      </c>
      <c r="AS111" s="21">
        <f>EA_raw_policy_shocks!AE250</f>
        <v>0</v>
      </c>
      <c r="AT111" s="21">
        <f>EA_raw_policy_shocks!AF250</f>
        <v>0</v>
      </c>
      <c r="AU111" s="21">
        <f>EA_raw_policy_shocks!AG250</f>
        <v>0</v>
      </c>
      <c r="AV111" s="21">
        <f>EA_raw_policy_shocks!AH250</f>
        <v>0</v>
      </c>
      <c r="AW111" s="21">
        <f>EA_raw_policy_shocks!AI250</f>
        <v>0</v>
      </c>
      <c r="AX111" s="21">
        <f>EA_raw_policy_shocks!AJ250</f>
        <v>0</v>
      </c>
      <c r="AY111" s="21">
        <f>EA_raw_policy_shocks!AK250</f>
        <v>0</v>
      </c>
      <c r="AZ111" s="20">
        <f t="shared" si="19"/>
        <v>0</v>
      </c>
      <c r="BA111" s="22">
        <f t="shared" si="20"/>
        <v>49125</v>
      </c>
      <c r="BB111" s="20">
        <f t="shared" si="21"/>
        <v>-9.64511889398037E-2</v>
      </c>
      <c r="BC111" s="20" t="e">
        <f>#REF!</f>
        <v>#REF!</v>
      </c>
    </row>
    <row r="112" spans="1:55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3"/>
        <v>2.897435269711081E-4</v>
      </c>
      <c r="AI112" s="20">
        <f t="shared" si="17"/>
        <v>5.0921806940523959E-5</v>
      </c>
      <c r="AJ112" s="20">
        <f t="shared" si="18"/>
        <v>-2.8353929488855699E-3</v>
      </c>
      <c r="AK112" s="20">
        <f t="shared" si="18"/>
        <v>1.5990594161019399E-3</v>
      </c>
      <c r="AL112" s="20">
        <f t="shared" si="18"/>
        <v>1.90359747873625E-3</v>
      </c>
      <c r="AM112" s="20">
        <f t="shared" si="18"/>
        <v>1.7561906519913901E-3</v>
      </c>
      <c r="AN112" s="20">
        <f t="shared" si="18"/>
        <v>1.57051978089128E-5</v>
      </c>
      <c r="AR112" s="22">
        <f t="shared" si="12"/>
        <v>49217</v>
      </c>
      <c r="AS112" s="21">
        <f>EA_raw_policy_shocks!AE251</f>
        <v>0</v>
      </c>
      <c r="AT112" s="21">
        <f>EA_raw_policy_shocks!AF251</f>
        <v>0</v>
      </c>
      <c r="AU112" s="21">
        <f>EA_raw_policy_shocks!AG251</f>
        <v>0</v>
      </c>
      <c r="AV112" s="21">
        <f>EA_raw_policy_shocks!AH251</f>
        <v>0</v>
      </c>
      <c r="AW112" s="21">
        <f>EA_raw_policy_shocks!AI251</f>
        <v>0</v>
      </c>
      <c r="AX112" s="21">
        <f>EA_raw_policy_shocks!AJ251</f>
        <v>0</v>
      </c>
      <c r="AY112" s="21">
        <f>EA_raw_policy_shocks!AK251</f>
        <v>0</v>
      </c>
      <c r="AZ112" s="20">
        <f t="shared" si="19"/>
        <v>0</v>
      </c>
      <c r="BA112" s="22">
        <f t="shared" si="20"/>
        <v>49217</v>
      </c>
      <c r="BB112" s="20">
        <f t="shared" si="21"/>
        <v>-9.64511889398037E-2</v>
      </c>
      <c r="BC112" s="20" t="e">
        <f>#REF!</f>
        <v>#REF!</v>
      </c>
    </row>
    <row r="113" spans="1:55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3"/>
        <v>2.8030377727827969E-4</v>
      </c>
      <c r="AI113" s="20">
        <f t="shared" si="17"/>
        <v>4.9353667590556539E-5</v>
      </c>
      <c r="AJ113" s="20">
        <f t="shared" ref="AJ113:AN132" si="22">Z113</f>
        <v>-2.74776018792666E-3</v>
      </c>
      <c r="AK113" s="20">
        <f t="shared" si="22"/>
        <v>1.5500689685365901E-3</v>
      </c>
      <c r="AL113" s="20">
        <f t="shared" si="22"/>
        <v>1.84520167367807E-3</v>
      </c>
      <c r="AM113" s="20">
        <f t="shared" si="22"/>
        <v>1.7023423875661601E-3</v>
      </c>
      <c r="AN113" s="20">
        <f t="shared" si="22"/>
        <v>1.48327989224483E-5</v>
      </c>
      <c r="AR113" s="22">
        <f t="shared" si="12"/>
        <v>49309</v>
      </c>
      <c r="AS113" s="21">
        <f>EA_raw_policy_shocks!AE252</f>
        <v>0</v>
      </c>
      <c r="AT113" s="21">
        <f>EA_raw_policy_shocks!AF252</f>
        <v>0</v>
      </c>
      <c r="AU113" s="21">
        <f>EA_raw_policy_shocks!AG252</f>
        <v>0</v>
      </c>
      <c r="AV113" s="21">
        <f>EA_raw_policy_shocks!AH252</f>
        <v>0</v>
      </c>
      <c r="AW113" s="21">
        <f>EA_raw_policy_shocks!AI252</f>
        <v>0</v>
      </c>
      <c r="AX113" s="21">
        <f>EA_raw_policy_shocks!AJ252</f>
        <v>0</v>
      </c>
      <c r="AY113" s="21">
        <f>EA_raw_policy_shocks!AK252</f>
        <v>0</v>
      </c>
      <c r="AZ113" s="20">
        <f t="shared" si="19"/>
        <v>0</v>
      </c>
      <c r="BA113" s="22">
        <f t="shared" si="20"/>
        <v>49309</v>
      </c>
      <c r="BB113" s="20">
        <f t="shared" si="21"/>
        <v>-9.64511889398037E-2</v>
      </c>
      <c r="BC113" s="20" t="e">
        <f>#REF!</f>
        <v>#REF!</v>
      </c>
    </row>
    <row r="114" spans="1:55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3"/>
        <v>2.7141198336573573E-4</v>
      </c>
      <c r="AI114" s="20">
        <f t="shared" si="17"/>
        <v>4.7834227592115248E-5</v>
      </c>
      <c r="AJ114" s="20">
        <f t="shared" si="22"/>
        <v>-2.6629132198863199E-3</v>
      </c>
      <c r="AK114" s="20">
        <f t="shared" si="22"/>
        <v>1.5025617881247999E-3</v>
      </c>
      <c r="AL114" s="20">
        <f t="shared" si="22"/>
        <v>1.78857920518638E-3</v>
      </c>
      <c r="AM114" s="20">
        <f t="shared" si="22"/>
        <v>1.65012396649011E-3</v>
      </c>
      <c r="AN114" s="20">
        <f t="shared" si="22"/>
        <v>1.39625621509154E-5</v>
      </c>
      <c r="AR114" s="22">
        <f t="shared" si="12"/>
        <v>49399</v>
      </c>
      <c r="AS114" s="21">
        <f>EA_raw_policy_shocks!AE253</f>
        <v>0</v>
      </c>
      <c r="AT114" s="21">
        <f>EA_raw_policy_shocks!AF253</f>
        <v>0</v>
      </c>
      <c r="AU114" s="21">
        <f>EA_raw_policy_shocks!AG253</f>
        <v>0</v>
      </c>
      <c r="AV114" s="21">
        <f>EA_raw_policy_shocks!AH253</f>
        <v>0</v>
      </c>
      <c r="AW114" s="21">
        <f>EA_raw_policy_shocks!AI253</f>
        <v>0</v>
      </c>
      <c r="AX114" s="21">
        <f>EA_raw_policy_shocks!AJ253</f>
        <v>0</v>
      </c>
      <c r="AY114" s="21">
        <f>EA_raw_policy_shocks!AK253</f>
        <v>0</v>
      </c>
      <c r="AZ114" s="20">
        <f t="shared" si="19"/>
        <v>0</v>
      </c>
      <c r="BA114" s="22">
        <f t="shared" si="20"/>
        <v>49399</v>
      </c>
      <c r="BB114" s="20">
        <f t="shared" si="21"/>
        <v>-9.64511889398037E-2</v>
      </c>
      <c r="BC114" s="20" t="e">
        <f>#REF!</f>
        <v>#REF!</v>
      </c>
    </row>
    <row r="115" spans="1:55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3"/>
        <v>2.6300112093236765E-4</v>
      </c>
      <c r="AI115" s="20">
        <f t="shared" si="17"/>
        <v>4.6362017202676533E-5</v>
      </c>
      <c r="AJ115" s="20">
        <f t="shared" si="22"/>
        <v>-2.5807595527948999E-3</v>
      </c>
      <c r="AK115" s="20">
        <f t="shared" si="22"/>
        <v>1.45649702651962E-3</v>
      </c>
      <c r="AL115" s="20">
        <f t="shared" si="22"/>
        <v>1.7336809703394299E-3</v>
      </c>
      <c r="AM115" s="20">
        <f t="shared" si="22"/>
        <v>1.59949086193655E-3</v>
      </c>
      <c r="AN115" s="20">
        <f t="shared" si="22"/>
        <v>1.3102825513477899E-5</v>
      </c>
      <c r="AR115" s="22">
        <f t="shared" si="12"/>
        <v>49490</v>
      </c>
      <c r="AS115" s="21">
        <f>EA_raw_policy_shocks!AE254</f>
        <v>0</v>
      </c>
      <c r="AT115" s="21">
        <f>EA_raw_policy_shocks!AF254</f>
        <v>0</v>
      </c>
      <c r="AU115" s="21">
        <f>EA_raw_policy_shocks!AG254</f>
        <v>0</v>
      </c>
      <c r="AV115" s="21">
        <f>EA_raw_policy_shocks!AH254</f>
        <v>0</v>
      </c>
      <c r="AW115" s="21">
        <f>EA_raw_policy_shocks!AI254</f>
        <v>0</v>
      </c>
      <c r="AX115" s="21">
        <f>EA_raw_policy_shocks!AJ254</f>
        <v>0</v>
      </c>
      <c r="AY115" s="21">
        <f>EA_raw_policy_shocks!AK254</f>
        <v>0</v>
      </c>
      <c r="AZ115" s="20">
        <f t="shared" si="19"/>
        <v>0</v>
      </c>
      <c r="BA115" s="22">
        <f t="shared" si="20"/>
        <v>49490</v>
      </c>
      <c r="BB115" s="20">
        <f t="shared" si="21"/>
        <v>-9.64511889398037E-2</v>
      </c>
      <c r="BC115" s="20" t="e">
        <f>#REF!</f>
        <v>#REF!</v>
      </c>
    </row>
    <row r="116" spans="1:55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3"/>
        <v>2.5501246626418589E-4</v>
      </c>
      <c r="AI116" s="20">
        <f t="shared" si="17"/>
        <v>4.4935597561021087E-5</v>
      </c>
      <c r="AJ116" s="20">
        <f t="shared" si="22"/>
        <v>-2.50120939293552E-3</v>
      </c>
      <c r="AK116" s="20">
        <f t="shared" si="22"/>
        <v>1.41183446640269E-3</v>
      </c>
      <c r="AL116" s="20">
        <f t="shared" si="22"/>
        <v>1.6804586104202099E-3</v>
      </c>
      <c r="AM116" s="20">
        <f t="shared" si="22"/>
        <v>1.55039918308119E-3</v>
      </c>
      <c r="AN116" s="20">
        <f t="shared" si="22"/>
        <v>1.2260499482330501E-5</v>
      </c>
      <c r="AR116" s="22">
        <f t="shared" si="12"/>
        <v>49582</v>
      </c>
      <c r="AS116" s="21">
        <f>EA_raw_policy_shocks!AE255</f>
        <v>0</v>
      </c>
      <c r="AT116" s="21">
        <f>EA_raw_policy_shocks!AF255</f>
        <v>0</v>
      </c>
      <c r="AU116" s="21">
        <f>EA_raw_policy_shocks!AG255</f>
        <v>0</v>
      </c>
      <c r="AV116" s="21">
        <f>EA_raw_policy_shocks!AH255</f>
        <v>0</v>
      </c>
      <c r="AW116" s="21">
        <f>EA_raw_policy_shocks!AI255</f>
        <v>0</v>
      </c>
      <c r="AX116" s="21">
        <f>EA_raw_policy_shocks!AJ255</f>
        <v>0</v>
      </c>
      <c r="AY116" s="21">
        <f>EA_raw_policy_shocks!AK255</f>
        <v>0</v>
      </c>
      <c r="AZ116" s="20">
        <f t="shared" si="19"/>
        <v>0</v>
      </c>
      <c r="BA116" s="22">
        <f t="shared" si="20"/>
        <v>49582</v>
      </c>
      <c r="BB116" s="20">
        <f t="shared" si="21"/>
        <v>-9.64511889398037E-2</v>
      </c>
      <c r="BC116" s="20" t="e">
        <f>#REF!</f>
        <v>#REF!</v>
      </c>
    </row>
    <row r="117" spans="1:55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3"/>
        <v>2.4739488226759802E-4</v>
      </c>
      <c r="AI117" s="20">
        <f t="shared" si="17"/>
        <v>4.3553562106801976E-5</v>
      </c>
      <c r="AJ117" s="20">
        <f t="shared" si="22"/>
        <v>-2.4241756977350002E-3</v>
      </c>
      <c r="AK117" s="20">
        <f t="shared" si="22"/>
        <v>1.3685345499503301E-3</v>
      </c>
      <c r="AL117" s="20">
        <f t="shared" si="22"/>
        <v>1.62886455277178E-3</v>
      </c>
      <c r="AM117" s="20">
        <f t="shared" si="22"/>
        <v>1.5028057104293699E-3</v>
      </c>
      <c r="AN117" s="20">
        <f t="shared" si="22"/>
        <v>1.1441205005624501E-5</v>
      </c>
      <c r="AR117" s="22">
        <f t="shared" si="12"/>
        <v>49674</v>
      </c>
      <c r="AS117" s="21">
        <f>EA_raw_policy_shocks!AE256</f>
        <v>0</v>
      </c>
      <c r="AT117" s="21">
        <f>EA_raw_policy_shocks!AF256</f>
        <v>0</v>
      </c>
      <c r="AU117" s="21">
        <f>EA_raw_policy_shocks!AG256</f>
        <v>0</v>
      </c>
      <c r="AV117" s="21">
        <f>EA_raw_policy_shocks!AH256</f>
        <v>0</v>
      </c>
      <c r="AW117" s="21">
        <f>EA_raw_policy_shocks!AI256</f>
        <v>0</v>
      </c>
      <c r="AX117" s="21">
        <f>EA_raw_policy_shocks!AJ256</f>
        <v>0</v>
      </c>
      <c r="AY117" s="21">
        <f>EA_raw_policy_shocks!AK256</f>
        <v>0</v>
      </c>
      <c r="AZ117" s="20">
        <f t="shared" si="19"/>
        <v>0</v>
      </c>
      <c r="BA117" s="22">
        <f t="shared" si="20"/>
        <v>49674</v>
      </c>
      <c r="BB117" s="20">
        <f t="shared" si="21"/>
        <v>-9.64511889398037E-2</v>
      </c>
      <c r="BC117" s="20" t="e">
        <f>#REF!</f>
        <v>#REF!</v>
      </c>
    </row>
    <row r="118" spans="1:55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3"/>
        <v>2.4010411950811037E-4</v>
      </c>
      <c r="AI118" s="20">
        <f t="shared" si="17"/>
        <v>4.2214537719216436E-5</v>
      </c>
      <c r="AJ118" s="20">
        <f t="shared" si="22"/>
        <v>-2.3495742027090901E-3</v>
      </c>
      <c r="AK118" s="20">
        <f t="shared" si="22"/>
        <v>1.3265584071664399E-3</v>
      </c>
      <c r="AL118" s="20">
        <f t="shared" si="22"/>
        <v>1.5788520505211001E-3</v>
      </c>
      <c r="AM118" s="20">
        <f t="shared" si="22"/>
        <v>1.45666793229803E-3</v>
      </c>
      <c r="AN118" s="20">
        <f t="shared" si="22"/>
        <v>1.06494077334318E-5</v>
      </c>
      <c r="AR118" s="22">
        <f t="shared" si="12"/>
        <v>49765</v>
      </c>
      <c r="AS118" s="21">
        <f>EA_raw_policy_shocks!AE257</f>
        <v>0</v>
      </c>
      <c r="AT118" s="21">
        <f>EA_raw_policy_shocks!AF257</f>
        <v>0</v>
      </c>
      <c r="AU118" s="21">
        <f>EA_raw_policy_shocks!AG257</f>
        <v>0</v>
      </c>
      <c r="AV118" s="21">
        <f>EA_raw_policy_shocks!AH257</f>
        <v>0</v>
      </c>
      <c r="AW118" s="21">
        <f>EA_raw_policy_shocks!AI257</f>
        <v>0</v>
      </c>
      <c r="AX118" s="21">
        <f>EA_raw_policy_shocks!AJ257</f>
        <v>0</v>
      </c>
      <c r="AY118" s="21">
        <f>EA_raw_policy_shocks!AK257</f>
        <v>0</v>
      </c>
      <c r="AZ118" s="20">
        <f t="shared" si="19"/>
        <v>0</v>
      </c>
      <c r="BA118" s="22">
        <f t="shared" si="20"/>
        <v>49765</v>
      </c>
      <c r="BB118" s="20">
        <f t="shared" si="21"/>
        <v>-9.64511889398037E-2</v>
      </c>
      <c r="BC118" s="20" t="e">
        <f>#REF!</f>
        <v>#REF!</v>
      </c>
    </row>
    <row r="119" spans="1:55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3"/>
        <v>2.3310214036615512E-4</v>
      </c>
      <c r="AI119" s="20">
        <f t="shared" si="17"/>
        <v>4.091718559150921E-5</v>
      </c>
      <c r="AJ119" s="20">
        <f t="shared" si="22"/>
        <v>-2.2773234257589198E-3</v>
      </c>
      <c r="AK119" s="20">
        <f t="shared" si="22"/>
        <v>1.28586788297191E-3</v>
      </c>
      <c r="AL119" s="20">
        <f t="shared" si="22"/>
        <v>1.53037522026E-3</v>
      </c>
      <c r="AM119" s="20">
        <f t="shared" si="22"/>
        <v>1.4119440785442801E-3</v>
      </c>
      <c r="AN119" s="20">
        <f t="shared" si="22"/>
        <v>9.8885463595266203E-6</v>
      </c>
      <c r="AR119" s="22">
        <f t="shared" si="12"/>
        <v>49856</v>
      </c>
      <c r="AS119" s="21">
        <f>EA_raw_policy_shocks!AE258</f>
        <v>0</v>
      </c>
      <c r="AT119" s="21">
        <f>EA_raw_policy_shocks!AF258</f>
        <v>0</v>
      </c>
      <c r="AU119" s="21">
        <f>EA_raw_policy_shocks!AG258</f>
        <v>0</v>
      </c>
      <c r="AV119" s="21">
        <f>EA_raw_policy_shocks!AH258</f>
        <v>0</v>
      </c>
      <c r="AW119" s="21">
        <f>EA_raw_policy_shocks!AI258</f>
        <v>0</v>
      </c>
      <c r="AX119" s="21">
        <f>EA_raw_policy_shocks!AJ258</f>
        <v>0</v>
      </c>
      <c r="AY119" s="21">
        <f>EA_raw_policy_shocks!AK258</f>
        <v>0</v>
      </c>
      <c r="AZ119" s="20">
        <f t="shared" si="19"/>
        <v>0</v>
      </c>
      <c r="BA119" s="22">
        <f t="shared" si="20"/>
        <v>49856</v>
      </c>
      <c r="BB119" s="20">
        <f t="shared" si="21"/>
        <v>-9.64511889398037E-2</v>
      </c>
      <c r="BC119" s="20" t="e">
        <f>#REF!</f>
        <v>#REF!</v>
      </c>
    </row>
    <row r="120" spans="1:55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3"/>
        <v>2.2635647185521873E-4</v>
      </c>
      <c r="AI120" s="20">
        <f t="shared" si="17"/>
        <v>3.9660201860809897E-5</v>
      </c>
      <c r="AJ120" s="20">
        <f t="shared" si="22"/>
        <v>-2.20734465241623E-3</v>
      </c>
      <c r="AK120" s="20">
        <f t="shared" si="22"/>
        <v>1.24642556174059E-3</v>
      </c>
      <c r="AL120" s="20">
        <f t="shared" si="22"/>
        <v>1.4833890756404901E-3</v>
      </c>
      <c r="AM120" s="20">
        <f t="shared" si="22"/>
        <v>1.3685931532725301E-3</v>
      </c>
      <c r="AN120" s="20">
        <f t="shared" si="22"/>
        <v>9.1611546348957501E-6</v>
      </c>
      <c r="AR120" s="22">
        <f t="shared" si="12"/>
        <v>49948</v>
      </c>
      <c r="AS120" s="21">
        <f>EA_raw_policy_shocks!AE259</f>
        <v>0</v>
      </c>
      <c r="AT120" s="21">
        <f>EA_raw_policy_shocks!AF259</f>
        <v>0</v>
      </c>
      <c r="AU120" s="21">
        <f>EA_raw_policy_shocks!AG259</f>
        <v>0</v>
      </c>
      <c r="AV120" s="21">
        <f>EA_raw_policy_shocks!AH259</f>
        <v>0</v>
      </c>
      <c r="AW120" s="21">
        <f>EA_raw_policy_shocks!AI259</f>
        <v>0</v>
      </c>
      <c r="AX120" s="21">
        <f>EA_raw_policy_shocks!AJ259</f>
        <v>0</v>
      </c>
      <c r="AY120" s="21">
        <f>EA_raw_policy_shocks!AK259</f>
        <v>0</v>
      </c>
      <c r="AZ120" s="20">
        <f t="shared" si="19"/>
        <v>0</v>
      </c>
      <c r="BA120" s="22">
        <f t="shared" si="20"/>
        <v>49948</v>
      </c>
      <c r="BB120" s="20">
        <f t="shared" si="21"/>
        <v>-9.64511889398037E-2</v>
      </c>
      <c r="BC120" s="20" t="e">
        <f>#REF!</f>
        <v>#REF!</v>
      </c>
    </row>
    <row r="121" spans="1:55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3"/>
        <v>2.1983959333876743E-4</v>
      </c>
      <c r="AI121" s="20">
        <f t="shared" si="17"/>
        <v>3.844231801440891E-5</v>
      </c>
      <c r="AJ121" s="20">
        <f t="shared" si="22"/>
        <v>-2.1395619043462701E-3</v>
      </c>
      <c r="AK121" s="20">
        <f t="shared" si="22"/>
        <v>1.20819479039191E-3</v>
      </c>
      <c r="AL121" s="20">
        <f t="shared" si="22"/>
        <v>1.4378495574618401E-3</v>
      </c>
      <c r="AM121" s="20">
        <f t="shared" si="22"/>
        <v>1.32657496343391E-3</v>
      </c>
      <c r="AN121" s="20">
        <f t="shared" si="22"/>
        <v>8.4689756540967597E-6</v>
      </c>
      <c r="AR121" s="22">
        <f t="shared" si="12"/>
        <v>50040</v>
      </c>
      <c r="AS121" s="21">
        <f>EA_raw_policy_shocks!AE260</f>
        <v>0</v>
      </c>
      <c r="AT121" s="21">
        <f>EA_raw_policy_shocks!AF260</f>
        <v>0</v>
      </c>
      <c r="AU121" s="21">
        <f>EA_raw_policy_shocks!AG260</f>
        <v>0</v>
      </c>
      <c r="AV121" s="21">
        <f>EA_raw_policy_shocks!AH260</f>
        <v>0</v>
      </c>
      <c r="AW121" s="21">
        <f>EA_raw_policy_shocks!AI260</f>
        <v>0</v>
      </c>
      <c r="AX121" s="21">
        <f>EA_raw_policy_shocks!AJ260</f>
        <v>0</v>
      </c>
      <c r="AY121" s="21">
        <f>EA_raw_policy_shocks!AK260</f>
        <v>0</v>
      </c>
      <c r="AZ121" s="20">
        <f t="shared" si="19"/>
        <v>0</v>
      </c>
      <c r="BA121" s="22">
        <f t="shared" si="20"/>
        <v>50040</v>
      </c>
      <c r="BB121" s="20">
        <f t="shared" si="21"/>
        <v>-9.64511889398037E-2</v>
      </c>
      <c r="BC121" s="20" t="e">
        <f>#REF!</f>
        <v>#REF!</v>
      </c>
    </row>
    <row r="122" spans="1:55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3"/>
        <v>2.135283598279708E-4</v>
      </c>
      <c r="AI122" s="20">
        <f t="shared" si="17"/>
        <v>3.7262301090586928E-5</v>
      </c>
      <c r="AJ122" s="20">
        <f t="shared" si="22"/>
        <v>-2.0739018942395001E-3</v>
      </c>
      <c r="AK122" s="20">
        <f t="shared" si="22"/>
        <v>1.17113969801962E-3</v>
      </c>
      <c r="AL122" s="20">
        <f t="shared" si="22"/>
        <v>1.39371355989403E-3</v>
      </c>
      <c r="AM122" s="20">
        <f t="shared" si="22"/>
        <v>1.28585014560478E-3</v>
      </c>
      <c r="AN122" s="20">
        <f t="shared" si="22"/>
        <v>7.8130689917799095E-6</v>
      </c>
      <c r="AR122" s="22">
        <f t="shared" si="12"/>
        <v>50130</v>
      </c>
      <c r="AS122" s="21">
        <f>EA_raw_policy_shocks!AE261</f>
        <v>0</v>
      </c>
      <c r="AT122" s="21">
        <f>EA_raw_policy_shocks!AF261</f>
        <v>0</v>
      </c>
      <c r="AU122" s="21">
        <f>EA_raw_policy_shocks!AG261</f>
        <v>0</v>
      </c>
      <c r="AV122" s="21">
        <f>EA_raw_policy_shocks!AH261</f>
        <v>0</v>
      </c>
      <c r="AW122" s="21">
        <f>EA_raw_policy_shocks!AI261</f>
        <v>0</v>
      </c>
      <c r="AX122" s="21">
        <f>EA_raw_policy_shocks!AJ261</f>
        <v>0</v>
      </c>
      <c r="AY122" s="21">
        <f>EA_raw_policy_shocks!AK261</f>
        <v>0</v>
      </c>
      <c r="AZ122" s="20">
        <f t="shared" si="19"/>
        <v>0</v>
      </c>
      <c r="BA122" s="22">
        <f t="shared" si="20"/>
        <v>50130</v>
      </c>
      <c r="BB122" s="20">
        <f t="shared" si="21"/>
        <v>-9.64511889398037E-2</v>
      </c>
      <c r="BC122" s="20" t="e">
        <f>#REF!</f>
        <v>#REF!</v>
      </c>
    </row>
    <row r="123" spans="1:55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3"/>
        <v>2.0740346654998169E-4</v>
      </c>
      <c r="AI123" s="20">
        <f t="shared" si="17"/>
        <v>3.6118953697674952E-5</v>
      </c>
      <c r="AJ123" s="20">
        <f t="shared" si="22"/>
        <v>-2.01029396991181E-3</v>
      </c>
      <c r="AK123" s="20">
        <f t="shared" si="22"/>
        <v>1.13522521327791E-3</v>
      </c>
      <c r="AL123" s="20">
        <f t="shared" si="22"/>
        <v>1.35093895223814E-3</v>
      </c>
      <c r="AM123" s="20">
        <f t="shared" si="22"/>
        <v>1.24638018819123E-3</v>
      </c>
      <c r="AN123" s="20">
        <f t="shared" si="22"/>
        <v>7.1939088686079302E-6</v>
      </c>
      <c r="AR123" s="22">
        <f t="shared" si="12"/>
        <v>50221</v>
      </c>
      <c r="AS123" s="21">
        <f>EA_raw_policy_shocks!AE262</f>
        <v>0</v>
      </c>
      <c r="AT123" s="21">
        <f>EA_raw_policy_shocks!AF262</f>
        <v>0</v>
      </c>
      <c r="AU123" s="21">
        <f>EA_raw_policy_shocks!AG262</f>
        <v>0</v>
      </c>
      <c r="AV123" s="21">
        <f>EA_raw_policy_shocks!AH262</f>
        <v>0</v>
      </c>
      <c r="AW123" s="21">
        <f>EA_raw_policy_shocks!AI262</f>
        <v>0</v>
      </c>
      <c r="AX123" s="21">
        <f>EA_raw_policy_shocks!AJ262</f>
        <v>0</v>
      </c>
      <c r="AY123" s="21">
        <f>EA_raw_policy_shocks!AK262</f>
        <v>0</v>
      </c>
      <c r="AZ123" s="20">
        <f t="shared" si="19"/>
        <v>0</v>
      </c>
      <c r="BA123" s="22">
        <f t="shared" si="20"/>
        <v>50221</v>
      </c>
      <c r="BB123" s="20">
        <f t="shared" si="21"/>
        <v>-9.64511889398037E-2</v>
      </c>
      <c r="BC123" s="20" t="e">
        <f>#REF!</f>
        <v>#REF!</v>
      </c>
    </row>
    <row r="124" spans="1:55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3"/>
        <v>2.014489531825675E-4</v>
      </c>
      <c r="AI124" s="20">
        <f t="shared" si="17"/>
        <v>3.5011113868626931E-5</v>
      </c>
      <c r="AJ124" s="20">
        <f t="shared" si="22"/>
        <v>-1.94867004854604E-3</v>
      </c>
      <c r="AK124" s="20">
        <f t="shared" si="22"/>
        <v>1.1004170775708001E-3</v>
      </c>
      <c r="AL124" s="20">
        <f t="shared" si="22"/>
        <v>1.30948459606816E-3</v>
      </c>
      <c r="AM124" s="20">
        <f t="shared" si="22"/>
        <v>1.20812745039167E-3</v>
      </c>
      <c r="AN124" s="20">
        <f t="shared" si="22"/>
        <v>6.6114746344325596E-6</v>
      </c>
      <c r="AR124" s="22">
        <f t="shared" si="12"/>
        <v>50313</v>
      </c>
      <c r="AS124" s="21">
        <f>EA_raw_policy_shocks!AE263</f>
        <v>0</v>
      </c>
      <c r="AT124" s="21">
        <f>EA_raw_policy_shocks!AF263</f>
        <v>0</v>
      </c>
      <c r="AU124" s="21">
        <f>EA_raw_policy_shocks!AG263</f>
        <v>0</v>
      </c>
      <c r="AV124" s="21">
        <f>EA_raw_policy_shocks!AH263</f>
        <v>0</v>
      </c>
      <c r="AW124" s="21">
        <f>EA_raw_policy_shocks!AI263</f>
        <v>0</v>
      </c>
      <c r="AX124" s="21">
        <f>EA_raw_policy_shocks!AJ263</f>
        <v>0</v>
      </c>
      <c r="AY124" s="21">
        <f>EA_raw_policy_shocks!AK263</f>
        <v>0</v>
      </c>
      <c r="AZ124" s="20">
        <f t="shared" si="19"/>
        <v>0</v>
      </c>
      <c r="BA124" s="22">
        <f t="shared" si="20"/>
        <v>50313</v>
      </c>
      <c r="BB124" s="20">
        <f t="shared" si="21"/>
        <v>-9.64511889398037E-2</v>
      </c>
      <c r="BC124" s="20" t="e">
        <f>#REF!</f>
        <v>#REF!</v>
      </c>
    </row>
    <row r="125" spans="1:55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3"/>
        <v>1.9565174883125278E-4</v>
      </c>
      <c r="AI125" s="20">
        <f t="shared" si="17"/>
        <v>3.3937654771569508E-5</v>
      </c>
      <c r="AJ125" s="20">
        <f t="shared" si="22"/>
        <v>-1.8889645445607701E-3</v>
      </c>
      <c r="AK125" s="20">
        <f t="shared" si="22"/>
        <v>1.0666818563098699E-3</v>
      </c>
      <c r="AL125" s="20">
        <f t="shared" si="22"/>
        <v>1.2693103587091399E-3</v>
      </c>
      <c r="AM125" s="20">
        <f t="shared" si="22"/>
        <v>1.17105517749571E-3</v>
      </c>
      <c r="AN125" s="20">
        <f t="shared" si="22"/>
        <v>6.0653331690474403E-6</v>
      </c>
      <c r="AR125" s="22">
        <f t="shared" si="12"/>
        <v>50405</v>
      </c>
      <c r="AS125" s="21">
        <f>EA_raw_policy_shocks!AE264</f>
        <v>0</v>
      </c>
      <c r="AT125" s="21">
        <f>EA_raw_policy_shocks!AF264</f>
        <v>0</v>
      </c>
      <c r="AU125" s="21">
        <f>EA_raw_policy_shocks!AG264</f>
        <v>0</v>
      </c>
      <c r="AV125" s="21">
        <f>EA_raw_policy_shocks!AH264</f>
        <v>0</v>
      </c>
      <c r="AW125" s="21">
        <f>EA_raw_policy_shocks!AI264</f>
        <v>0</v>
      </c>
      <c r="AX125" s="21">
        <f>EA_raw_policy_shocks!AJ264</f>
        <v>0</v>
      </c>
      <c r="AY125" s="21">
        <f>EA_raw_policy_shocks!AK264</f>
        <v>0</v>
      </c>
      <c r="AZ125" s="20">
        <f t="shared" si="19"/>
        <v>0</v>
      </c>
      <c r="BA125" s="22">
        <f t="shared" si="20"/>
        <v>50405</v>
      </c>
      <c r="BB125" s="20">
        <f t="shared" si="21"/>
        <v>-9.64511889398037E-2</v>
      </c>
      <c r="BC125" s="20" t="e">
        <f>#REF!</f>
        <v>#REF!</v>
      </c>
    </row>
    <row r="126" spans="1:55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3"/>
        <v>1.9000125813841556E-4</v>
      </c>
      <c r="AI126" s="20">
        <f t="shared" si="17"/>
        <v>3.2897484295502871E-5</v>
      </c>
      <c r="AJ126" s="20">
        <f t="shared" si="22"/>
        <v>-1.8311142920168699E-3</v>
      </c>
      <c r="AK126" s="20">
        <f t="shared" si="22"/>
        <v>1.0339869460862499E-3</v>
      </c>
      <c r="AL126" s="20">
        <f t="shared" si="22"/>
        <v>1.2303771220745199E-3</v>
      </c>
      <c r="AM126" s="20">
        <f t="shared" si="22"/>
        <v>1.1351275120086101E-3</v>
      </c>
      <c r="AN126" s="20">
        <f t="shared" si="22"/>
        <v>5.5547125343835504E-6</v>
      </c>
      <c r="AR126" s="22">
        <f t="shared" si="12"/>
        <v>50495</v>
      </c>
      <c r="AS126" s="21">
        <f>EA_raw_policy_shocks!AE265</f>
        <v>0</v>
      </c>
      <c r="AT126" s="21">
        <f>EA_raw_policy_shocks!AF265</f>
        <v>0</v>
      </c>
      <c r="AU126" s="21">
        <f>EA_raw_policy_shocks!AG265</f>
        <v>0</v>
      </c>
      <c r="AV126" s="21">
        <f>EA_raw_policy_shocks!AH265</f>
        <v>0</v>
      </c>
      <c r="AW126" s="21">
        <f>EA_raw_policy_shocks!AI265</f>
        <v>0</v>
      </c>
      <c r="AX126" s="21">
        <f>EA_raw_policy_shocks!AJ265</f>
        <v>0</v>
      </c>
      <c r="AY126" s="21">
        <f>EA_raw_policy_shocks!AK265</f>
        <v>0</v>
      </c>
      <c r="AZ126" s="20">
        <f t="shared" si="19"/>
        <v>0</v>
      </c>
      <c r="BA126" s="22">
        <f t="shared" si="20"/>
        <v>50495</v>
      </c>
      <c r="BB126" s="20">
        <f t="shared" si="21"/>
        <v>-9.64511889398037E-2</v>
      </c>
      <c r="BC126" s="20" t="e">
        <f>#REF!</f>
        <v>#REF!</v>
      </c>
    </row>
    <row r="127" spans="1:55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3"/>
        <v>1.8448898686555186E-4</v>
      </c>
      <c r="AI127" s="20">
        <f t="shared" si="17"/>
        <v>3.1889544527549501E-5</v>
      </c>
      <c r="AJ127" s="20">
        <f t="shared" si="22"/>
        <v>-1.7750584628384301E-3</v>
      </c>
      <c r="AK127" s="20">
        <f t="shared" si="22"/>
        <v>1.002300579378E-3</v>
      </c>
      <c r="AL127" s="20">
        <f t="shared" si="22"/>
        <v>1.19264678757335E-3</v>
      </c>
      <c r="AM127" s="20">
        <f t="shared" si="22"/>
        <v>1.10030950202233E-3</v>
      </c>
      <c r="AN127" s="20">
        <f t="shared" si="22"/>
        <v>5.07856876552637E-6</v>
      </c>
      <c r="AR127" s="22">
        <f t="shared" si="12"/>
        <v>50586</v>
      </c>
      <c r="AS127" s="21">
        <f>EA_raw_policy_shocks!AE266</f>
        <v>0</v>
      </c>
      <c r="AT127" s="21">
        <f>EA_raw_policy_shocks!AF266</f>
        <v>0</v>
      </c>
      <c r="AU127" s="21">
        <f>EA_raw_policy_shocks!AG266</f>
        <v>0</v>
      </c>
      <c r="AV127" s="21">
        <f>EA_raw_policy_shocks!AH266</f>
        <v>0</v>
      </c>
      <c r="AW127" s="21">
        <f>EA_raw_policy_shocks!AI266</f>
        <v>0</v>
      </c>
      <c r="AX127" s="21">
        <f>EA_raw_policy_shocks!AJ266</f>
        <v>0</v>
      </c>
      <c r="AY127" s="21">
        <f>EA_raw_policy_shocks!AK266</f>
        <v>0</v>
      </c>
      <c r="AZ127" s="20">
        <f t="shared" si="19"/>
        <v>0</v>
      </c>
      <c r="BA127" s="22">
        <f t="shared" si="20"/>
        <v>50586</v>
      </c>
      <c r="BB127" s="20">
        <f t="shared" si="21"/>
        <v>-9.64511889398037E-2</v>
      </c>
      <c r="BC127" s="20" t="e">
        <f>#REF!</f>
        <v>#REF!</v>
      </c>
    </row>
    <row r="128" spans="1:55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3"/>
        <v>1.7910820521429145E-4</v>
      </c>
      <c r="AI128" s="20">
        <f t="shared" si="17"/>
        <v>3.0912811138990988E-5</v>
      </c>
      <c r="AJ128" s="20">
        <f t="shared" si="22"/>
        <v>-1.7207384834017E-3</v>
      </c>
      <c r="AK128" s="20">
        <f t="shared" si="22"/>
        <v>9.7159182603778695E-4</v>
      </c>
      <c r="AL128" s="20">
        <f t="shared" si="22"/>
        <v>1.1560822776868201E-3</v>
      </c>
      <c r="AM128" s="20">
        <f t="shared" si="22"/>
        <v>1.06656710479047E-3</v>
      </c>
      <c r="AN128" s="20">
        <f t="shared" si="22"/>
        <v>4.6356448457629498E-6</v>
      </c>
      <c r="AR128" s="22">
        <f t="shared" si="12"/>
        <v>50678</v>
      </c>
      <c r="AS128" s="21">
        <f>EA_raw_policy_shocks!AE267</f>
        <v>0</v>
      </c>
      <c r="AT128" s="21">
        <f>EA_raw_policy_shocks!AF267</f>
        <v>0</v>
      </c>
      <c r="AU128" s="21">
        <f>EA_raw_policy_shocks!AG267</f>
        <v>0</v>
      </c>
      <c r="AV128" s="21">
        <f>EA_raw_policy_shocks!AH267</f>
        <v>0</v>
      </c>
      <c r="AW128" s="21">
        <f>EA_raw_policy_shocks!AI267</f>
        <v>0</v>
      </c>
      <c r="AX128" s="21">
        <f>EA_raw_policy_shocks!AJ267</f>
        <v>0</v>
      </c>
      <c r="AY128" s="21">
        <f>EA_raw_policy_shocks!AK267</f>
        <v>0</v>
      </c>
      <c r="AZ128" s="20">
        <f t="shared" si="19"/>
        <v>0</v>
      </c>
      <c r="BA128" s="22">
        <f t="shared" si="20"/>
        <v>50678</v>
      </c>
      <c r="BB128" s="20">
        <f t="shared" si="21"/>
        <v>-9.64511889398037E-2</v>
      </c>
      <c r="BC128" s="20" t="e">
        <f>#REF!</f>
        <v>#REF!</v>
      </c>
    </row>
    <row r="129" spans="1:55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3"/>
        <v>1.7385364850535263E-4</v>
      </c>
      <c r="AI129" s="20">
        <f t="shared" si="17"/>
        <v>2.9966292695301983E-5</v>
      </c>
      <c r="AJ129" s="20">
        <f t="shared" si="22"/>
        <v>-1.6680979489813699E-3</v>
      </c>
      <c r="AK129" s="20">
        <f t="shared" si="22"/>
        <v>9.4183059209385002E-4</v>
      </c>
      <c r="AL129" s="20">
        <f t="shared" si="22"/>
        <v>1.12064753310381E-3</v>
      </c>
      <c r="AM129" s="20">
        <f t="shared" si="22"/>
        <v>1.03386718832698E-3</v>
      </c>
      <c r="AN129" s="20">
        <f t="shared" si="22"/>
        <v>4.2245224873837998E-6</v>
      </c>
      <c r="AR129" s="22">
        <f t="shared" ref="AR129:AR132" si="23">A129</f>
        <v>50770</v>
      </c>
      <c r="AS129" s="21">
        <f>EA_raw_policy_shocks!AE268</f>
        <v>0</v>
      </c>
      <c r="AT129" s="21">
        <f>EA_raw_policy_shocks!AF268</f>
        <v>0</v>
      </c>
      <c r="AU129" s="21">
        <f>EA_raw_policy_shocks!AG268</f>
        <v>0</v>
      </c>
      <c r="AV129" s="21">
        <f>EA_raw_policy_shocks!AH268</f>
        <v>0</v>
      </c>
      <c r="AW129" s="21">
        <f>EA_raw_policy_shocks!AI268</f>
        <v>0</v>
      </c>
      <c r="AX129" s="21">
        <f>EA_raw_policy_shocks!AJ268</f>
        <v>0</v>
      </c>
      <c r="AY129" s="21">
        <f>EA_raw_policy_shocks!AK268</f>
        <v>0</v>
      </c>
      <c r="AZ129" s="20">
        <f t="shared" si="19"/>
        <v>0</v>
      </c>
      <c r="BA129" s="22">
        <f t="shared" si="20"/>
        <v>50770</v>
      </c>
      <c r="BB129" s="20">
        <f t="shared" si="21"/>
        <v>-9.64511889398037E-2</v>
      </c>
      <c r="BC129" s="20" t="e">
        <f>#REF!</f>
        <v>#REF!</v>
      </c>
    </row>
    <row r="130" spans="1:55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4">K130+Y130-Y130/100</f>
        <v>1.6872125115518382E-4</v>
      </c>
      <c r="AI130" s="20">
        <f t="shared" si="17"/>
        <v>2.9049029903595444E-5</v>
      </c>
      <c r="AJ130" s="20">
        <f t="shared" si="22"/>
        <v>-1.6170825385186599E-3</v>
      </c>
      <c r="AK130" s="20">
        <f t="shared" si="22"/>
        <v>9.1298761610847303E-4</v>
      </c>
      <c r="AL130" s="20">
        <f t="shared" si="22"/>
        <v>1.08630750763616E-3</v>
      </c>
      <c r="AM130" s="20">
        <f t="shared" si="22"/>
        <v>1.0021775292301501E-3</v>
      </c>
      <c r="AN130" s="20">
        <f t="shared" si="22"/>
        <v>3.8436673843733598E-6</v>
      </c>
      <c r="AR130" s="22">
        <f t="shared" si="23"/>
        <v>50860</v>
      </c>
      <c r="AS130" s="21">
        <f>EA_raw_policy_shocks!AE269</f>
        <v>0</v>
      </c>
      <c r="AT130" s="21">
        <f>EA_raw_policy_shocks!AF269</f>
        <v>0</v>
      </c>
      <c r="AU130" s="21">
        <f>EA_raw_policy_shocks!AG269</f>
        <v>0</v>
      </c>
      <c r="AV130" s="21">
        <f>EA_raw_policy_shocks!AH269</f>
        <v>0</v>
      </c>
      <c r="AW130" s="21">
        <f>EA_raw_policy_shocks!AI269</f>
        <v>0</v>
      </c>
      <c r="AX130" s="21">
        <f>EA_raw_policy_shocks!AJ269</f>
        <v>0</v>
      </c>
      <c r="AY130" s="21">
        <f>EA_raw_policy_shocks!AK269</f>
        <v>0</v>
      </c>
      <c r="AZ130" s="20">
        <f t="shared" ref="AZ130:AZ161" si="25">SUM(AS130:AY130)</f>
        <v>0</v>
      </c>
      <c r="BA130" s="22">
        <f t="shared" si="20"/>
        <v>50860</v>
      </c>
      <c r="BB130" s="20">
        <f t="shared" si="21"/>
        <v>-9.64511889398037E-2</v>
      </c>
      <c r="BC130" s="20" t="e">
        <f>#REF!</f>
        <v>#REF!</v>
      </c>
    </row>
    <row r="131" spans="1:55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4"/>
        <v>1.6370791423533308E-4</v>
      </c>
      <c r="AI131" s="20">
        <f t="shared" si="17"/>
        <v>2.8160094811590692E-5</v>
      </c>
      <c r="AJ131" s="20">
        <f t="shared" si="22"/>
        <v>-1.5676399297337401E-3</v>
      </c>
      <c r="AK131" s="20">
        <f t="shared" si="22"/>
        <v>8.8503446280529998E-4</v>
      </c>
      <c r="AL131" s="20">
        <f t="shared" si="22"/>
        <v>1.0530281596476899E-3</v>
      </c>
      <c r="AM131" s="20">
        <f t="shared" si="22"/>
        <v>9.7146680735349302E-4</v>
      </c>
      <c r="AN131" s="20">
        <f t="shared" si="22"/>
        <v>3.4914689361897899E-6</v>
      </c>
      <c r="AR131" s="22">
        <f t="shared" si="23"/>
        <v>50951</v>
      </c>
      <c r="AS131" s="21">
        <f>EA_raw_policy_shocks!AE270</f>
        <v>0</v>
      </c>
      <c r="AT131" s="21">
        <f>EA_raw_policy_shocks!AF270</f>
        <v>0</v>
      </c>
      <c r="AU131" s="21">
        <f>EA_raw_policy_shocks!AG270</f>
        <v>0</v>
      </c>
      <c r="AV131" s="21">
        <f>EA_raw_policy_shocks!AH270</f>
        <v>0</v>
      </c>
      <c r="AW131" s="21">
        <f>EA_raw_policy_shocks!AI270</f>
        <v>0</v>
      </c>
      <c r="AX131" s="21">
        <f>EA_raw_policy_shocks!AJ270</f>
        <v>0</v>
      </c>
      <c r="AY131" s="21">
        <f>EA_raw_policy_shocks!AK270</f>
        <v>0</v>
      </c>
      <c r="AZ131" s="20">
        <f t="shared" si="25"/>
        <v>0</v>
      </c>
      <c r="BA131" s="22">
        <f t="shared" si="20"/>
        <v>50951</v>
      </c>
      <c r="BB131" s="20">
        <f t="shared" si="21"/>
        <v>-9.64511889398037E-2</v>
      </c>
      <c r="BC131" s="20" t="e">
        <f>#REF!</f>
        <v>#REF!</v>
      </c>
    </row>
    <row r="132" spans="1:55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4"/>
        <v>3.8199787393950217E-5</v>
      </c>
      <c r="AI132" s="20">
        <f t="shared" si="17"/>
        <v>1.4030894592930397E-6</v>
      </c>
      <c r="AJ132" s="20">
        <f t="shared" si="22"/>
        <v>-1.44701836759519E-3</v>
      </c>
      <c r="AK132" s="20">
        <f t="shared" si="22"/>
        <v>5.4189821816485995E-4</v>
      </c>
      <c r="AL132" s="20">
        <f t="shared" si="22"/>
        <v>-2.9329793527210697E-4</v>
      </c>
      <c r="AM132" s="20">
        <f t="shared" si="22"/>
        <v>1.37178050825248E-3</v>
      </c>
      <c r="AN132" s="20">
        <f t="shared" si="22"/>
        <v>3.7302372362546499E-3</v>
      </c>
      <c r="AR132" s="22">
        <f t="shared" si="23"/>
        <v>51043</v>
      </c>
      <c r="AS132" s="21">
        <f>EA_raw_policy_shocks!AE271</f>
        <v>0</v>
      </c>
      <c r="AT132" s="21">
        <f>EA_raw_policy_shocks!AF271</f>
        <v>0</v>
      </c>
      <c r="AU132" s="21">
        <f>EA_raw_policy_shocks!AG271</f>
        <v>0</v>
      </c>
      <c r="AV132" s="21">
        <f>EA_raw_policy_shocks!AH271</f>
        <v>0</v>
      </c>
      <c r="AW132" s="21">
        <f>EA_raw_policy_shocks!AI271</f>
        <v>0</v>
      </c>
      <c r="AX132" s="21">
        <f>EA_raw_policy_shocks!AJ271</f>
        <v>0</v>
      </c>
      <c r="AY132" s="21">
        <f>EA_raw_policy_shocks!AK271</f>
        <v>0</v>
      </c>
      <c r="AZ132" s="20">
        <f t="shared" si="25"/>
        <v>0</v>
      </c>
      <c r="BA132" s="22">
        <f t="shared" si="20"/>
        <v>51043</v>
      </c>
      <c r="BB132" s="20">
        <f t="shared" si="21"/>
        <v>-9.64511889398037E-2</v>
      </c>
      <c r="BC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4248-5435-4F00-9254-87D9DBBB144E}">
  <sheetPr codeName="Sheet15"/>
  <dimension ref="A1:BS132"/>
  <sheetViews>
    <sheetView topLeftCell="V107" zoomScale="185" zoomScaleNormal="205" workbookViewId="0">
      <selection sqref="A1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8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32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33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33" si="3">AF2*4+2</f>
        <v>2.8806527554902721</v>
      </c>
      <c r="AU2" s="20">
        <f t="shared" ref="AU2:AU33" si="4">SUM(AV2:BA2)</f>
        <v>0</v>
      </c>
      <c r="AV2" s="20">
        <f t="shared" ref="AV2:AV33" si="5">AI2</f>
        <v>0</v>
      </c>
      <c r="AW2" s="20">
        <f t="shared" ref="AW2:AW33" si="6">AJ2</f>
        <v>0</v>
      </c>
      <c r="AX2" s="20">
        <f t="shared" ref="AX2:AX33" si="7">AK2</f>
        <v>0</v>
      </c>
      <c r="AY2" s="20">
        <f t="shared" ref="AY2:AY33" si="8">AL2</f>
        <v>0</v>
      </c>
      <c r="AZ2" s="20">
        <f t="shared" ref="AZ2:AZ33" si="9">AM2</f>
        <v>0</v>
      </c>
      <c r="BA2" s="20">
        <f t="shared" ref="BA2:BA33" si="10">AN2</f>
        <v>0</v>
      </c>
      <c r="BC2" s="22">
        <f t="shared" ref="BC2:BC33" si="11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6"/>
        <v>0</v>
      </c>
      <c r="AX3" s="20">
        <f t="shared" si="7"/>
        <v>0</v>
      </c>
      <c r="AY3" s="20">
        <f t="shared" si="8"/>
        <v>0</v>
      </c>
      <c r="AZ3" s="20">
        <f t="shared" si="9"/>
        <v>0</v>
      </c>
      <c r="BA3" s="20">
        <f t="shared" si="10"/>
        <v>0</v>
      </c>
      <c r="BC3" s="22">
        <f t="shared" si="11"/>
        <v>39263</v>
      </c>
      <c r="BD3" s="20">
        <f t="shared" ref="BD3:BD66" si="12">AT3-$AT$2</f>
        <v>0</v>
      </c>
      <c r="BE3" s="20">
        <f t="shared" ref="BE3:BE33" si="13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6"/>
        <v>0</v>
      </c>
      <c r="AX4" s="20">
        <f t="shared" si="7"/>
        <v>0</v>
      </c>
      <c r="AY4" s="20">
        <f t="shared" si="8"/>
        <v>0</v>
      </c>
      <c r="AZ4" s="20">
        <f t="shared" si="9"/>
        <v>0</v>
      </c>
      <c r="BA4" s="20">
        <f t="shared" si="10"/>
        <v>0</v>
      </c>
      <c r="BC4" s="22">
        <f t="shared" si="11"/>
        <v>39355</v>
      </c>
      <c r="BD4" s="20">
        <f t="shared" si="12"/>
        <v>0</v>
      </c>
      <c r="BE4" s="20">
        <f t="shared" si="13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6"/>
        <v>0</v>
      </c>
      <c r="AX5" s="20">
        <f t="shared" si="7"/>
        <v>0</v>
      </c>
      <c r="AY5" s="20">
        <f t="shared" si="8"/>
        <v>0</v>
      </c>
      <c r="AZ5" s="20">
        <f t="shared" si="9"/>
        <v>0</v>
      </c>
      <c r="BA5" s="20">
        <f t="shared" si="10"/>
        <v>0</v>
      </c>
      <c r="BC5" s="22">
        <f t="shared" si="11"/>
        <v>39447</v>
      </c>
      <c r="BD5" s="20">
        <f t="shared" si="12"/>
        <v>0</v>
      </c>
      <c r="BE5" s="20">
        <f t="shared" si="13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6"/>
        <v>0</v>
      </c>
      <c r="AX6" s="20">
        <f t="shared" si="7"/>
        <v>0</v>
      </c>
      <c r="AY6" s="20">
        <f t="shared" si="8"/>
        <v>0</v>
      </c>
      <c r="AZ6" s="20">
        <f t="shared" si="9"/>
        <v>0</v>
      </c>
      <c r="BA6" s="20">
        <f t="shared" si="10"/>
        <v>0</v>
      </c>
      <c r="BC6" s="22">
        <f t="shared" si="11"/>
        <v>39538</v>
      </c>
      <c r="BD6" s="20">
        <f t="shared" si="12"/>
        <v>0</v>
      </c>
      <c r="BE6" s="20">
        <f t="shared" si="13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6"/>
        <v>0</v>
      </c>
      <c r="AX7" s="20">
        <f t="shared" si="7"/>
        <v>0</v>
      </c>
      <c r="AY7" s="20">
        <f t="shared" si="8"/>
        <v>0</v>
      </c>
      <c r="AZ7" s="20">
        <f t="shared" si="9"/>
        <v>0</v>
      </c>
      <c r="BA7" s="20">
        <f t="shared" si="10"/>
        <v>0</v>
      </c>
      <c r="BC7" s="22">
        <f t="shared" si="11"/>
        <v>39629</v>
      </c>
      <c r="BD7" s="20">
        <f t="shared" si="12"/>
        <v>0</v>
      </c>
      <c r="BE7" s="20">
        <f t="shared" si="13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6"/>
        <v>0</v>
      </c>
      <c r="AX8" s="20">
        <f t="shared" si="7"/>
        <v>0</v>
      </c>
      <c r="AY8" s="20">
        <f t="shared" si="8"/>
        <v>0</v>
      </c>
      <c r="AZ8" s="20">
        <f t="shared" si="9"/>
        <v>0</v>
      </c>
      <c r="BA8" s="20">
        <f t="shared" si="10"/>
        <v>0</v>
      </c>
      <c r="BC8" s="22">
        <f t="shared" si="11"/>
        <v>39721</v>
      </c>
      <c r="BD8" s="20">
        <f t="shared" si="12"/>
        <v>0</v>
      </c>
      <c r="BE8" s="20">
        <f t="shared" si="13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40" si="14">Y9/1010</f>
        <v>7.0141609218280199E-7</v>
      </c>
      <c r="AJ9" s="20">
        <f t="shared" ref="AJ9:AJ40" si="15">Z9</f>
        <v>-1.5217667850508901E-3</v>
      </c>
      <c r="AK9" s="20">
        <f t="shared" ref="AK9:AK40" si="16">AA9</f>
        <v>1.2434728799526301E-3</v>
      </c>
      <c r="AL9" s="20">
        <f t="shared" ref="AL9:AL40" si="17">AB9</f>
        <v>-1.12811994823491E-4</v>
      </c>
      <c r="AM9" s="20">
        <f t="shared" ref="AM9:AM40" si="18">AC9</f>
        <v>-2.7900982646489298E-4</v>
      </c>
      <c r="AN9" s="20">
        <f t="shared" ref="AN9:AN40" si="19">AD9</f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20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6"/>
        <v>-1.5217667850508901E-3</v>
      </c>
      <c r="AX9" s="20">
        <f t="shared" si="7"/>
        <v>1.2434728799526301E-3</v>
      </c>
      <c r="AY9" s="20">
        <f t="shared" si="8"/>
        <v>-1.12811994823491E-4</v>
      </c>
      <c r="AZ9" s="20">
        <f t="shared" si="9"/>
        <v>-2.7900982646489298E-4</v>
      </c>
      <c r="BA9" s="20">
        <f t="shared" si="10"/>
        <v>-6.3304979868172796E-4</v>
      </c>
      <c r="BC9" s="22">
        <f t="shared" si="11"/>
        <v>39813</v>
      </c>
      <c r="BD9" s="20">
        <f t="shared" si="12"/>
        <v>-1.559856410158017E-3</v>
      </c>
      <c r="BE9" s="20">
        <f t="shared" si="13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4"/>
        <v>-1.7163416345581585E-5</v>
      </c>
      <c r="AJ10" s="20">
        <f t="shared" si="15"/>
        <v>2.8225495183331601E-4</v>
      </c>
      <c r="AK10" s="20">
        <f t="shared" si="16"/>
        <v>1.58255156568198E-3</v>
      </c>
      <c r="AL10" s="20">
        <f t="shared" si="17"/>
        <v>-4.7262247443446899E-4</v>
      </c>
      <c r="AM10" s="20">
        <f t="shared" si="18"/>
        <v>-9.2929223443061204E-4</v>
      </c>
      <c r="AN10" s="20">
        <f t="shared" si="19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20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6"/>
        <v>2.8225495183331601E-4</v>
      </c>
      <c r="AX10" s="20">
        <f t="shared" si="7"/>
        <v>1.58255156568198E-3</v>
      </c>
      <c r="AY10" s="20">
        <f t="shared" si="8"/>
        <v>-4.7262247443446899E-4</v>
      </c>
      <c r="AZ10" s="20">
        <f t="shared" si="9"/>
        <v>-9.2929223443061204E-4</v>
      </c>
      <c r="BA10" s="20">
        <f t="shared" si="10"/>
        <v>-2.9323274728820701E-3</v>
      </c>
      <c r="BC10" s="22">
        <f t="shared" si="11"/>
        <v>39903</v>
      </c>
      <c r="BD10" s="20">
        <f t="shared" si="12"/>
        <v>-1.5436482319257627E-2</v>
      </c>
      <c r="BE10" s="20">
        <f t="shared" si="13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4"/>
        <v>-4.1514169082456338E-5</v>
      </c>
      <c r="AJ11" s="20">
        <f t="shared" si="15"/>
        <v>3.1215479758373E-3</v>
      </c>
      <c r="AK11" s="20">
        <f t="shared" si="16"/>
        <v>1.48382735019048E-3</v>
      </c>
      <c r="AL11" s="20">
        <f t="shared" si="17"/>
        <v>-1.1872850338101499E-3</v>
      </c>
      <c r="AM11" s="20">
        <f t="shared" si="18"/>
        <v>-1.13409872652958E-3</v>
      </c>
      <c r="AN11" s="20">
        <f t="shared" si="19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20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6"/>
        <v>3.1215479758373E-3</v>
      </c>
      <c r="AX11" s="20">
        <f t="shared" si="7"/>
        <v>1.48382735019048E-3</v>
      </c>
      <c r="AY11" s="20">
        <f t="shared" si="8"/>
        <v>-1.1872850338101499E-3</v>
      </c>
      <c r="AZ11" s="20">
        <f t="shared" si="9"/>
        <v>-1.13409872652958E-3</v>
      </c>
      <c r="BA11" s="20">
        <f t="shared" si="10"/>
        <v>-6.3679069389310696E-3</v>
      </c>
      <c r="BC11" s="22">
        <f t="shared" si="11"/>
        <v>39994</v>
      </c>
      <c r="BD11" s="20">
        <f t="shared" si="12"/>
        <v>-1.8279258873167295E-2</v>
      </c>
      <c r="BE11" s="20">
        <f t="shared" si="13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4"/>
        <v>-6.0279593370369607E-5</v>
      </c>
      <c r="AJ12" s="20">
        <f t="shared" si="15"/>
        <v>4.5827932133368698E-3</v>
      </c>
      <c r="AK12" s="20">
        <f t="shared" si="16"/>
        <v>8.7449552561569201E-4</v>
      </c>
      <c r="AL12" s="20">
        <f t="shared" si="17"/>
        <v>-2.4357544434749898E-3</v>
      </c>
      <c r="AM12" s="20">
        <f t="shared" si="18"/>
        <v>-1.90121592038572E-3</v>
      </c>
      <c r="AN12" s="20">
        <f t="shared" si="19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20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6"/>
        <v>4.5827932133368698E-3</v>
      </c>
      <c r="AX12" s="20">
        <f t="shared" si="7"/>
        <v>8.7449552561569201E-4</v>
      </c>
      <c r="AY12" s="20">
        <f t="shared" si="8"/>
        <v>-2.4357544434749898E-3</v>
      </c>
      <c r="AZ12" s="20">
        <f t="shared" si="9"/>
        <v>-1.90121592038572E-3</v>
      </c>
      <c r="BA12" s="20">
        <f t="shared" si="10"/>
        <v>-1.1224735346004801E-2</v>
      </c>
      <c r="BC12" s="22">
        <f t="shared" si="11"/>
        <v>40086</v>
      </c>
      <c r="BD12" s="20">
        <f t="shared" si="12"/>
        <v>-1.4592298888053676E-2</v>
      </c>
      <c r="BE12" s="20">
        <f t="shared" si="13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4"/>
        <v>-7.4611451444092769E-5</v>
      </c>
      <c r="AJ13" s="20">
        <f t="shared" si="15"/>
        <v>6.4716328235680997E-3</v>
      </c>
      <c r="AK13" s="20">
        <f t="shared" si="16"/>
        <v>4.0512964492034299E-4</v>
      </c>
      <c r="AL13" s="20">
        <f t="shared" si="17"/>
        <v>-3.35623593877842E-3</v>
      </c>
      <c r="AM13" s="20">
        <f t="shared" si="18"/>
        <v>-1.9804732856121198E-3</v>
      </c>
      <c r="AN13" s="20">
        <f t="shared" si="19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20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6"/>
        <v>6.4716328235680997E-3</v>
      </c>
      <c r="AX13" s="20">
        <f t="shared" si="7"/>
        <v>4.0512964492034299E-4</v>
      </c>
      <c r="AY13" s="20">
        <f t="shared" si="8"/>
        <v>-3.35623593877842E-3</v>
      </c>
      <c r="AZ13" s="20">
        <f t="shared" si="9"/>
        <v>-1.9804732856121198E-3</v>
      </c>
      <c r="BA13" s="20">
        <f t="shared" si="10"/>
        <v>-1.6332098878113401E-2</v>
      </c>
      <c r="BC13" s="22">
        <f t="shared" si="11"/>
        <v>40178</v>
      </c>
      <c r="BD13" s="20">
        <f t="shared" si="12"/>
        <v>-1.2775667409091959E-2</v>
      </c>
      <c r="BE13" s="20">
        <f t="shared" si="13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4"/>
        <v>-8.4322374872899212E-5</v>
      </c>
      <c r="AJ14" s="20">
        <f t="shared" si="15"/>
        <v>9.4093821022767001E-3</v>
      </c>
      <c r="AK14" s="20">
        <f t="shared" si="16"/>
        <v>1.37877717945045E-3</v>
      </c>
      <c r="AL14" s="20">
        <f t="shared" si="17"/>
        <v>-3.1525208990967799E-3</v>
      </c>
      <c r="AM14" s="20">
        <f t="shared" si="18"/>
        <v>-1.2348491730818001E-3</v>
      </c>
      <c r="AN14" s="20">
        <f t="shared" si="19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20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6"/>
        <v>9.4093821022767001E-3</v>
      </c>
      <c r="AX14" s="20">
        <f t="shared" si="7"/>
        <v>1.37877717945045E-3</v>
      </c>
      <c r="AY14" s="20">
        <f t="shared" si="8"/>
        <v>-3.1525208990967799E-3</v>
      </c>
      <c r="AZ14" s="20">
        <f t="shared" si="9"/>
        <v>-1.2348491730818001E-3</v>
      </c>
      <c r="BA14" s="20">
        <f t="shared" si="10"/>
        <v>-2.0652980650892602E-2</v>
      </c>
      <c r="BC14" s="22">
        <f t="shared" si="11"/>
        <v>40268</v>
      </c>
      <c r="BD14" s="20">
        <f t="shared" si="12"/>
        <v>-6.4568300014184177E-3</v>
      </c>
      <c r="BE14" s="20">
        <f t="shared" si="13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4"/>
        <v>-9.3286488696207133E-5</v>
      </c>
      <c r="AJ15" s="20">
        <f t="shared" si="15"/>
        <v>1.2620792913287099E-2</v>
      </c>
      <c r="AK15" s="20">
        <f t="shared" si="16"/>
        <v>3.7813697653987701E-3</v>
      </c>
      <c r="AL15" s="20">
        <f t="shared" si="17"/>
        <v>-1.28555556216936E-3</v>
      </c>
      <c r="AM15" s="20">
        <f t="shared" si="18"/>
        <v>5.6690679388626797E-4</v>
      </c>
      <c r="AN15" s="20">
        <f t="shared" si="19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20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6"/>
        <v>1.2620792913287099E-2</v>
      </c>
      <c r="AX15" s="20">
        <f t="shared" si="7"/>
        <v>3.7813697653987701E-3</v>
      </c>
      <c r="AY15" s="20">
        <f t="shared" si="8"/>
        <v>-1.28555556216936E-3</v>
      </c>
      <c r="AZ15" s="20">
        <f t="shared" si="9"/>
        <v>5.6690679388626797E-4</v>
      </c>
      <c r="BA15" s="20">
        <f t="shared" si="10"/>
        <v>-2.31766054025528E-2</v>
      </c>
      <c r="BC15" s="22">
        <f t="shared" si="11"/>
        <v>40359</v>
      </c>
      <c r="BD15" s="20">
        <f t="shared" si="12"/>
        <v>-3.5124265595750104E-3</v>
      </c>
      <c r="BE15" s="20">
        <f t="shared" si="13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4"/>
        <v>-1.0463238095020199E-4</v>
      </c>
      <c r="AJ16" s="20">
        <f t="shared" si="15"/>
        <v>1.45646317055492E-2</v>
      </c>
      <c r="AK16" s="20">
        <f t="shared" si="16"/>
        <v>4.6510980326930299E-3</v>
      </c>
      <c r="AL16" s="20">
        <f t="shared" si="17"/>
        <v>-2.8653285598645401E-4</v>
      </c>
      <c r="AM16" s="20">
        <f t="shared" si="18"/>
        <v>1.63138454134514E-3</v>
      </c>
      <c r="AN16" s="20">
        <f t="shared" si="19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20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6"/>
        <v>1.45646317055492E-2</v>
      </c>
      <c r="AX16" s="20">
        <f t="shared" si="7"/>
        <v>4.6510980326930299E-3</v>
      </c>
      <c r="AY16" s="20">
        <f t="shared" si="8"/>
        <v>-2.8653285598645401E-4</v>
      </c>
      <c r="AZ16" s="20">
        <f t="shared" si="9"/>
        <v>1.63138454134514E-3</v>
      </c>
      <c r="BA16" s="20">
        <f t="shared" si="10"/>
        <v>-2.4586607441212601E-2</v>
      </c>
      <c r="BC16" s="22">
        <f t="shared" si="11"/>
        <v>40451</v>
      </c>
      <c r="BD16" s="20">
        <f t="shared" si="12"/>
        <v>-5.4674058921194701E-3</v>
      </c>
      <c r="BE16" s="20">
        <f t="shared" si="13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4"/>
        <v>-1.2067470653980099E-4</v>
      </c>
      <c r="AJ17" s="20">
        <f t="shared" si="15"/>
        <v>1.60472106518483E-2</v>
      </c>
      <c r="AK17" s="20">
        <f t="shared" si="16"/>
        <v>4.6091224456201703E-3</v>
      </c>
      <c r="AL17" s="20">
        <f t="shared" si="17"/>
        <v>-2.3211069739570401E-4</v>
      </c>
      <c r="AM17" s="20">
        <f t="shared" si="18"/>
        <v>1.5502992818161501E-3</v>
      </c>
      <c r="AN17" s="20">
        <f t="shared" si="19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20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6"/>
        <v>1.60472106518483E-2</v>
      </c>
      <c r="AX17" s="20">
        <f t="shared" si="7"/>
        <v>4.6091224456201703E-3</v>
      </c>
      <c r="AY17" s="20">
        <f t="shared" si="8"/>
        <v>-2.3211069739570401E-4</v>
      </c>
      <c r="AZ17" s="20">
        <f t="shared" si="9"/>
        <v>1.5502992818161501E-3</v>
      </c>
      <c r="BA17" s="20">
        <f t="shared" si="10"/>
        <v>-2.6035114327083098E-2</v>
      </c>
      <c r="BC17" s="22">
        <f t="shared" si="11"/>
        <v>40543</v>
      </c>
      <c r="BD17" s="20">
        <f t="shared" si="12"/>
        <v>-9.4936614327365172E-3</v>
      </c>
      <c r="BE17" s="20">
        <f t="shared" si="13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4"/>
        <v>-1.4184062667455444E-4</v>
      </c>
      <c r="AJ18" s="20">
        <f t="shared" si="15"/>
        <v>1.5494468287657799E-2</v>
      </c>
      <c r="AK18" s="20">
        <f t="shared" si="16"/>
        <v>2.1559779097124398E-3</v>
      </c>
      <c r="AL18" s="20">
        <f t="shared" si="17"/>
        <v>-2.23328033830405E-3</v>
      </c>
      <c r="AM18" s="20">
        <f t="shared" si="18"/>
        <v>-2.4279061260346001E-4</v>
      </c>
      <c r="AN18" s="20">
        <f t="shared" si="19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20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6"/>
        <v>1.5494468287657799E-2</v>
      </c>
      <c r="AX18" s="20">
        <f t="shared" si="7"/>
        <v>2.1559779097124398E-3</v>
      </c>
      <c r="AY18" s="20">
        <f t="shared" si="8"/>
        <v>-2.23328033830405E-3</v>
      </c>
      <c r="AZ18" s="20">
        <f t="shared" si="9"/>
        <v>-2.4279061260346001E-4</v>
      </c>
      <c r="BA18" s="20">
        <f t="shared" si="10"/>
        <v>-2.89970772473058E-2</v>
      </c>
      <c r="BC18" s="22">
        <f t="shared" si="11"/>
        <v>40633</v>
      </c>
      <c r="BD18" s="20">
        <f t="shared" si="12"/>
        <v>-1.5209342942963494E-2</v>
      </c>
      <c r="BE18" s="20">
        <f t="shared" si="13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4"/>
        <v>-1.7013832016274553E-4</v>
      </c>
      <c r="AJ19" s="20">
        <f t="shared" si="15"/>
        <v>1.64612166125177E-2</v>
      </c>
      <c r="AK19" s="20">
        <f t="shared" si="16"/>
        <v>6.9928078276770801E-4</v>
      </c>
      <c r="AL19" s="20">
        <f t="shared" si="17"/>
        <v>-3.19500066783273E-3</v>
      </c>
      <c r="AM19" s="20">
        <f t="shared" si="18"/>
        <v>-9.789042726748849E-4</v>
      </c>
      <c r="AN19" s="20">
        <f t="shared" si="19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20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6"/>
        <v>1.64612166125177E-2</v>
      </c>
      <c r="AX19" s="20">
        <f t="shared" si="7"/>
        <v>6.9928078276770801E-4</v>
      </c>
      <c r="AY19" s="20">
        <f t="shared" si="8"/>
        <v>-3.19500066783273E-3</v>
      </c>
      <c r="AZ19" s="20">
        <f t="shared" si="9"/>
        <v>-9.789042726748849E-4</v>
      </c>
      <c r="BA19" s="20">
        <f t="shared" si="10"/>
        <v>-3.2208722504589699E-2</v>
      </c>
      <c r="BC19" s="22">
        <f t="shared" si="11"/>
        <v>40724</v>
      </c>
      <c r="BD19" s="20">
        <f t="shared" si="12"/>
        <v>-2.5277351443032746E-2</v>
      </c>
      <c r="BE19" s="20">
        <f t="shared" si="13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4"/>
        <v>-1.940269017445881E-4</v>
      </c>
      <c r="AJ20" s="20">
        <f t="shared" si="15"/>
        <v>2.2855452068681802E-2</v>
      </c>
      <c r="AK20" s="20">
        <f t="shared" si="16"/>
        <v>3.5417645940949401E-3</v>
      </c>
      <c r="AL20" s="20">
        <f t="shared" si="17"/>
        <v>-6.2814046689618698E-4</v>
      </c>
      <c r="AM20" s="20">
        <f t="shared" si="18"/>
        <v>1.0605801789242901E-3</v>
      </c>
      <c r="AN20" s="20">
        <f t="shared" si="19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20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6"/>
        <v>2.2855452068681802E-2</v>
      </c>
      <c r="AX20" s="20">
        <f t="shared" si="7"/>
        <v>3.5417645940949401E-3</v>
      </c>
      <c r="AY20" s="20">
        <f t="shared" si="8"/>
        <v>-6.2814046689618698E-4</v>
      </c>
      <c r="AZ20" s="20">
        <f t="shared" si="9"/>
        <v>1.0605801789242901E-3</v>
      </c>
      <c r="BA20" s="20">
        <f t="shared" si="10"/>
        <v>-3.3246180917945102E-2</v>
      </c>
      <c r="BC20" s="22">
        <f t="shared" si="11"/>
        <v>40816</v>
      </c>
      <c r="BD20" s="20">
        <f t="shared" si="12"/>
        <v>-2.3424319709040152E-2</v>
      </c>
      <c r="BE20" s="20">
        <f t="shared" si="13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4"/>
        <v>-2.1054100392574259E-4</v>
      </c>
      <c r="AJ21" s="20">
        <f t="shared" si="15"/>
        <v>2.7988550459467899E-2</v>
      </c>
      <c r="AK21" s="20">
        <f t="shared" si="16"/>
        <v>5.4221457500114303E-3</v>
      </c>
      <c r="AL21" s="20">
        <f t="shared" si="17"/>
        <v>1.3234863656341701E-3</v>
      </c>
      <c r="AM21" s="20">
        <f t="shared" si="18"/>
        <v>2.4980331430946002E-3</v>
      </c>
      <c r="AN21" s="20">
        <f t="shared" si="19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20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6"/>
        <v>2.7988550459467899E-2</v>
      </c>
      <c r="AX21" s="20">
        <f t="shared" si="7"/>
        <v>5.4221457500114303E-3</v>
      </c>
      <c r="AY21" s="20">
        <f t="shared" si="8"/>
        <v>1.3234863656341701E-3</v>
      </c>
      <c r="AZ21" s="20">
        <f t="shared" si="9"/>
        <v>2.4980331430946002E-3</v>
      </c>
      <c r="BA21" s="20">
        <f t="shared" si="10"/>
        <v>-3.3171346627725001E-2</v>
      </c>
      <c r="BC21" s="22">
        <f t="shared" si="11"/>
        <v>40908</v>
      </c>
      <c r="BD21" s="20">
        <f t="shared" si="12"/>
        <v>-1.5881580286559498E-2</v>
      </c>
      <c r="BE21" s="20">
        <f t="shared" si="13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4"/>
        <v>-2.2189041147825249E-4</v>
      </c>
      <c r="AJ22" s="20">
        <f t="shared" si="15"/>
        <v>3.02713990951941E-2</v>
      </c>
      <c r="AK22" s="20">
        <f t="shared" si="16"/>
        <v>5.97227208367634E-3</v>
      </c>
      <c r="AL22" s="20">
        <f t="shared" si="17"/>
        <v>2.2585007847464298E-3</v>
      </c>
      <c r="AM22" s="20">
        <f t="shared" si="18"/>
        <v>3.3881754276876498E-3</v>
      </c>
      <c r="AN22" s="20">
        <f t="shared" si="19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20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6"/>
        <v>3.02713990951941E-2</v>
      </c>
      <c r="AX22" s="20">
        <f t="shared" si="7"/>
        <v>5.97227208367634E-3</v>
      </c>
      <c r="AY22" s="20">
        <f t="shared" si="8"/>
        <v>2.2585007847464298E-3</v>
      </c>
      <c r="AZ22" s="20">
        <f t="shared" si="9"/>
        <v>3.3881754276876498E-3</v>
      </c>
      <c r="BA22" s="20">
        <f t="shared" si="10"/>
        <v>-3.2592870887604403E-2</v>
      </c>
      <c r="BC22" s="22">
        <f t="shared" si="11"/>
        <v>40999</v>
      </c>
      <c r="BD22" s="20">
        <f t="shared" si="12"/>
        <v>-1.1227988114282177E-2</v>
      </c>
      <c r="BE22" s="20">
        <f t="shared" si="13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4"/>
        <v>-2.2984288540541583E-4</v>
      </c>
      <c r="AJ23" s="20">
        <f t="shared" si="15"/>
        <v>3.1589678963572697E-2</v>
      </c>
      <c r="AK23" s="20">
        <f t="shared" si="16"/>
        <v>6.2524416592601899E-3</v>
      </c>
      <c r="AL23" s="20">
        <f t="shared" si="17"/>
        <v>2.8871194956980799E-3</v>
      </c>
      <c r="AM23" s="20">
        <f t="shared" si="18"/>
        <v>4.0305946346963399E-3</v>
      </c>
      <c r="AN23" s="20">
        <f t="shared" si="19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20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6"/>
        <v>3.1589678963572697E-2</v>
      </c>
      <c r="AX23" s="20">
        <f t="shared" si="7"/>
        <v>6.2524416592601899E-3</v>
      </c>
      <c r="AY23" s="20">
        <f t="shared" si="8"/>
        <v>2.8871194956980799E-3</v>
      </c>
      <c r="AZ23" s="20">
        <f t="shared" si="9"/>
        <v>4.0305946346963399E-3</v>
      </c>
      <c r="BA23" s="20">
        <f t="shared" si="10"/>
        <v>-3.1751853348604898E-2</v>
      </c>
      <c r="BC23" s="22">
        <f t="shared" si="11"/>
        <v>41090</v>
      </c>
      <c r="BD23" s="20">
        <f t="shared" si="12"/>
        <v>-1.2989917950175784E-2</v>
      </c>
      <c r="BE23" s="20">
        <f t="shared" si="13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4"/>
        <v>-2.3203721994958514E-4</v>
      </c>
      <c r="AJ24" s="20">
        <f t="shared" si="15"/>
        <v>3.20265587092416E-2</v>
      </c>
      <c r="AK24" s="20">
        <f t="shared" si="16"/>
        <v>6.4814402499502304E-3</v>
      </c>
      <c r="AL24" s="20">
        <f t="shared" si="17"/>
        <v>3.4489176814922399E-3</v>
      </c>
      <c r="AM24" s="20">
        <f t="shared" si="18"/>
        <v>4.5910132554727303E-3</v>
      </c>
      <c r="AN24" s="20">
        <f t="shared" si="19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20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6"/>
        <v>3.20265587092416E-2</v>
      </c>
      <c r="AX24" s="20">
        <f t="shared" si="7"/>
        <v>6.4814402499502304E-3</v>
      </c>
      <c r="AY24" s="20">
        <f t="shared" si="8"/>
        <v>3.4489176814922399E-3</v>
      </c>
      <c r="AZ24" s="20">
        <f t="shared" si="9"/>
        <v>4.5910132554727303E-3</v>
      </c>
      <c r="BA24" s="20">
        <f t="shared" si="10"/>
        <v>-3.0725839329270799E-2</v>
      </c>
      <c r="BC24" s="22">
        <f t="shared" si="11"/>
        <v>41182</v>
      </c>
      <c r="BD24" s="20">
        <f t="shared" si="12"/>
        <v>-1.2118231217430683E-2</v>
      </c>
      <c r="BE24" s="20">
        <f t="shared" si="13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4"/>
        <v>-2.3127844056427722E-4</v>
      </c>
      <c r="AJ25" s="20">
        <f t="shared" si="15"/>
        <v>3.1910261213230401E-2</v>
      </c>
      <c r="AK25" s="20">
        <f t="shared" si="16"/>
        <v>6.3269531307641397E-3</v>
      </c>
      <c r="AL25" s="20">
        <f t="shared" si="17"/>
        <v>3.7031260556208401E-3</v>
      </c>
      <c r="AM25" s="20">
        <f t="shared" si="18"/>
        <v>4.9035772696326401E-3</v>
      </c>
      <c r="AN25" s="20">
        <f t="shared" si="19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20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6"/>
        <v>3.1910261213230401E-2</v>
      </c>
      <c r="AX25" s="20">
        <f t="shared" si="7"/>
        <v>6.3269531307641397E-3</v>
      </c>
      <c r="AY25" s="20">
        <f t="shared" si="8"/>
        <v>3.7031260556208401E-3</v>
      </c>
      <c r="AZ25" s="20">
        <f t="shared" si="9"/>
        <v>4.9035772696326401E-3</v>
      </c>
      <c r="BA25" s="20">
        <f t="shared" si="10"/>
        <v>-2.9719448517229099E-2</v>
      </c>
      <c r="BC25" s="22">
        <f t="shared" si="11"/>
        <v>41274</v>
      </c>
      <c r="BD25" s="20">
        <f t="shared" si="12"/>
        <v>-1.3886348644040302E-2</v>
      </c>
      <c r="BE25" s="20">
        <f t="shared" si="13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4"/>
        <v>-2.3030701030899703E-4</v>
      </c>
      <c r="AJ26" s="20">
        <f t="shared" si="15"/>
        <v>3.0699588803551E-2</v>
      </c>
      <c r="AK26" s="20">
        <f t="shared" si="16"/>
        <v>5.54241435408719E-3</v>
      </c>
      <c r="AL26" s="20">
        <f t="shared" si="17"/>
        <v>3.2869865447704401E-3</v>
      </c>
      <c r="AM26" s="20">
        <f t="shared" si="18"/>
        <v>4.6673967601496003E-3</v>
      </c>
      <c r="AN26" s="20">
        <f t="shared" si="19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20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6"/>
        <v>3.0699588803551E-2</v>
      </c>
      <c r="AX26" s="20">
        <f t="shared" si="7"/>
        <v>5.54241435408719E-3</v>
      </c>
      <c r="AY26" s="20">
        <f t="shared" si="8"/>
        <v>3.2869865447704401E-3</v>
      </c>
      <c r="AZ26" s="20">
        <f t="shared" si="9"/>
        <v>4.6673967601496003E-3</v>
      </c>
      <c r="BA26" s="20">
        <f t="shared" si="10"/>
        <v>-2.9087161768215301E-2</v>
      </c>
      <c r="BC26" s="22">
        <f t="shared" si="11"/>
        <v>41364</v>
      </c>
      <c r="BD26" s="20">
        <f t="shared" si="12"/>
        <v>-2.0556152186197628E-2</v>
      </c>
      <c r="BE26" s="20">
        <f t="shared" si="13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4"/>
        <v>-2.2720239437250793E-4</v>
      </c>
      <c r="AJ27" s="20">
        <f t="shared" si="15"/>
        <v>3.0370643666843802E-2</v>
      </c>
      <c r="AK27" s="20">
        <f t="shared" si="16"/>
        <v>5.4801992191766402E-3</v>
      </c>
      <c r="AL27" s="20">
        <f t="shared" si="17"/>
        <v>3.3887588028136402E-3</v>
      </c>
      <c r="AM27" s="20">
        <f t="shared" si="18"/>
        <v>4.79814677698531E-3</v>
      </c>
      <c r="AN27" s="20">
        <f t="shared" si="19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20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6"/>
        <v>3.0370643666843802E-2</v>
      </c>
      <c r="AX27" s="20">
        <f t="shared" si="7"/>
        <v>5.4801992191766402E-3</v>
      </c>
      <c r="AY27" s="20">
        <f t="shared" si="8"/>
        <v>3.3887588028136402E-3</v>
      </c>
      <c r="AZ27" s="20">
        <f t="shared" si="9"/>
        <v>4.79814677698531E-3</v>
      </c>
      <c r="BA27" s="20">
        <f t="shared" si="10"/>
        <v>-2.8444946685579599E-2</v>
      </c>
      <c r="BC27" s="22">
        <f t="shared" si="11"/>
        <v>41455</v>
      </c>
      <c r="BD27" s="20">
        <f t="shared" si="12"/>
        <v>-2.2627687957766169E-2</v>
      </c>
      <c r="BE27" s="20">
        <f t="shared" si="13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4"/>
        <v>-2.2407981581868417E-4</v>
      </c>
      <c r="AJ28" s="20">
        <f t="shared" si="15"/>
        <v>2.9954446575608501E-2</v>
      </c>
      <c r="AK28" s="20">
        <f t="shared" si="16"/>
        <v>5.1339268852812403E-3</v>
      </c>
      <c r="AL28" s="20">
        <f t="shared" si="17"/>
        <v>3.0261791961416701E-3</v>
      </c>
      <c r="AM28" s="20">
        <f t="shared" si="18"/>
        <v>4.5222799819111198E-3</v>
      </c>
      <c r="AN28" s="20">
        <f t="shared" si="19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20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6"/>
        <v>2.9954446575608501E-2</v>
      </c>
      <c r="AX28" s="20">
        <f t="shared" si="7"/>
        <v>5.1339268852812403E-3</v>
      </c>
      <c r="AY28" s="20">
        <f t="shared" si="8"/>
        <v>3.0261791961416701E-3</v>
      </c>
      <c r="AZ28" s="20">
        <f t="shared" si="9"/>
        <v>4.5222799819111198E-3</v>
      </c>
      <c r="BA28" s="20">
        <f t="shared" si="10"/>
        <v>-2.81449546860046E-2</v>
      </c>
      <c r="BC28" s="22">
        <f t="shared" si="11"/>
        <v>41547</v>
      </c>
      <c r="BD28" s="20">
        <f t="shared" si="12"/>
        <v>-2.3068791103847786E-2</v>
      </c>
      <c r="BE28" s="20">
        <f t="shared" si="13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4"/>
        <v>-2.2167940221380099E-4</v>
      </c>
      <c r="AJ29" s="20">
        <f t="shared" si="15"/>
        <v>2.9992445011295301E-2</v>
      </c>
      <c r="AK29" s="20">
        <f t="shared" si="16"/>
        <v>5.3028430677448599E-3</v>
      </c>
      <c r="AL29" s="20">
        <f t="shared" si="17"/>
        <v>3.2318513455420399E-3</v>
      </c>
      <c r="AM29" s="20">
        <f t="shared" si="18"/>
        <v>4.7339776624077904E-3</v>
      </c>
      <c r="AN29" s="20">
        <f t="shared" si="19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20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6"/>
        <v>2.9992445011295301E-2</v>
      </c>
      <c r="AX29" s="20">
        <f t="shared" si="7"/>
        <v>5.3028430677448599E-3</v>
      </c>
      <c r="AY29" s="20">
        <f t="shared" si="8"/>
        <v>3.2318513455420399E-3</v>
      </c>
      <c r="AZ29" s="20">
        <f t="shared" si="9"/>
        <v>4.7339776624077904E-3</v>
      </c>
      <c r="BA29" s="20">
        <f t="shared" si="10"/>
        <v>-2.7700680426845301E-2</v>
      </c>
      <c r="BC29" s="22">
        <f t="shared" si="11"/>
        <v>41639</v>
      </c>
      <c r="BD29" s="20">
        <f t="shared" si="12"/>
        <v>-2.5020335663199132E-2</v>
      </c>
      <c r="BE29" s="20">
        <f t="shared" si="13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4"/>
        <v>-2.2106526129875843E-4</v>
      </c>
      <c r="AJ30" s="20">
        <f t="shared" si="15"/>
        <v>3.00834629081814E-2</v>
      </c>
      <c r="AK30" s="20">
        <f t="shared" si="16"/>
        <v>5.4777991856491603E-3</v>
      </c>
      <c r="AL30" s="20">
        <f t="shared" si="17"/>
        <v>3.5679555226097999E-3</v>
      </c>
      <c r="AM30" s="20">
        <f t="shared" si="18"/>
        <v>5.04913635235304E-3</v>
      </c>
      <c r="AN30" s="20">
        <f t="shared" si="19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20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6"/>
        <v>3.00834629081814E-2</v>
      </c>
      <c r="AX30" s="20">
        <f t="shared" si="7"/>
        <v>5.4777991856491603E-3</v>
      </c>
      <c r="AY30" s="20">
        <f t="shared" si="8"/>
        <v>3.5679555226097999E-3</v>
      </c>
      <c r="AZ30" s="20">
        <f t="shared" si="9"/>
        <v>5.04913635235304E-3</v>
      </c>
      <c r="BA30" s="20">
        <f t="shared" si="10"/>
        <v>-2.70260067446348E-2</v>
      </c>
      <c r="BC30" s="22">
        <f t="shared" si="11"/>
        <v>41729</v>
      </c>
      <c r="BD30" s="20">
        <f t="shared" si="12"/>
        <v>-3.2422596139650033E-2</v>
      </c>
      <c r="BE30" s="20">
        <f t="shared" si="13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4"/>
        <v>-2.197514006373693E-4</v>
      </c>
      <c r="AJ31" s="20">
        <f t="shared" si="15"/>
        <v>3.0386908700408201E-2</v>
      </c>
      <c r="AK31" s="20">
        <f t="shared" si="16"/>
        <v>5.47473055656499E-3</v>
      </c>
      <c r="AL31" s="20">
        <f t="shared" si="17"/>
        <v>3.72608657157602E-3</v>
      </c>
      <c r="AM31" s="20">
        <f t="shared" si="18"/>
        <v>5.2137744586566699E-3</v>
      </c>
      <c r="AN31" s="20">
        <f t="shared" si="19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20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6"/>
        <v>3.0386908700408201E-2</v>
      </c>
      <c r="AX31" s="20">
        <f t="shared" si="7"/>
        <v>5.47473055656499E-3</v>
      </c>
      <c r="AY31" s="20">
        <f t="shared" si="8"/>
        <v>3.72608657157602E-3</v>
      </c>
      <c r="AZ31" s="20">
        <f t="shared" si="9"/>
        <v>5.2137744586566699E-3</v>
      </c>
      <c r="BA31" s="20">
        <f t="shared" si="10"/>
        <v>-2.61998122354389E-2</v>
      </c>
      <c r="BC31" s="22">
        <f t="shared" si="11"/>
        <v>41820</v>
      </c>
      <c r="BD31" s="20">
        <f t="shared" si="12"/>
        <v>-3.4418411336268072E-2</v>
      </c>
      <c r="BE31" s="20">
        <f t="shared" si="13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4"/>
        <v>-2.1647173107369703E-4</v>
      </c>
      <c r="AJ32" s="20">
        <f t="shared" si="15"/>
        <v>2.9948427555726E-2</v>
      </c>
      <c r="AK32" s="20">
        <f t="shared" si="16"/>
        <v>5.5602837857327003E-3</v>
      </c>
      <c r="AL32" s="20">
        <f t="shared" si="17"/>
        <v>3.9753122035523997E-3</v>
      </c>
      <c r="AM32" s="20">
        <f t="shared" si="18"/>
        <v>5.2908688776165296E-3</v>
      </c>
      <c r="AN32" s="20">
        <f t="shared" si="19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20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6"/>
        <v>2.9948427555726E-2</v>
      </c>
      <c r="AX32" s="20">
        <f t="shared" si="7"/>
        <v>5.5602837857327003E-3</v>
      </c>
      <c r="AY32" s="20">
        <f t="shared" si="8"/>
        <v>3.9753122035523997E-3</v>
      </c>
      <c r="AZ32" s="20">
        <f t="shared" si="9"/>
        <v>5.2908688776165296E-3</v>
      </c>
      <c r="BA32" s="20">
        <f t="shared" si="10"/>
        <v>-2.5236748966661601E-2</v>
      </c>
      <c r="BC32" s="22">
        <f t="shared" si="11"/>
        <v>41912</v>
      </c>
      <c r="BD32" s="20">
        <f t="shared" si="12"/>
        <v>-3.2366173615974159E-2</v>
      </c>
      <c r="BE32" s="20">
        <f t="shared" si="13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4"/>
        <v>-2.1139863523195743E-4</v>
      </c>
      <c r="AJ33" s="20">
        <f t="shared" si="15"/>
        <v>2.9163307955082301E-2</v>
      </c>
      <c r="AK33" s="20">
        <f t="shared" si="16"/>
        <v>5.5080607276103404E-3</v>
      </c>
      <c r="AL33" s="20">
        <f t="shared" si="17"/>
        <v>4.1142351569156601E-3</v>
      </c>
      <c r="AM33" s="20">
        <f t="shared" si="18"/>
        <v>5.1434454814369701E-3</v>
      </c>
      <c r="AN33" s="20">
        <f t="shared" si="19"/>
        <v>-2.4290359889922401E-2</v>
      </c>
      <c r="AR33" s="22">
        <f t="shared" ref="AR33:AR64" si="21">A33</f>
        <v>42004</v>
      </c>
      <c r="AS33" s="20">
        <f t="shared" si="3"/>
        <v>-3.6529902557864</v>
      </c>
      <c r="AT33" s="20">
        <f t="shared" si="20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6"/>
        <v>2.9163307955082301E-2</v>
      </c>
      <c r="AX33" s="20">
        <f t="shared" si="7"/>
        <v>5.5080607276103404E-3</v>
      </c>
      <c r="AY33" s="20">
        <f t="shared" si="8"/>
        <v>4.1142351569156601E-3</v>
      </c>
      <c r="AZ33" s="20">
        <f t="shared" si="9"/>
        <v>5.1434454814369701E-3</v>
      </c>
      <c r="BA33" s="20">
        <f t="shared" si="10"/>
        <v>-2.4290359889922401E-2</v>
      </c>
      <c r="BC33" s="22">
        <f t="shared" si="11"/>
        <v>42004</v>
      </c>
      <c r="BD33" s="20">
        <f t="shared" si="12"/>
        <v>-3.1300509696350724E-2</v>
      </c>
      <c r="BE33" s="20">
        <f t="shared" si="13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ref="AH34:AH65" si="22">K34+Y34-Y34/100</f>
        <v>-9.2877669656260334E-3</v>
      </c>
      <c r="AI34" s="20">
        <f t="shared" si="14"/>
        <v>-2.0525743900920494E-4</v>
      </c>
      <c r="AJ34" s="20">
        <f t="shared" si="15"/>
        <v>2.8308055452819201E-2</v>
      </c>
      <c r="AK34" s="20">
        <f t="shared" si="16"/>
        <v>5.3182076370728E-3</v>
      </c>
      <c r="AL34" s="20">
        <f t="shared" si="17"/>
        <v>4.1492840729517796E-3</v>
      </c>
      <c r="AM34" s="20">
        <f t="shared" si="18"/>
        <v>4.9332208985397499E-3</v>
      </c>
      <c r="AN34" s="20">
        <f t="shared" si="19"/>
        <v>-2.3383700586065901E-2</v>
      </c>
      <c r="AR34" s="22">
        <f t="shared" si="21"/>
        <v>42094</v>
      </c>
      <c r="AS34" s="20">
        <f t="shared" ref="AS34:AS65" si="23">AF34*4+2</f>
        <v>1.0606957317861121</v>
      </c>
      <c r="AT34" s="20">
        <f t="shared" si="20"/>
        <v>-3.3259933428108533E-2</v>
      </c>
      <c r="AU34" s="20">
        <f t="shared" ref="AU34:AU65" si="24">SUM(AV34:BA34)</f>
        <v>1.9119810036308426E-2</v>
      </c>
      <c r="AV34" s="20">
        <f t="shared" ref="AV34:AV65" si="25">AI34</f>
        <v>-2.0525743900920494E-4</v>
      </c>
      <c r="AW34" s="20">
        <f t="shared" ref="AW34:AW65" si="26">AJ34</f>
        <v>2.8308055452819201E-2</v>
      </c>
      <c r="AX34" s="20">
        <f t="shared" ref="AX34:AX65" si="27">AK34</f>
        <v>5.3182076370728E-3</v>
      </c>
      <c r="AY34" s="20">
        <f t="shared" ref="AY34:AY65" si="28">AL34</f>
        <v>4.1492840729517796E-3</v>
      </c>
      <c r="AZ34" s="20">
        <f t="shared" ref="AZ34:AZ65" si="29">AM34</f>
        <v>4.9332208985397499E-3</v>
      </c>
      <c r="BA34" s="20">
        <f t="shared" ref="BA34:BA65" si="30">AN34</f>
        <v>-2.3383700586065901E-2</v>
      </c>
      <c r="BC34" s="22">
        <f t="shared" ref="BC34:BC65" si="31">AR34</f>
        <v>42094</v>
      </c>
      <c r="BD34" s="20">
        <f t="shared" si="12"/>
        <v>-3.3259933428108533E-2</v>
      </c>
      <c r="BE34" s="20">
        <f t="shared" ref="BE34:BE65" si="32">AU34</f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2"/>
        <v>-5.4779090057165501E-3</v>
      </c>
      <c r="AI35" s="20">
        <f t="shared" si="14"/>
        <v>-1.968802006184604E-4</v>
      </c>
      <c r="AJ35" s="20">
        <f t="shared" si="15"/>
        <v>2.7117033402279601E-2</v>
      </c>
      <c r="AK35" s="20">
        <f t="shared" si="16"/>
        <v>4.8857338493135602E-3</v>
      </c>
      <c r="AL35" s="20">
        <f t="shared" si="17"/>
        <v>3.8761434001388598E-3</v>
      </c>
      <c r="AM35" s="20">
        <f t="shared" si="18"/>
        <v>4.4783695587025099E-3</v>
      </c>
      <c r="AN35" s="20">
        <f t="shared" si="19"/>
        <v>-2.2757711382192999E-2</v>
      </c>
      <c r="AR35" s="22">
        <f t="shared" si="21"/>
        <v>42185</v>
      </c>
      <c r="AS35" s="20">
        <f t="shared" si="23"/>
        <v>-2.8605884750976402</v>
      </c>
      <c r="AT35" s="20">
        <f t="shared" si="20"/>
        <v>-2.9450075468199048E-2</v>
      </c>
      <c r="AU35" s="20">
        <f t="shared" si="24"/>
        <v>1.7402688627623071E-2</v>
      </c>
      <c r="AV35" s="20">
        <f t="shared" si="25"/>
        <v>-1.968802006184604E-4</v>
      </c>
      <c r="AW35" s="20">
        <f t="shared" si="26"/>
        <v>2.7117033402279601E-2</v>
      </c>
      <c r="AX35" s="20">
        <f t="shared" si="27"/>
        <v>4.8857338493135602E-3</v>
      </c>
      <c r="AY35" s="20">
        <f t="shared" si="28"/>
        <v>3.8761434001388598E-3</v>
      </c>
      <c r="AZ35" s="20">
        <f t="shared" si="29"/>
        <v>4.4783695587025099E-3</v>
      </c>
      <c r="BA35" s="20">
        <f t="shared" si="30"/>
        <v>-2.2757711382192999E-2</v>
      </c>
      <c r="BC35" s="22">
        <f t="shared" si="31"/>
        <v>42185</v>
      </c>
      <c r="BD35" s="20">
        <f t="shared" si="12"/>
        <v>-2.9450075468199048E-2</v>
      </c>
      <c r="BE35" s="20">
        <f t="shared" si="32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2"/>
        <v>-4.3044472511419071E-3</v>
      </c>
      <c r="AI36" s="20">
        <f t="shared" si="14"/>
        <v>-1.8716123674901981E-4</v>
      </c>
      <c r="AJ36" s="20">
        <f t="shared" si="15"/>
        <v>2.6420921638337001E-2</v>
      </c>
      <c r="AK36" s="20">
        <f t="shared" si="16"/>
        <v>5.1901514828811496E-3</v>
      </c>
      <c r="AL36" s="20">
        <f t="shared" si="17"/>
        <v>4.2700544921503401E-3</v>
      </c>
      <c r="AM36" s="20">
        <f t="shared" si="18"/>
        <v>4.6431467633611901E-3</v>
      </c>
      <c r="AN36" s="20">
        <f t="shared" si="19"/>
        <v>-2.1883722925797301E-2</v>
      </c>
      <c r="AR36" s="22">
        <f t="shared" si="21"/>
        <v>42277</v>
      </c>
      <c r="AS36" s="20">
        <f t="shared" si="23"/>
        <v>-2.86705545830144</v>
      </c>
      <c r="AT36" s="20">
        <f t="shared" si="20"/>
        <v>-2.8276613713624409E-2</v>
      </c>
      <c r="AU36" s="20">
        <f t="shared" si="24"/>
        <v>1.8453390214183352E-2</v>
      </c>
      <c r="AV36" s="20">
        <f t="shared" si="25"/>
        <v>-1.8716123674901981E-4</v>
      </c>
      <c r="AW36" s="20">
        <f t="shared" si="26"/>
        <v>2.6420921638337001E-2</v>
      </c>
      <c r="AX36" s="20">
        <f t="shared" si="27"/>
        <v>5.1901514828811496E-3</v>
      </c>
      <c r="AY36" s="20">
        <f t="shared" si="28"/>
        <v>4.2700544921503401E-3</v>
      </c>
      <c r="AZ36" s="20">
        <f t="shared" si="29"/>
        <v>4.6431467633611901E-3</v>
      </c>
      <c r="BA36" s="20">
        <f t="shared" si="30"/>
        <v>-2.1883722925797301E-2</v>
      </c>
      <c r="BC36" s="22">
        <f t="shared" si="31"/>
        <v>42277</v>
      </c>
      <c r="BD36" s="20">
        <f t="shared" si="12"/>
        <v>-2.8276613713624409E-2</v>
      </c>
      <c r="BE36" s="20">
        <f t="shared" si="32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2"/>
        <v>-1.4201784704869827E-3</v>
      </c>
      <c r="AI37" s="20">
        <f t="shared" si="14"/>
        <v>-1.755158724973297E-4</v>
      </c>
      <c r="AJ37" s="20">
        <f t="shared" si="15"/>
        <v>2.5494506251333399E-2</v>
      </c>
      <c r="AK37" s="20">
        <f t="shared" si="16"/>
        <v>5.3236561107450299E-3</v>
      </c>
      <c r="AL37" s="20">
        <f t="shared" si="17"/>
        <v>4.4110300893240801E-3</v>
      </c>
      <c r="AM37" s="20">
        <f t="shared" si="18"/>
        <v>4.5960867997019098E-3</v>
      </c>
      <c r="AN37" s="20">
        <f t="shared" si="19"/>
        <v>-2.0947683541894201E-2</v>
      </c>
      <c r="AR37" s="22">
        <f t="shared" si="21"/>
        <v>42369</v>
      </c>
      <c r="AS37" s="20">
        <f t="shared" si="23"/>
        <v>-1.7464897755981479</v>
      </c>
      <c r="AT37" s="20">
        <f t="shared" si="20"/>
        <v>-2.5392344932969484E-2</v>
      </c>
      <c r="AU37" s="20">
        <f t="shared" si="24"/>
        <v>1.8702079836712886E-2</v>
      </c>
      <c r="AV37" s="20">
        <f t="shared" si="25"/>
        <v>-1.755158724973297E-4</v>
      </c>
      <c r="AW37" s="20">
        <f t="shared" si="26"/>
        <v>2.5494506251333399E-2</v>
      </c>
      <c r="AX37" s="20">
        <f t="shared" si="27"/>
        <v>5.3236561107450299E-3</v>
      </c>
      <c r="AY37" s="20">
        <f t="shared" si="28"/>
        <v>4.4110300893240801E-3</v>
      </c>
      <c r="AZ37" s="20">
        <f t="shared" si="29"/>
        <v>4.5960867997019098E-3</v>
      </c>
      <c r="BA37" s="20">
        <f t="shared" si="30"/>
        <v>-2.0947683541894201E-2</v>
      </c>
      <c r="BC37" s="22">
        <f t="shared" si="31"/>
        <v>42369</v>
      </c>
      <c r="BD37" s="20">
        <f t="shared" si="12"/>
        <v>-2.5392344932969484E-2</v>
      </c>
      <c r="BE37" s="20">
        <f t="shared" si="32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2"/>
        <v>1.9620758361891715E-3</v>
      </c>
      <c r="AI38" s="20">
        <f t="shared" si="14"/>
        <v>-1.6118198520061189E-4</v>
      </c>
      <c r="AJ38" s="20">
        <f t="shared" si="15"/>
        <v>2.4634332011386199E-2</v>
      </c>
      <c r="AK38" s="20">
        <f t="shared" si="16"/>
        <v>5.8866995588768801E-3</v>
      </c>
      <c r="AL38" s="20">
        <f t="shared" si="17"/>
        <v>4.8586218124535502E-3</v>
      </c>
      <c r="AM38" s="20">
        <f t="shared" si="18"/>
        <v>4.6824500089526202E-3</v>
      </c>
      <c r="AN38" s="20">
        <f t="shared" si="19"/>
        <v>-1.9828844084490701E-2</v>
      </c>
      <c r="AR38" s="22">
        <f t="shared" si="21"/>
        <v>42460</v>
      </c>
      <c r="AS38" s="20">
        <f t="shared" si="23"/>
        <v>-2.5612610663163604</v>
      </c>
      <c r="AT38" s="20">
        <f t="shared" si="20"/>
        <v>-2.2010090626293329E-2</v>
      </c>
      <c r="AU38" s="20">
        <f t="shared" si="24"/>
        <v>2.0072077321977942E-2</v>
      </c>
      <c r="AV38" s="20">
        <f t="shared" si="25"/>
        <v>-1.6118198520061189E-4</v>
      </c>
      <c r="AW38" s="20">
        <f t="shared" si="26"/>
        <v>2.4634332011386199E-2</v>
      </c>
      <c r="AX38" s="20">
        <f t="shared" si="27"/>
        <v>5.8866995588768801E-3</v>
      </c>
      <c r="AY38" s="20">
        <f t="shared" si="28"/>
        <v>4.8586218124535502E-3</v>
      </c>
      <c r="AZ38" s="20">
        <f t="shared" si="29"/>
        <v>4.6824500089526202E-3</v>
      </c>
      <c r="BA38" s="20">
        <f t="shared" si="30"/>
        <v>-1.9828844084490701E-2</v>
      </c>
      <c r="BC38" s="22">
        <f t="shared" si="31"/>
        <v>42460</v>
      </c>
      <c r="BD38" s="20">
        <f t="shared" si="12"/>
        <v>-2.2010090626293329E-2</v>
      </c>
      <c r="BE38" s="20">
        <f t="shared" si="32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2"/>
        <v>4.8936914146377429E-3</v>
      </c>
      <c r="AI39" s="20">
        <f t="shared" si="14"/>
        <v>-1.458666931494792E-4</v>
      </c>
      <c r="AJ39" s="20">
        <f t="shared" si="15"/>
        <v>2.2944654256473698E-2</v>
      </c>
      <c r="AK39" s="20">
        <f t="shared" si="16"/>
        <v>6.0357838948865697E-3</v>
      </c>
      <c r="AL39" s="20">
        <f t="shared" si="17"/>
        <v>5.1581831785218997E-3</v>
      </c>
      <c r="AM39" s="20">
        <f t="shared" si="18"/>
        <v>4.7608320373093696E-3</v>
      </c>
      <c r="AN39" s="20">
        <f t="shared" si="19"/>
        <v>-1.8555885612192499E-2</v>
      </c>
      <c r="AR39" s="22">
        <f t="shared" si="21"/>
        <v>42551</v>
      </c>
      <c r="AS39" s="20">
        <f t="shared" si="23"/>
        <v>-4.9657205743348802</v>
      </c>
      <c r="AT39" s="20">
        <f t="shared" si="20"/>
        <v>-1.9078475047844757E-2</v>
      </c>
      <c r="AU39" s="20">
        <f t="shared" si="24"/>
        <v>2.0197701061849559E-2</v>
      </c>
      <c r="AV39" s="20">
        <f t="shared" si="25"/>
        <v>-1.458666931494792E-4</v>
      </c>
      <c r="AW39" s="20">
        <f t="shared" si="26"/>
        <v>2.2944654256473698E-2</v>
      </c>
      <c r="AX39" s="20">
        <f t="shared" si="27"/>
        <v>6.0357838948865697E-3</v>
      </c>
      <c r="AY39" s="20">
        <f t="shared" si="28"/>
        <v>5.1581831785218997E-3</v>
      </c>
      <c r="AZ39" s="20">
        <f t="shared" si="29"/>
        <v>4.7608320373093696E-3</v>
      </c>
      <c r="BA39" s="20">
        <f t="shared" si="30"/>
        <v>-1.8555885612192499E-2</v>
      </c>
      <c r="BC39" s="22">
        <f t="shared" si="31"/>
        <v>42551</v>
      </c>
      <c r="BD39" s="20">
        <f t="shared" si="12"/>
        <v>-1.9078475047844757E-2</v>
      </c>
      <c r="BE39" s="20">
        <f t="shared" si="32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2"/>
        <v>6.0471606454819962E-3</v>
      </c>
      <c r="AI40" s="20">
        <f t="shared" si="14"/>
        <v>-1.3024268744237622E-4</v>
      </c>
      <c r="AJ40" s="20">
        <f t="shared" si="15"/>
        <v>2.12310758853195E-2</v>
      </c>
      <c r="AK40" s="20">
        <f t="shared" si="16"/>
        <v>6.0029483218704202E-3</v>
      </c>
      <c r="AL40" s="20">
        <f t="shared" si="17"/>
        <v>5.2300762882317997E-3</v>
      </c>
      <c r="AM40" s="20">
        <f t="shared" si="18"/>
        <v>4.7528273258157202E-3</v>
      </c>
      <c r="AN40" s="20">
        <f t="shared" si="19"/>
        <v>-1.7214482140781501E-2</v>
      </c>
      <c r="AR40" s="22">
        <f t="shared" si="21"/>
        <v>42643</v>
      </c>
      <c r="AS40" s="20">
        <f t="shared" si="23"/>
        <v>-2.8913949150865204</v>
      </c>
      <c r="AT40" s="20">
        <f t="shared" si="20"/>
        <v>-1.7925005817000503E-2</v>
      </c>
      <c r="AU40" s="20">
        <f t="shared" si="24"/>
        <v>1.9872202993013566E-2</v>
      </c>
      <c r="AV40" s="20">
        <f t="shared" si="25"/>
        <v>-1.3024268744237622E-4</v>
      </c>
      <c r="AW40" s="20">
        <f t="shared" si="26"/>
        <v>2.12310758853195E-2</v>
      </c>
      <c r="AX40" s="20">
        <f t="shared" si="27"/>
        <v>6.0029483218704202E-3</v>
      </c>
      <c r="AY40" s="20">
        <f t="shared" si="28"/>
        <v>5.2300762882317997E-3</v>
      </c>
      <c r="AZ40" s="20">
        <f t="shared" si="29"/>
        <v>4.7528273258157202E-3</v>
      </c>
      <c r="BA40" s="20">
        <f t="shared" si="30"/>
        <v>-1.7214482140781501E-2</v>
      </c>
      <c r="BC40" s="22">
        <f t="shared" si="31"/>
        <v>42643</v>
      </c>
      <c r="BD40" s="20">
        <f t="shared" si="12"/>
        <v>-1.7925005817000503E-2</v>
      </c>
      <c r="BE40" s="20">
        <f t="shared" si="32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2"/>
        <v>1.0521551657756846E-2</v>
      </c>
      <c r="AI41" s="20">
        <f t="shared" ref="AI41:AI72" si="33">Y41/1010</f>
        <v>-1.1413485974444059E-4</v>
      </c>
      <c r="AJ41" s="20">
        <f t="shared" ref="AJ41:AJ72" si="34">Z41</f>
        <v>1.92283263707793E-2</v>
      </c>
      <c r="AK41" s="20">
        <f t="shared" ref="AK41:AK72" si="35">AA41</f>
        <v>5.6432498752201302E-3</v>
      </c>
      <c r="AL41" s="20">
        <f t="shared" ref="AL41:AL72" si="36">AB41</f>
        <v>4.8684726537961904E-3</v>
      </c>
      <c r="AM41" s="20">
        <f t="shared" ref="AM41:AM72" si="37">AC41</f>
        <v>4.3633354097849502E-3</v>
      </c>
      <c r="AN41" s="20">
        <f t="shared" ref="AN41:AN72" si="38">AD41</f>
        <v>-1.6170528235226401E-2</v>
      </c>
      <c r="AR41" s="22">
        <f t="shared" si="21"/>
        <v>42735</v>
      </c>
      <c r="AS41" s="20">
        <f t="shared" si="23"/>
        <v>-0.97896631834744019</v>
      </c>
      <c r="AT41" s="20">
        <f t="shared" si="20"/>
        <v>-1.3450614804725654E-2</v>
      </c>
      <c r="AU41" s="20">
        <f t="shared" si="24"/>
        <v>1.7818721214609732E-2</v>
      </c>
      <c r="AV41" s="20">
        <f t="shared" si="25"/>
        <v>-1.1413485974444059E-4</v>
      </c>
      <c r="AW41" s="20">
        <f t="shared" si="26"/>
        <v>1.92283263707793E-2</v>
      </c>
      <c r="AX41" s="20">
        <f t="shared" si="27"/>
        <v>5.6432498752201302E-3</v>
      </c>
      <c r="AY41" s="20">
        <f t="shared" si="28"/>
        <v>4.8684726537961904E-3</v>
      </c>
      <c r="AZ41" s="20">
        <f t="shared" si="29"/>
        <v>4.3633354097849502E-3</v>
      </c>
      <c r="BA41" s="20">
        <f t="shared" si="30"/>
        <v>-1.6170528235226401E-2</v>
      </c>
      <c r="BC41" s="22">
        <f t="shared" si="31"/>
        <v>42735</v>
      </c>
      <c r="BD41" s="20">
        <f t="shared" si="12"/>
        <v>-1.3450614804725654E-2</v>
      </c>
      <c r="BE41" s="20">
        <f t="shared" si="32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2"/>
        <v>1.3855593889083875E-2</v>
      </c>
      <c r="AI42" s="20">
        <f t="shared" si="33"/>
        <v>-9.795870830836495E-5</v>
      </c>
      <c r="AJ42" s="20">
        <f t="shared" si="34"/>
        <v>1.7311533545405398E-2</v>
      </c>
      <c r="AK42" s="20">
        <f t="shared" si="35"/>
        <v>5.3417286647538999E-3</v>
      </c>
      <c r="AL42" s="20">
        <f t="shared" si="36"/>
        <v>4.5053696317909299E-3</v>
      </c>
      <c r="AM42" s="20">
        <f t="shared" si="37"/>
        <v>4.0056956505774002E-3</v>
      </c>
      <c r="AN42" s="20">
        <f t="shared" si="38"/>
        <v>-1.5423506670919599E-2</v>
      </c>
      <c r="AR42" s="22">
        <f t="shared" si="21"/>
        <v>42825</v>
      </c>
      <c r="AS42" s="20">
        <f t="shared" si="23"/>
        <v>-1.952357416710492</v>
      </c>
      <c r="AT42" s="20">
        <f t="shared" si="20"/>
        <v>-1.0116572573398624E-2</v>
      </c>
      <c r="AU42" s="20">
        <f t="shared" si="24"/>
        <v>1.5642862113299669E-2</v>
      </c>
      <c r="AV42" s="20">
        <f t="shared" si="25"/>
        <v>-9.795870830836495E-5</v>
      </c>
      <c r="AW42" s="20">
        <f t="shared" si="26"/>
        <v>1.7311533545405398E-2</v>
      </c>
      <c r="AX42" s="20">
        <f t="shared" si="27"/>
        <v>5.3417286647538999E-3</v>
      </c>
      <c r="AY42" s="20">
        <f t="shared" si="28"/>
        <v>4.5053696317909299E-3</v>
      </c>
      <c r="AZ42" s="20">
        <f t="shared" si="29"/>
        <v>4.0056956505774002E-3</v>
      </c>
      <c r="BA42" s="20">
        <f t="shared" si="30"/>
        <v>-1.5423506670919599E-2</v>
      </c>
      <c r="BC42" s="22">
        <f t="shared" si="31"/>
        <v>42825</v>
      </c>
      <c r="BD42" s="20">
        <f t="shared" si="12"/>
        <v>-1.0116572573398624E-2</v>
      </c>
      <c r="BE42" s="20">
        <f t="shared" si="32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2"/>
        <v>1.6016472564030798E-2</v>
      </c>
      <c r="AI43" s="20">
        <f t="shared" si="33"/>
        <v>-8.218034737775238E-5</v>
      </c>
      <c r="AJ43" s="20">
        <f t="shared" si="34"/>
        <v>1.5065669743408099E-2</v>
      </c>
      <c r="AK43" s="20">
        <f t="shared" si="35"/>
        <v>4.7537894905857999E-3</v>
      </c>
      <c r="AL43" s="20">
        <f t="shared" si="36"/>
        <v>3.8260338455220399E-3</v>
      </c>
      <c r="AM43" s="20">
        <f t="shared" si="37"/>
        <v>3.4357930069006601E-3</v>
      </c>
      <c r="AN43" s="20">
        <f t="shared" si="38"/>
        <v>-1.5142689830749401E-2</v>
      </c>
      <c r="AR43" s="22">
        <f t="shared" si="21"/>
        <v>42916</v>
      </c>
      <c r="AS43" s="20">
        <f t="shared" si="23"/>
        <v>-0.6896695657248042</v>
      </c>
      <c r="AT43" s="20">
        <f t="shared" si="20"/>
        <v>-7.9556938984517017E-3</v>
      </c>
      <c r="AU43" s="20">
        <f t="shared" si="24"/>
        <v>1.1856415908289446E-2</v>
      </c>
      <c r="AV43" s="20">
        <f t="shared" si="25"/>
        <v>-8.218034737775238E-5</v>
      </c>
      <c r="AW43" s="20">
        <f t="shared" si="26"/>
        <v>1.5065669743408099E-2</v>
      </c>
      <c r="AX43" s="20">
        <f t="shared" si="27"/>
        <v>4.7537894905857999E-3</v>
      </c>
      <c r="AY43" s="20">
        <f t="shared" si="28"/>
        <v>3.8260338455220399E-3</v>
      </c>
      <c r="AZ43" s="20">
        <f t="shared" si="29"/>
        <v>3.4357930069006601E-3</v>
      </c>
      <c r="BA43" s="20">
        <f t="shared" si="30"/>
        <v>-1.5142689830749401E-2</v>
      </c>
      <c r="BC43" s="22">
        <f t="shared" si="31"/>
        <v>42916</v>
      </c>
      <c r="BD43" s="20">
        <f t="shared" si="12"/>
        <v>-7.9556938984517017E-3</v>
      </c>
      <c r="BE43" s="20">
        <f t="shared" si="32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2"/>
        <v>1.8284329235167471E-2</v>
      </c>
      <c r="AI44" s="20">
        <f t="shared" si="33"/>
        <v>-6.5967766415987424E-5</v>
      </c>
      <c r="AJ44" s="20">
        <f t="shared" si="34"/>
        <v>1.35679149835254E-2</v>
      </c>
      <c r="AK44" s="20">
        <f t="shared" si="35"/>
        <v>5.0320325846397998E-3</v>
      </c>
      <c r="AL44" s="20">
        <f t="shared" si="36"/>
        <v>3.9271257480155697E-3</v>
      </c>
      <c r="AM44" s="20">
        <f t="shared" si="37"/>
        <v>3.53748770376416E-3</v>
      </c>
      <c r="AN44" s="20">
        <f t="shared" si="38"/>
        <v>-1.47465878732711E-2</v>
      </c>
      <c r="AR44" s="22">
        <f t="shared" si="21"/>
        <v>43008</v>
      </c>
      <c r="AS44" s="20">
        <f t="shared" si="23"/>
        <v>-0.54893437826417601</v>
      </c>
      <c r="AT44" s="20">
        <f t="shared" si="20"/>
        <v>-5.6878372273150291E-3</v>
      </c>
      <c r="AU44" s="20">
        <f t="shared" si="24"/>
        <v>1.1252005380257842E-2</v>
      </c>
      <c r="AV44" s="20">
        <f t="shared" si="25"/>
        <v>-6.5967766415987424E-5</v>
      </c>
      <c r="AW44" s="20">
        <f t="shared" si="26"/>
        <v>1.35679149835254E-2</v>
      </c>
      <c r="AX44" s="20">
        <f t="shared" si="27"/>
        <v>5.0320325846397998E-3</v>
      </c>
      <c r="AY44" s="20">
        <f t="shared" si="28"/>
        <v>3.9271257480155697E-3</v>
      </c>
      <c r="AZ44" s="20">
        <f t="shared" si="29"/>
        <v>3.53748770376416E-3</v>
      </c>
      <c r="BA44" s="20">
        <f t="shared" si="30"/>
        <v>-1.47465878732711E-2</v>
      </c>
      <c r="BC44" s="22">
        <f t="shared" si="31"/>
        <v>43008</v>
      </c>
      <c r="BD44" s="20">
        <f t="shared" si="12"/>
        <v>-5.6878372273150291E-3</v>
      </c>
      <c r="BE44" s="20">
        <f t="shared" si="32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2"/>
        <v>2.1931840229541241E-2</v>
      </c>
      <c r="AI45" s="20">
        <f t="shared" si="33"/>
        <v>-5.0091613972489601E-5</v>
      </c>
      <c r="AJ45" s="20">
        <f t="shared" si="34"/>
        <v>1.20380565777233E-2</v>
      </c>
      <c r="AK45" s="20">
        <f t="shared" si="35"/>
        <v>5.1462657770784404E-3</v>
      </c>
      <c r="AL45" s="20">
        <f t="shared" si="36"/>
        <v>3.93122782464949E-3</v>
      </c>
      <c r="AM45" s="20">
        <f t="shared" si="37"/>
        <v>3.5774118677167599E-3</v>
      </c>
      <c r="AN45" s="20">
        <f t="shared" si="38"/>
        <v>-1.43533781336468E-2</v>
      </c>
      <c r="AR45" s="22">
        <f t="shared" si="21"/>
        <v>43100</v>
      </c>
      <c r="AS45" s="20">
        <f t="shared" si="23"/>
        <v>-3.2525815812764796</v>
      </c>
      <c r="AT45" s="20">
        <f t="shared" si="20"/>
        <v>-2.0403262329412586E-3</v>
      </c>
      <c r="AU45" s="20">
        <f t="shared" si="24"/>
        <v>1.0289492299548701E-2</v>
      </c>
      <c r="AV45" s="20">
        <f t="shared" si="25"/>
        <v>-5.0091613972489601E-5</v>
      </c>
      <c r="AW45" s="20">
        <f t="shared" si="26"/>
        <v>1.20380565777233E-2</v>
      </c>
      <c r="AX45" s="20">
        <f t="shared" si="27"/>
        <v>5.1462657770784404E-3</v>
      </c>
      <c r="AY45" s="20">
        <f t="shared" si="28"/>
        <v>3.93122782464949E-3</v>
      </c>
      <c r="AZ45" s="20">
        <f t="shared" si="29"/>
        <v>3.5774118677167599E-3</v>
      </c>
      <c r="BA45" s="20">
        <f t="shared" si="30"/>
        <v>-1.43533781336468E-2</v>
      </c>
      <c r="BC45" s="22">
        <f t="shared" si="31"/>
        <v>43100</v>
      </c>
      <c r="BD45" s="20">
        <f t="shared" si="12"/>
        <v>-2.0403262329412586E-3</v>
      </c>
      <c r="BE45" s="20">
        <f t="shared" si="32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2"/>
        <v>2.6081781248852944E-2</v>
      </c>
      <c r="AI46" s="20">
        <f t="shared" si="33"/>
        <v>-3.4752920691766237E-5</v>
      </c>
      <c r="AJ46" s="20">
        <f t="shared" si="34"/>
        <v>1.04488324236928E-2</v>
      </c>
      <c r="AK46" s="20">
        <f t="shared" si="35"/>
        <v>5.1823750580881596E-3</v>
      </c>
      <c r="AL46" s="20">
        <f t="shared" si="36"/>
        <v>3.8786460530237901E-3</v>
      </c>
      <c r="AM46" s="20">
        <f t="shared" si="37"/>
        <v>3.4723053931040499E-3</v>
      </c>
      <c r="AN46" s="20">
        <f t="shared" si="38"/>
        <v>-1.4284597017721799E-2</v>
      </c>
      <c r="AR46" s="22">
        <f t="shared" si="21"/>
        <v>43190</v>
      </c>
      <c r="AS46" s="20">
        <f t="shared" si="23"/>
        <v>-0.10344721652333222</v>
      </c>
      <c r="AT46" s="20">
        <f t="shared" si="20"/>
        <v>2.1096147863704437E-3</v>
      </c>
      <c r="AU46" s="20">
        <f t="shared" si="24"/>
        <v>8.6628089894952333E-3</v>
      </c>
      <c r="AV46" s="20">
        <f t="shared" si="25"/>
        <v>-3.4752920691766237E-5</v>
      </c>
      <c r="AW46" s="20">
        <f t="shared" si="26"/>
        <v>1.04488324236928E-2</v>
      </c>
      <c r="AX46" s="20">
        <f t="shared" si="27"/>
        <v>5.1823750580881596E-3</v>
      </c>
      <c r="AY46" s="20">
        <f t="shared" si="28"/>
        <v>3.8786460530237901E-3</v>
      </c>
      <c r="AZ46" s="20">
        <f t="shared" si="29"/>
        <v>3.4723053931040499E-3</v>
      </c>
      <c r="BA46" s="20">
        <f t="shared" si="30"/>
        <v>-1.4284597017721799E-2</v>
      </c>
      <c r="BC46" s="22">
        <f t="shared" si="31"/>
        <v>43190</v>
      </c>
      <c r="BD46" s="20">
        <f t="shared" si="12"/>
        <v>2.1096147863704437E-3</v>
      </c>
      <c r="BE46" s="20">
        <f t="shared" si="32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2"/>
        <v>3.0660977985109757E-2</v>
      </c>
      <c r="AI47" s="20">
        <f t="shared" si="33"/>
        <v>-1.9490924014599605E-5</v>
      </c>
      <c r="AJ47" s="20">
        <f t="shared" si="34"/>
        <v>8.8723413687707905E-3</v>
      </c>
      <c r="AK47" s="20">
        <f t="shared" si="35"/>
        <v>5.2506621189607403E-3</v>
      </c>
      <c r="AL47" s="20">
        <f t="shared" si="36"/>
        <v>3.9733242112704997E-3</v>
      </c>
      <c r="AM47" s="20">
        <f t="shared" si="37"/>
        <v>3.6664146210618701E-3</v>
      </c>
      <c r="AN47" s="20">
        <f t="shared" si="38"/>
        <v>-1.4246800782580201E-2</v>
      </c>
      <c r="AR47" s="22">
        <f t="shared" si="21"/>
        <v>43281</v>
      </c>
      <c r="AS47" s="20">
        <f t="shared" si="23"/>
        <v>-0.59821344956962808</v>
      </c>
      <c r="AT47" s="20">
        <f t="shared" si="20"/>
        <v>6.6888115226272568E-3</v>
      </c>
      <c r="AU47" s="20">
        <f t="shared" si="24"/>
        <v>7.4964506134691019E-3</v>
      </c>
      <c r="AV47" s="20">
        <f t="shared" si="25"/>
        <v>-1.9490924014599605E-5</v>
      </c>
      <c r="AW47" s="20">
        <f t="shared" si="26"/>
        <v>8.8723413687707905E-3</v>
      </c>
      <c r="AX47" s="20">
        <f t="shared" si="27"/>
        <v>5.2506621189607403E-3</v>
      </c>
      <c r="AY47" s="20">
        <f t="shared" si="28"/>
        <v>3.9733242112704997E-3</v>
      </c>
      <c r="AZ47" s="20">
        <f t="shared" si="29"/>
        <v>3.6664146210618701E-3</v>
      </c>
      <c r="BA47" s="20">
        <f t="shared" si="30"/>
        <v>-1.4246800782580201E-2</v>
      </c>
      <c r="BC47" s="22">
        <f t="shared" si="31"/>
        <v>43281</v>
      </c>
      <c r="BD47" s="20">
        <f t="shared" si="12"/>
        <v>6.6888115226272568E-3</v>
      </c>
      <c r="BE47" s="20">
        <f t="shared" si="32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2"/>
        <v>3.2198566588741005E-2</v>
      </c>
      <c r="AI48" s="20">
        <f t="shared" si="33"/>
        <v>-4.9716910625459502E-6</v>
      </c>
      <c r="AJ48" s="20">
        <f t="shared" si="34"/>
        <v>7.1575754093888798E-3</v>
      </c>
      <c r="AK48" s="20">
        <f t="shared" si="35"/>
        <v>5.3091603172683499E-3</v>
      </c>
      <c r="AL48" s="20">
        <f t="shared" si="36"/>
        <v>4.1436437688391302E-3</v>
      </c>
      <c r="AM48" s="20">
        <f t="shared" si="37"/>
        <v>3.9272061797435099E-3</v>
      </c>
      <c r="AN48" s="20">
        <f t="shared" si="38"/>
        <v>-1.42170854449452E-2</v>
      </c>
      <c r="AR48" s="22">
        <f t="shared" si="21"/>
        <v>43373</v>
      </c>
      <c r="AS48" s="20">
        <f t="shared" si="23"/>
        <v>-1.4008548456898602</v>
      </c>
      <c r="AT48" s="20">
        <f t="shared" si="20"/>
        <v>8.2264001262585054E-3</v>
      </c>
      <c r="AU48" s="20">
        <f t="shared" si="24"/>
        <v>6.315528539232125E-3</v>
      </c>
      <c r="AV48" s="20">
        <f t="shared" si="25"/>
        <v>-4.9716910625459502E-6</v>
      </c>
      <c r="AW48" s="20">
        <f t="shared" si="26"/>
        <v>7.1575754093888798E-3</v>
      </c>
      <c r="AX48" s="20">
        <f t="shared" si="27"/>
        <v>5.3091603172683499E-3</v>
      </c>
      <c r="AY48" s="20">
        <f t="shared" si="28"/>
        <v>4.1436437688391302E-3</v>
      </c>
      <c r="AZ48" s="20">
        <f t="shared" si="29"/>
        <v>3.9272061797435099E-3</v>
      </c>
      <c r="BA48" s="20">
        <f t="shared" si="30"/>
        <v>-1.42170854449452E-2</v>
      </c>
      <c r="BC48" s="22">
        <f t="shared" si="31"/>
        <v>43373</v>
      </c>
      <c r="BD48" s="20">
        <f t="shared" si="12"/>
        <v>8.2264001262585054E-3</v>
      </c>
      <c r="BE48" s="20">
        <f t="shared" si="32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2"/>
        <v>3.5041256154760808E-2</v>
      </c>
      <c r="AI49" s="20">
        <f t="shared" si="33"/>
        <v>9.1826584405625639E-6</v>
      </c>
      <c r="AJ49" s="20">
        <f t="shared" si="34"/>
        <v>5.3938345047299602E-3</v>
      </c>
      <c r="AK49" s="20">
        <f t="shared" si="35"/>
        <v>5.01002542956374E-3</v>
      </c>
      <c r="AL49" s="20">
        <f t="shared" si="36"/>
        <v>3.97258541888767E-3</v>
      </c>
      <c r="AM49" s="20">
        <f t="shared" si="37"/>
        <v>3.898386586898E-3</v>
      </c>
      <c r="AN49" s="20">
        <f t="shared" si="38"/>
        <v>-1.44325341275841E-2</v>
      </c>
      <c r="AR49" s="22">
        <f t="shared" si="21"/>
        <v>43465</v>
      </c>
      <c r="AS49" s="20">
        <f t="shared" si="23"/>
        <v>-2.81857531627508</v>
      </c>
      <c r="AT49" s="20">
        <f t="shared" si="20"/>
        <v>1.1069089692278308E-2</v>
      </c>
      <c r="AU49" s="20">
        <f t="shared" si="24"/>
        <v>3.8514804709358329E-3</v>
      </c>
      <c r="AV49" s="20">
        <f t="shared" si="25"/>
        <v>9.1826584405625639E-6</v>
      </c>
      <c r="AW49" s="20">
        <f t="shared" si="26"/>
        <v>5.3938345047299602E-3</v>
      </c>
      <c r="AX49" s="20">
        <f t="shared" si="27"/>
        <v>5.01002542956374E-3</v>
      </c>
      <c r="AY49" s="20">
        <f t="shared" si="28"/>
        <v>3.97258541888767E-3</v>
      </c>
      <c r="AZ49" s="20">
        <f t="shared" si="29"/>
        <v>3.898386586898E-3</v>
      </c>
      <c r="BA49" s="20">
        <f t="shared" si="30"/>
        <v>-1.44325341275841E-2</v>
      </c>
      <c r="BC49" s="22">
        <f t="shared" si="31"/>
        <v>43465</v>
      </c>
      <c r="BD49" s="20">
        <f t="shared" si="12"/>
        <v>1.1069089692278308E-2</v>
      </c>
      <c r="BE49" s="20">
        <f t="shared" si="32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2"/>
        <v>3.579106403364421E-2</v>
      </c>
      <c r="AI50" s="20">
        <f t="shared" si="33"/>
        <v>2.2769539131741487E-5</v>
      </c>
      <c r="AJ50" s="20">
        <f t="shared" si="34"/>
        <v>3.8890397026536401E-3</v>
      </c>
      <c r="AK50" s="20">
        <f t="shared" si="35"/>
        <v>4.9740812152698696E-3</v>
      </c>
      <c r="AL50" s="20">
        <f t="shared" si="36"/>
        <v>4.0647918898795102E-3</v>
      </c>
      <c r="AM50" s="20">
        <f t="shared" si="37"/>
        <v>4.2113050727765602E-3</v>
      </c>
      <c r="AN50" s="20">
        <f t="shared" si="38"/>
        <v>-1.4401996081236899E-2</v>
      </c>
      <c r="AR50" s="22">
        <f t="shared" si="21"/>
        <v>43555</v>
      </c>
      <c r="AS50" s="20">
        <f t="shared" si="23"/>
        <v>-2.8252119857071198</v>
      </c>
      <c r="AT50" s="20">
        <f t="shared" si="20"/>
        <v>1.181889757116171E-2</v>
      </c>
      <c r="AU50" s="20">
        <f t="shared" si="24"/>
        <v>2.7599913384744219E-3</v>
      </c>
      <c r="AV50" s="20">
        <f t="shared" si="25"/>
        <v>2.2769539131741487E-5</v>
      </c>
      <c r="AW50" s="20">
        <f t="shared" si="26"/>
        <v>3.8890397026536401E-3</v>
      </c>
      <c r="AX50" s="20">
        <f t="shared" si="27"/>
        <v>4.9740812152698696E-3</v>
      </c>
      <c r="AY50" s="20">
        <f t="shared" si="28"/>
        <v>4.0647918898795102E-3</v>
      </c>
      <c r="AZ50" s="20">
        <f t="shared" si="29"/>
        <v>4.2113050727765602E-3</v>
      </c>
      <c r="BA50" s="20">
        <f t="shared" si="30"/>
        <v>-1.4401996081236899E-2</v>
      </c>
      <c r="BC50" s="22">
        <f t="shared" si="31"/>
        <v>43555</v>
      </c>
      <c r="BD50" s="20">
        <f t="shared" si="12"/>
        <v>1.181889757116171E-2</v>
      </c>
      <c r="BE50" s="20">
        <f t="shared" si="32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2"/>
        <v>3.9213871481963425E-2</v>
      </c>
      <c r="AI51" s="20">
        <f t="shared" si="33"/>
        <v>3.6396213074738417E-5</v>
      </c>
      <c r="AJ51" s="20">
        <f t="shared" si="34"/>
        <v>2.6065352490611802E-3</v>
      </c>
      <c r="AK51" s="20">
        <f t="shared" si="35"/>
        <v>4.96908733329526E-3</v>
      </c>
      <c r="AL51" s="20">
        <f t="shared" si="36"/>
        <v>4.1259309385921396E-3</v>
      </c>
      <c r="AM51" s="20">
        <f t="shared" si="37"/>
        <v>4.3896716117597301E-3</v>
      </c>
      <c r="AN51" s="20">
        <f t="shared" si="38"/>
        <v>-1.4121457977789201E-2</v>
      </c>
      <c r="AR51" s="22">
        <f t="shared" si="21"/>
        <v>43646</v>
      </c>
      <c r="AS51" s="20">
        <f t="shared" si="23"/>
        <v>1.2177666815278441</v>
      </c>
      <c r="AT51" s="20">
        <f t="shared" si="20"/>
        <v>1.5241705019480925E-2</v>
      </c>
      <c r="AU51" s="20">
        <f t="shared" si="24"/>
        <v>2.006163367993849E-3</v>
      </c>
      <c r="AV51" s="20">
        <f t="shared" si="25"/>
        <v>3.6396213074738417E-5</v>
      </c>
      <c r="AW51" s="20">
        <f t="shared" si="26"/>
        <v>2.6065352490611802E-3</v>
      </c>
      <c r="AX51" s="20">
        <f t="shared" si="27"/>
        <v>4.96908733329526E-3</v>
      </c>
      <c r="AY51" s="20">
        <f t="shared" si="28"/>
        <v>4.1259309385921396E-3</v>
      </c>
      <c r="AZ51" s="20">
        <f t="shared" si="29"/>
        <v>4.3896716117597301E-3</v>
      </c>
      <c r="BA51" s="20">
        <f t="shared" si="30"/>
        <v>-1.4121457977789201E-2</v>
      </c>
      <c r="BC51" s="22">
        <f t="shared" si="31"/>
        <v>43646</v>
      </c>
      <c r="BD51" s="20">
        <f t="shared" si="12"/>
        <v>1.5241705019480925E-2</v>
      </c>
      <c r="BE51" s="20">
        <f t="shared" si="32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2"/>
        <v>4.3040627126906768E-2</v>
      </c>
      <c r="AI52" s="20">
        <f t="shared" si="33"/>
        <v>5.168970791149723E-5</v>
      </c>
      <c r="AJ52" s="20">
        <f t="shared" si="34"/>
        <v>2.6258811367751902E-3</v>
      </c>
      <c r="AK52" s="20">
        <f t="shared" si="35"/>
        <v>6.0704962391078202E-3</v>
      </c>
      <c r="AL52" s="20">
        <f t="shared" si="36"/>
        <v>5.0607598737206702E-3</v>
      </c>
      <c r="AM52" s="20">
        <f t="shared" si="37"/>
        <v>5.1732502437173899E-3</v>
      </c>
      <c r="AN52" s="20">
        <f t="shared" si="38"/>
        <v>-1.3018910357087601E-2</v>
      </c>
      <c r="AR52" s="22">
        <f t="shared" si="21"/>
        <v>43738</v>
      </c>
      <c r="AS52" s="20">
        <f t="shared" si="23"/>
        <v>-0.52452773011899589</v>
      </c>
      <c r="AT52" s="20">
        <f t="shared" si="20"/>
        <v>1.9068460664424268E-2</v>
      </c>
      <c r="AU52" s="20">
        <f t="shared" si="24"/>
        <v>5.9631668441449681E-3</v>
      </c>
      <c r="AV52" s="20">
        <f t="shared" si="25"/>
        <v>5.168970791149723E-5</v>
      </c>
      <c r="AW52" s="20">
        <f t="shared" si="26"/>
        <v>2.6258811367751902E-3</v>
      </c>
      <c r="AX52" s="20">
        <f t="shared" si="27"/>
        <v>6.0704962391078202E-3</v>
      </c>
      <c r="AY52" s="20">
        <f t="shared" si="28"/>
        <v>5.0607598737206702E-3</v>
      </c>
      <c r="AZ52" s="20">
        <f t="shared" si="29"/>
        <v>5.1732502437173899E-3</v>
      </c>
      <c r="BA52" s="20">
        <f t="shared" si="30"/>
        <v>-1.3018910357087601E-2</v>
      </c>
      <c r="BC52" s="22">
        <f t="shared" si="31"/>
        <v>43738</v>
      </c>
      <c r="BD52" s="20">
        <f t="shared" si="12"/>
        <v>1.9068460664424268E-2</v>
      </c>
      <c r="BE52" s="20">
        <f t="shared" si="32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2"/>
        <v>4.1662800114566051E-2</v>
      </c>
      <c r="AI53" s="20">
        <f t="shared" si="33"/>
        <v>6.4907423233291289E-5</v>
      </c>
      <c r="AJ53" s="20">
        <f t="shared" si="34"/>
        <v>-6.5241463098608595E-5</v>
      </c>
      <c r="AK53" s="20">
        <f t="shared" si="35"/>
        <v>5.1897238566356299E-3</v>
      </c>
      <c r="AL53" s="20">
        <f t="shared" si="36"/>
        <v>4.3391479095378199E-3</v>
      </c>
      <c r="AM53" s="20">
        <f t="shared" si="37"/>
        <v>4.4545719918298501E-3</v>
      </c>
      <c r="AN53" s="20">
        <f t="shared" si="38"/>
        <v>-1.24489791874737E-2</v>
      </c>
      <c r="AR53" s="22">
        <f t="shared" si="21"/>
        <v>43830</v>
      </c>
      <c r="AS53" s="20">
        <f t="shared" si="23"/>
        <v>-0.54375395472665611</v>
      </c>
      <c r="AT53" s="20">
        <f t="shared" si="20"/>
        <v>1.7690633652083551E-2</v>
      </c>
      <c r="AU53" s="20">
        <f t="shared" si="24"/>
        <v>1.5341305306642815E-3</v>
      </c>
      <c r="AV53" s="20">
        <f t="shared" si="25"/>
        <v>6.4907423233291289E-5</v>
      </c>
      <c r="AW53" s="20">
        <f t="shared" si="26"/>
        <v>-6.5241463098608595E-5</v>
      </c>
      <c r="AX53" s="20">
        <f t="shared" si="27"/>
        <v>5.1897238566356299E-3</v>
      </c>
      <c r="AY53" s="20">
        <f t="shared" si="28"/>
        <v>4.3391479095378199E-3</v>
      </c>
      <c r="AZ53" s="20">
        <f t="shared" si="29"/>
        <v>4.4545719918298501E-3</v>
      </c>
      <c r="BA53" s="20">
        <f t="shared" si="30"/>
        <v>-1.24489791874737E-2</v>
      </c>
      <c r="BC53" s="22">
        <f t="shared" si="31"/>
        <v>43830</v>
      </c>
      <c r="BD53" s="20">
        <f t="shared" si="12"/>
        <v>1.7690633652083551E-2</v>
      </c>
      <c r="BE53" s="20">
        <f t="shared" si="32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2"/>
        <v>3.222934631409257E-2</v>
      </c>
      <c r="AI54" s="20">
        <f t="shared" si="33"/>
        <v>7.7926773628180586E-5</v>
      </c>
      <c r="AJ54" s="20">
        <f t="shared" si="34"/>
        <v>-2.8717634064534502E-3</v>
      </c>
      <c r="AK54" s="20">
        <f t="shared" si="35"/>
        <v>4.5476869814597897E-3</v>
      </c>
      <c r="AL54" s="20">
        <f t="shared" si="36"/>
        <v>3.8750761797601199E-3</v>
      </c>
      <c r="AM54" s="20">
        <f t="shared" si="37"/>
        <v>3.8704445219028801E-3</v>
      </c>
      <c r="AN54" s="20">
        <f t="shared" si="38"/>
        <v>-1.21783989840973E-2</v>
      </c>
      <c r="AR54" s="22">
        <f t="shared" si="21"/>
        <v>43921</v>
      </c>
      <c r="AS54" s="20">
        <f t="shared" si="23"/>
        <v>-4.09457524210492</v>
      </c>
      <c r="AT54" s="20">
        <f t="shared" si="20"/>
        <v>8.2571798516100706E-3</v>
      </c>
      <c r="AU54" s="20">
        <f t="shared" si="24"/>
        <v>-2.679027933799781E-3</v>
      </c>
      <c r="AV54" s="20">
        <f t="shared" si="25"/>
        <v>7.7926773628180586E-5</v>
      </c>
      <c r="AW54" s="20">
        <f t="shared" si="26"/>
        <v>-2.8717634064534502E-3</v>
      </c>
      <c r="AX54" s="20">
        <f t="shared" si="27"/>
        <v>4.5476869814597897E-3</v>
      </c>
      <c r="AY54" s="20">
        <f t="shared" si="28"/>
        <v>3.8750761797601199E-3</v>
      </c>
      <c r="AZ54" s="20">
        <f t="shared" si="29"/>
        <v>3.8704445219028801E-3</v>
      </c>
      <c r="BA54" s="20">
        <f t="shared" si="30"/>
        <v>-1.21783989840973E-2</v>
      </c>
      <c r="BC54" s="22">
        <f t="shared" si="31"/>
        <v>43921</v>
      </c>
      <c r="BD54" s="20">
        <f t="shared" si="12"/>
        <v>8.2571798516100706E-3</v>
      </c>
      <c r="BE54" s="20">
        <f t="shared" si="32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2"/>
        <v>1.9416090285726328E-2</v>
      </c>
      <c r="AI55" s="20">
        <f t="shared" si="33"/>
        <v>9.0484315166216146E-5</v>
      </c>
      <c r="AJ55" s="20">
        <f t="shared" si="34"/>
        <v>-5.7815009798178798E-3</v>
      </c>
      <c r="AK55" s="20">
        <f t="shared" si="35"/>
        <v>3.9898564462514897E-3</v>
      </c>
      <c r="AL55" s="20">
        <f t="shared" si="36"/>
        <v>3.6445991909994598E-3</v>
      </c>
      <c r="AM55" s="20">
        <f t="shared" si="37"/>
        <v>3.5782092467684301E-3</v>
      </c>
      <c r="AN55" s="20">
        <f t="shared" si="38"/>
        <v>-1.1898329338499899E-2</v>
      </c>
      <c r="AR55" s="22">
        <f t="shared" si="21"/>
        <v>44012</v>
      </c>
      <c r="AS55" s="20">
        <f t="shared" si="23"/>
        <v>-1.184819380660552</v>
      </c>
      <c r="AT55" s="20">
        <f t="shared" si="20"/>
        <v>-4.5560761767561714E-3</v>
      </c>
      <c r="AU55" s="20">
        <f t="shared" si="24"/>
        <v>-6.3766811191321836E-3</v>
      </c>
      <c r="AV55" s="20">
        <f t="shared" si="25"/>
        <v>9.0484315166216146E-5</v>
      </c>
      <c r="AW55" s="20">
        <f t="shared" si="26"/>
        <v>-5.7815009798178798E-3</v>
      </c>
      <c r="AX55" s="20">
        <f t="shared" si="27"/>
        <v>3.9898564462514897E-3</v>
      </c>
      <c r="AY55" s="20">
        <f t="shared" si="28"/>
        <v>3.6445991909994598E-3</v>
      </c>
      <c r="AZ55" s="20">
        <f t="shared" si="29"/>
        <v>3.5782092467684301E-3</v>
      </c>
      <c r="BA55" s="20">
        <f t="shared" si="30"/>
        <v>-1.1898329338499899E-2</v>
      </c>
      <c r="BC55" s="22">
        <f t="shared" si="31"/>
        <v>44012</v>
      </c>
      <c r="BD55" s="20">
        <f t="shared" si="12"/>
        <v>-4.5560761767561714E-3</v>
      </c>
      <c r="BE55" s="20">
        <f t="shared" si="32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2"/>
        <v>1.5741619718773556E-2</v>
      </c>
      <c r="AI56" s="20">
        <f t="shared" si="33"/>
        <v>1.0405104832688614E-4</v>
      </c>
      <c r="AJ56" s="20">
        <f t="shared" si="34"/>
        <v>-7.8249000713848105E-3</v>
      </c>
      <c r="AK56" s="20">
        <f t="shared" si="35"/>
        <v>3.7081849582509801E-3</v>
      </c>
      <c r="AL56" s="20">
        <f t="shared" si="36"/>
        <v>3.4824405420907901E-3</v>
      </c>
      <c r="AM56" s="20">
        <f t="shared" si="37"/>
        <v>3.3631315564885901E-3</v>
      </c>
      <c r="AN56" s="20">
        <f t="shared" si="38"/>
        <v>-1.1549229771412499E-2</v>
      </c>
      <c r="AR56" s="22">
        <f t="shared" si="21"/>
        <v>44104</v>
      </c>
      <c r="AS56" s="20">
        <f t="shared" si="23"/>
        <v>-7.1422977635266403</v>
      </c>
      <c r="AT56" s="20">
        <f t="shared" si="20"/>
        <v>-8.2305467437089434E-3</v>
      </c>
      <c r="AU56" s="20">
        <f t="shared" si="24"/>
        <v>-8.7163217376400627E-3</v>
      </c>
      <c r="AV56" s="20">
        <f t="shared" si="25"/>
        <v>1.0405104832688614E-4</v>
      </c>
      <c r="AW56" s="20">
        <f t="shared" si="26"/>
        <v>-7.8249000713848105E-3</v>
      </c>
      <c r="AX56" s="20">
        <f t="shared" si="27"/>
        <v>3.7081849582509801E-3</v>
      </c>
      <c r="AY56" s="20">
        <f t="shared" si="28"/>
        <v>3.4824405420907901E-3</v>
      </c>
      <c r="AZ56" s="20">
        <f t="shared" si="29"/>
        <v>3.3631315564885901E-3</v>
      </c>
      <c r="BA56" s="20">
        <f t="shared" si="30"/>
        <v>-1.1549229771412499E-2</v>
      </c>
      <c r="BC56" s="22">
        <f t="shared" si="31"/>
        <v>44104</v>
      </c>
      <c r="BD56" s="20">
        <f t="shared" si="12"/>
        <v>-8.2305467437089434E-3</v>
      </c>
      <c r="BE56" s="20">
        <f t="shared" si="32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2"/>
        <v>-1.0394957639639965E-3</v>
      </c>
      <c r="AI57" s="20">
        <f t="shared" si="33"/>
        <v>1.1482098957415842E-4</v>
      </c>
      <c r="AJ57" s="20">
        <f t="shared" si="34"/>
        <v>-1.0738108616137301E-2</v>
      </c>
      <c r="AK57" s="20">
        <f t="shared" si="35"/>
        <v>3.13915351433102E-3</v>
      </c>
      <c r="AL57" s="20">
        <f t="shared" si="36"/>
        <v>3.1774319141142301E-3</v>
      </c>
      <c r="AM57" s="20">
        <f t="shared" si="37"/>
        <v>3.0510126508787E-3</v>
      </c>
      <c r="AN57" s="20">
        <f t="shared" si="38"/>
        <v>-1.1213214258298699E-2</v>
      </c>
      <c r="AR57" s="22">
        <f t="shared" si="21"/>
        <v>44196</v>
      </c>
      <c r="AS57" s="20">
        <f t="shared" si="23"/>
        <v>-5.1681623060360398</v>
      </c>
      <c r="AT57" s="20">
        <f t="shared" si="20"/>
        <v>-2.5011662226446497E-2</v>
      </c>
      <c r="AU57" s="20">
        <f t="shared" si="24"/>
        <v>-1.2468903805537892E-2</v>
      </c>
      <c r="AV57" s="20">
        <f t="shared" si="25"/>
        <v>1.1482098957415842E-4</v>
      </c>
      <c r="AW57" s="20">
        <f t="shared" si="26"/>
        <v>-1.0738108616137301E-2</v>
      </c>
      <c r="AX57" s="20">
        <f t="shared" si="27"/>
        <v>3.13915351433102E-3</v>
      </c>
      <c r="AY57" s="20">
        <f t="shared" si="28"/>
        <v>3.1774319141142301E-3</v>
      </c>
      <c r="AZ57" s="20">
        <f t="shared" si="29"/>
        <v>3.0510126508787E-3</v>
      </c>
      <c r="BA57" s="20">
        <f t="shared" si="30"/>
        <v>-1.1213214258298699E-2</v>
      </c>
      <c r="BC57" s="22">
        <f t="shared" si="31"/>
        <v>44196</v>
      </c>
      <c r="BD57" s="20">
        <f t="shared" si="12"/>
        <v>-2.5011662226446497E-2</v>
      </c>
      <c r="BE57" s="20">
        <f t="shared" si="32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2"/>
        <v>-7.9313863551928529E-3</v>
      </c>
      <c r="AI58" s="20">
        <f t="shared" si="33"/>
        <v>1.2719667577572771E-4</v>
      </c>
      <c r="AJ58" s="20">
        <f t="shared" si="34"/>
        <v>-1.29579330838458E-2</v>
      </c>
      <c r="AK58" s="20">
        <f t="shared" si="35"/>
        <v>2.7082019124824398E-3</v>
      </c>
      <c r="AL58" s="20">
        <f t="shared" si="36"/>
        <v>2.9511457226849501E-3</v>
      </c>
      <c r="AM58" s="20">
        <f t="shared" si="37"/>
        <v>2.8218811890523502E-3</v>
      </c>
      <c r="AN58" s="20">
        <f t="shared" si="38"/>
        <v>-1.08147448696027E-2</v>
      </c>
      <c r="AR58" s="22">
        <f t="shared" si="21"/>
        <v>44286</v>
      </c>
      <c r="AS58" s="20">
        <f t="shared" si="23"/>
        <v>5.8956049025730799</v>
      </c>
      <c r="AT58" s="20">
        <f t="shared" si="20"/>
        <v>-3.1903552817675353E-2</v>
      </c>
      <c r="AU58" s="20">
        <f t="shared" si="24"/>
        <v>-1.5164252453453032E-2</v>
      </c>
      <c r="AV58" s="20">
        <f t="shared" si="25"/>
        <v>1.2719667577572771E-4</v>
      </c>
      <c r="AW58" s="20">
        <f t="shared" si="26"/>
        <v>-1.29579330838458E-2</v>
      </c>
      <c r="AX58" s="20">
        <f t="shared" si="27"/>
        <v>2.7082019124824398E-3</v>
      </c>
      <c r="AY58" s="20">
        <f t="shared" si="28"/>
        <v>2.9511457226849501E-3</v>
      </c>
      <c r="AZ58" s="20">
        <f t="shared" si="29"/>
        <v>2.8218811890523502E-3</v>
      </c>
      <c r="BA58" s="20">
        <f t="shared" si="30"/>
        <v>-1.08147448696027E-2</v>
      </c>
      <c r="BC58" s="22">
        <f t="shared" si="31"/>
        <v>44286</v>
      </c>
      <c r="BD58" s="20">
        <f t="shared" si="12"/>
        <v>-3.1903552817675353E-2</v>
      </c>
      <c r="BE58" s="20">
        <f t="shared" si="32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2"/>
        <v>1.2107001193325698E-2</v>
      </c>
      <c r="AI59" s="20">
        <f t="shared" si="33"/>
        <v>1.4395470810141484E-4</v>
      </c>
      <c r="AJ59" s="20">
        <f t="shared" si="34"/>
        <v>-1.33903823218761E-2</v>
      </c>
      <c r="AK59" s="20">
        <f t="shared" si="35"/>
        <v>3.1116866988645199E-3</v>
      </c>
      <c r="AL59" s="20">
        <f t="shared" si="36"/>
        <v>3.10232255209541E-3</v>
      </c>
      <c r="AM59" s="20">
        <f t="shared" si="37"/>
        <v>2.6936741936989198E-3</v>
      </c>
      <c r="AN59" s="20">
        <f t="shared" si="38"/>
        <v>-1.0336928406884299E-2</v>
      </c>
      <c r="AR59" s="22">
        <f t="shared" si="21"/>
        <v>44377</v>
      </c>
      <c r="AS59" s="20">
        <f t="shared" si="23"/>
        <v>-3.8147876006532</v>
      </c>
      <c r="AT59" s="20">
        <f t="shared" si="20"/>
        <v>-1.1865165269156801E-2</v>
      </c>
      <c r="AU59" s="20">
        <f t="shared" si="24"/>
        <v>-1.4675672576000134E-2</v>
      </c>
      <c r="AV59" s="20">
        <f t="shared" si="25"/>
        <v>1.4395470810141484E-4</v>
      </c>
      <c r="AW59" s="20">
        <f t="shared" si="26"/>
        <v>-1.33903823218761E-2</v>
      </c>
      <c r="AX59" s="20">
        <f t="shared" si="27"/>
        <v>3.1116866988645199E-3</v>
      </c>
      <c r="AY59" s="20">
        <f t="shared" si="28"/>
        <v>3.10232255209541E-3</v>
      </c>
      <c r="AZ59" s="20">
        <f t="shared" si="29"/>
        <v>2.6936741936989198E-3</v>
      </c>
      <c r="BA59" s="20">
        <f t="shared" si="30"/>
        <v>-1.0336928406884299E-2</v>
      </c>
      <c r="BC59" s="22">
        <f t="shared" si="31"/>
        <v>44377</v>
      </c>
      <c r="BD59" s="20">
        <f t="shared" si="12"/>
        <v>-1.1865165269156801E-2</v>
      </c>
      <c r="BE59" s="20">
        <f t="shared" si="32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2"/>
        <v>3.2359696713111147E-2</v>
      </c>
      <c r="AI60" s="20">
        <f t="shared" si="33"/>
        <v>1.6052685947097426E-4</v>
      </c>
      <c r="AJ60" s="20">
        <f t="shared" si="34"/>
        <v>-1.38210643108371E-2</v>
      </c>
      <c r="AK60" s="20">
        <f t="shared" si="35"/>
        <v>3.58274069842678E-3</v>
      </c>
      <c r="AL60" s="20">
        <f t="shared" si="36"/>
        <v>3.4277465903231798E-3</v>
      </c>
      <c r="AM60" s="20">
        <f t="shared" si="37"/>
        <v>2.6921184858918999E-3</v>
      </c>
      <c r="AN60" s="20">
        <f t="shared" si="38"/>
        <v>-9.7144856867292795E-3</v>
      </c>
      <c r="AR60" s="22">
        <f t="shared" si="21"/>
        <v>44469</v>
      </c>
      <c r="AS60" s="20">
        <f t="shared" si="23"/>
        <v>5.1746001836507887</v>
      </c>
      <c r="AT60" s="20">
        <f t="shared" si="20"/>
        <v>8.387530250628647E-3</v>
      </c>
      <c r="AU60" s="20">
        <f t="shared" si="24"/>
        <v>-1.3672417363453546E-2</v>
      </c>
      <c r="AV60" s="20">
        <f t="shared" si="25"/>
        <v>1.6052685947097426E-4</v>
      </c>
      <c r="AW60" s="20">
        <f t="shared" si="26"/>
        <v>-1.38210643108371E-2</v>
      </c>
      <c r="AX60" s="20">
        <f t="shared" si="27"/>
        <v>3.58274069842678E-3</v>
      </c>
      <c r="AY60" s="20">
        <f t="shared" si="28"/>
        <v>3.4277465903231798E-3</v>
      </c>
      <c r="AZ60" s="20">
        <f t="shared" si="29"/>
        <v>2.6921184858918999E-3</v>
      </c>
      <c r="BA60" s="20">
        <f t="shared" si="30"/>
        <v>-9.7144856867292795E-3</v>
      </c>
      <c r="BC60" s="22">
        <f t="shared" si="31"/>
        <v>44469</v>
      </c>
      <c r="BD60" s="20">
        <f t="shared" si="12"/>
        <v>8.387530250628647E-3</v>
      </c>
      <c r="BE60" s="20">
        <f t="shared" si="32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2"/>
        <v>3.7217960272924927E-2</v>
      </c>
      <c r="AI61" s="20">
        <f t="shared" si="33"/>
        <v>1.7373507917268021E-4</v>
      </c>
      <c r="AJ61" s="20">
        <f t="shared" si="34"/>
        <v>-1.55139753816202E-2</v>
      </c>
      <c r="AK61" s="20">
        <f t="shared" si="35"/>
        <v>3.21203166480099E-3</v>
      </c>
      <c r="AL61" s="20">
        <f t="shared" si="36"/>
        <v>3.1899158327242101E-3</v>
      </c>
      <c r="AM61" s="20">
        <f t="shared" si="37"/>
        <v>1.94199382883564E-3</v>
      </c>
      <c r="AN61" s="20">
        <f t="shared" si="38"/>
        <v>-9.8792719779305892E-3</v>
      </c>
      <c r="AR61" s="22">
        <f t="shared" si="21"/>
        <v>44561</v>
      </c>
      <c r="AS61" s="20">
        <f t="shared" si="23"/>
        <v>7.5430014578130002</v>
      </c>
      <c r="AT61" s="20">
        <f t="shared" si="20"/>
        <v>1.3245793810442427E-2</v>
      </c>
      <c r="AU61" s="20">
        <f t="shared" si="24"/>
        <v>-1.6875570954017267E-2</v>
      </c>
      <c r="AV61" s="20">
        <f t="shared" si="25"/>
        <v>1.7373507917268021E-4</v>
      </c>
      <c r="AW61" s="20">
        <f t="shared" si="26"/>
        <v>-1.55139753816202E-2</v>
      </c>
      <c r="AX61" s="20">
        <f t="shared" si="27"/>
        <v>3.21203166480099E-3</v>
      </c>
      <c r="AY61" s="20">
        <f t="shared" si="28"/>
        <v>3.1899158327242101E-3</v>
      </c>
      <c r="AZ61" s="20">
        <f t="shared" si="29"/>
        <v>1.94199382883564E-3</v>
      </c>
      <c r="BA61" s="20">
        <f t="shared" si="30"/>
        <v>-9.8792719779305892E-3</v>
      </c>
      <c r="BC61" s="22">
        <f t="shared" si="31"/>
        <v>44561</v>
      </c>
      <c r="BD61" s="20">
        <f t="shared" si="12"/>
        <v>1.3245793810442427E-2</v>
      </c>
      <c r="BE61" s="20">
        <f t="shared" si="32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2"/>
        <v>4.5062450713039583E-2</v>
      </c>
      <c r="AI62" s="20">
        <f t="shared" si="33"/>
        <v>1.8744868809410098E-4</v>
      </c>
      <c r="AJ62" s="20">
        <f t="shared" si="34"/>
        <v>-1.72449014266495E-2</v>
      </c>
      <c r="AK62" s="20">
        <f t="shared" si="35"/>
        <v>2.3269112621182499E-3</v>
      </c>
      <c r="AL62" s="20">
        <f t="shared" si="36"/>
        <v>2.6735153207280101E-3</v>
      </c>
      <c r="AM62" s="20">
        <f t="shared" si="37"/>
        <v>1.4638102340480601E-3</v>
      </c>
      <c r="AN62" s="20">
        <f t="shared" si="38"/>
        <v>-9.7292478884680698E-3</v>
      </c>
      <c r="AR62" s="22">
        <f t="shared" si="21"/>
        <v>44651</v>
      </c>
      <c r="AS62" s="20">
        <f t="shared" si="23"/>
        <v>11.852745789875961</v>
      </c>
      <c r="AT62" s="20">
        <f t="shared" si="20"/>
        <v>2.1090284250557083E-2</v>
      </c>
      <c r="AU62" s="20">
        <f t="shared" si="24"/>
        <v>-2.032246381012915E-2</v>
      </c>
      <c r="AV62" s="20">
        <f t="shared" si="25"/>
        <v>1.8744868809410098E-4</v>
      </c>
      <c r="AW62" s="20">
        <f t="shared" si="26"/>
        <v>-1.72449014266495E-2</v>
      </c>
      <c r="AX62" s="20">
        <f t="shared" si="27"/>
        <v>2.3269112621182499E-3</v>
      </c>
      <c r="AY62" s="20">
        <f t="shared" si="28"/>
        <v>2.6735153207280101E-3</v>
      </c>
      <c r="AZ62" s="20">
        <f t="shared" si="29"/>
        <v>1.4638102340480601E-3</v>
      </c>
      <c r="BA62" s="20">
        <f t="shared" si="30"/>
        <v>-9.7292478884680698E-3</v>
      </c>
      <c r="BC62" s="22">
        <f t="shared" si="31"/>
        <v>44651</v>
      </c>
      <c r="BD62" s="20">
        <f t="shared" si="12"/>
        <v>2.1090284250557083E-2</v>
      </c>
      <c r="BE62" s="20">
        <f t="shared" si="32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2"/>
        <v>4.6165836528330652E-2</v>
      </c>
      <c r="AI63" s="20">
        <f t="shared" si="33"/>
        <v>1.9222698868894754E-4</v>
      </c>
      <c r="AJ63" s="20">
        <f t="shared" si="34"/>
        <v>-1.7614286350942001E-2</v>
      </c>
      <c r="AK63" s="20">
        <f t="shared" si="35"/>
        <v>2.1518813365872802E-3</v>
      </c>
      <c r="AL63" s="20">
        <f t="shared" si="36"/>
        <v>2.7591346880795299E-3</v>
      </c>
      <c r="AM63" s="20">
        <f t="shared" si="37"/>
        <v>1.66980380953418E-3</v>
      </c>
      <c r="AN63" s="20">
        <f t="shared" si="38"/>
        <v>-8.8641516466592095E-3</v>
      </c>
      <c r="AR63" s="22">
        <f t="shared" si="21"/>
        <v>44742</v>
      </c>
      <c r="AS63" s="20">
        <f t="shared" si="23"/>
        <v>19.585931113503239</v>
      </c>
      <c r="AT63" s="20">
        <f t="shared" si="20"/>
        <v>2.2193670065848152E-2</v>
      </c>
      <c r="AU63" s="20">
        <f t="shared" si="24"/>
        <v>-1.9705391174711272E-2</v>
      </c>
      <c r="AV63" s="20">
        <f t="shared" si="25"/>
        <v>1.9222698868894754E-4</v>
      </c>
      <c r="AW63" s="20">
        <f t="shared" si="26"/>
        <v>-1.7614286350942001E-2</v>
      </c>
      <c r="AX63" s="20">
        <f t="shared" si="27"/>
        <v>2.1518813365872802E-3</v>
      </c>
      <c r="AY63" s="20">
        <f t="shared" si="28"/>
        <v>2.7591346880795299E-3</v>
      </c>
      <c r="AZ63" s="20">
        <f t="shared" si="29"/>
        <v>1.66980380953418E-3</v>
      </c>
      <c r="BA63" s="20">
        <f t="shared" si="30"/>
        <v>-8.8641516466592095E-3</v>
      </c>
      <c r="BC63" s="22">
        <f t="shared" si="31"/>
        <v>44742</v>
      </c>
      <c r="BD63" s="20">
        <f t="shared" si="12"/>
        <v>2.2193670065848152E-2</v>
      </c>
      <c r="BE63" s="20">
        <f t="shared" si="32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2"/>
        <v>4.760704180864514E-2</v>
      </c>
      <c r="AI64" s="20">
        <f t="shared" si="33"/>
        <v>1.9152519254216335E-4</v>
      </c>
      <c r="AJ64" s="20">
        <f t="shared" si="34"/>
        <v>-1.70713043067705E-2</v>
      </c>
      <c r="AK64" s="20">
        <f t="shared" si="35"/>
        <v>2.44571442604701E-3</v>
      </c>
      <c r="AL64" s="20">
        <f t="shared" si="36"/>
        <v>3.2205011891717201E-3</v>
      </c>
      <c r="AM64" s="20">
        <f t="shared" si="37"/>
        <v>2.2430340400836301E-3</v>
      </c>
      <c r="AN64" s="20">
        <f t="shared" si="38"/>
        <v>-7.58189771477013E-3</v>
      </c>
      <c r="AR64" s="22">
        <f t="shared" si="21"/>
        <v>44834</v>
      </c>
      <c r="AS64" s="20">
        <f t="shared" si="23"/>
        <v>24.49533677697648</v>
      </c>
      <c r="AT64" s="20">
        <f t="shared" si="20"/>
        <v>2.363487534616264E-2</v>
      </c>
      <c r="AU64" s="20">
        <f t="shared" si="24"/>
        <v>-1.6552427173696104E-2</v>
      </c>
      <c r="AV64" s="20">
        <f t="shared" si="25"/>
        <v>1.9152519254216335E-4</v>
      </c>
      <c r="AW64" s="20">
        <f t="shared" si="26"/>
        <v>-1.70713043067705E-2</v>
      </c>
      <c r="AX64" s="20">
        <f t="shared" si="27"/>
        <v>2.44571442604701E-3</v>
      </c>
      <c r="AY64" s="20">
        <f t="shared" si="28"/>
        <v>3.2205011891717201E-3</v>
      </c>
      <c r="AZ64" s="20">
        <f t="shared" si="29"/>
        <v>2.2430340400836301E-3</v>
      </c>
      <c r="BA64" s="20">
        <f t="shared" si="30"/>
        <v>-7.58189771477013E-3</v>
      </c>
      <c r="BC64" s="22">
        <f t="shared" si="31"/>
        <v>44834</v>
      </c>
      <c r="BD64" s="20">
        <f t="shared" si="12"/>
        <v>2.363487534616264E-2</v>
      </c>
      <c r="BE64" s="20">
        <f t="shared" si="32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2"/>
        <v>3.8781894156878251E-2</v>
      </c>
      <c r="AI65" s="20">
        <f t="shared" si="33"/>
        <v>1.8785989174076732E-4</v>
      </c>
      <c r="AJ65" s="20">
        <f t="shared" si="34"/>
        <v>-1.62713508630618E-2</v>
      </c>
      <c r="AK65" s="20">
        <f t="shared" si="35"/>
        <v>2.83340253586228E-3</v>
      </c>
      <c r="AL65" s="20">
        <f t="shared" si="36"/>
        <v>3.7093053210535101E-3</v>
      </c>
      <c r="AM65" s="20">
        <f t="shared" si="37"/>
        <v>2.8612251922410701E-3</v>
      </c>
      <c r="AN65" s="20">
        <f t="shared" si="38"/>
        <v>-6.2897723345223203E-3</v>
      </c>
      <c r="AR65" s="22">
        <f t="shared" ref="AR65:AR96" si="39">A65</f>
        <v>44926</v>
      </c>
      <c r="AS65" s="20">
        <f t="shared" si="23"/>
        <v>26.621684714008119</v>
      </c>
      <c r="AT65" s="20">
        <f t="shared" si="20"/>
        <v>1.4809727694395751E-2</v>
      </c>
      <c r="AU65" s="20">
        <f t="shared" si="24"/>
        <v>-1.2969330256686493E-2</v>
      </c>
      <c r="AV65" s="20">
        <f t="shared" si="25"/>
        <v>1.8785989174076732E-4</v>
      </c>
      <c r="AW65" s="20">
        <f t="shared" si="26"/>
        <v>-1.62713508630618E-2</v>
      </c>
      <c r="AX65" s="20">
        <f t="shared" si="27"/>
        <v>2.83340253586228E-3</v>
      </c>
      <c r="AY65" s="20">
        <f t="shared" si="28"/>
        <v>3.7093053210535101E-3</v>
      </c>
      <c r="AZ65" s="20">
        <f t="shared" si="29"/>
        <v>2.8612251922410701E-3</v>
      </c>
      <c r="BA65" s="20">
        <f t="shared" si="30"/>
        <v>-6.2897723345223203E-3</v>
      </c>
      <c r="BC65" s="22">
        <f t="shared" si="31"/>
        <v>44926</v>
      </c>
      <c r="BD65" s="20">
        <f t="shared" si="12"/>
        <v>1.4809727694395751E-2</v>
      </c>
      <c r="BE65" s="20">
        <f t="shared" si="32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97" si="40">K66+Y66-Y66/100</f>
        <v>3.0428474170765808E-2</v>
      </c>
      <c r="AI66" s="20">
        <f t="shared" si="33"/>
        <v>1.8438791070308911E-4</v>
      </c>
      <c r="AJ66" s="20">
        <f t="shared" si="34"/>
        <v>-1.5367550138201101E-2</v>
      </c>
      <c r="AK66" s="20">
        <f t="shared" si="35"/>
        <v>3.2064891442251599E-3</v>
      </c>
      <c r="AL66" s="20">
        <f t="shared" si="36"/>
        <v>4.1694681408799197E-3</v>
      </c>
      <c r="AM66" s="20">
        <f t="shared" si="37"/>
        <v>3.4393591582970698E-3</v>
      </c>
      <c r="AN66" s="20">
        <f t="shared" si="38"/>
        <v>-4.9738461573967099E-3</v>
      </c>
      <c r="AR66" s="22">
        <f t="shared" si="39"/>
        <v>45016</v>
      </c>
      <c r="AS66" s="20">
        <f t="shared" ref="AS66:AS97" si="41">AF66*4+2</f>
        <v>23.32292207448376</v>
      </c>
      <c r="AT66" s="20">
        <f t="shared" si="20"/>
        <v>6.4563077082833084E-3</v>
      </c>
      <c r="AU66" s="20">
        <f t="shared" ref="AU66:AU97" si="42">SUM(AV66:BA66)</f>
        <v>-9.3416919414925741E-3</v>
      </c>
      <c r="AV66" s="20">
        <f t="shared" ref="AV66:AV97" si="43">AI66</f>
        <v>1.8438791070308911E-4</v>
      </c>
      <c r="AW66" s="20">
        <f t="shared" ref="AW66:AW97" si="44">AJ66</f>
        <v>-1.5367550138201101E-2</v>
      </c>
      <c r="AX66" s="20">
        <f t="shared" ref="AX66:AX97" si="45">AK66</f>
        <v>3.2064891442251599E-3</v>
      </c>
      <c r="AY66" s="20">
        <f t="shared" ref="AY66:AY97" si="46">AL66</f>
        <v>4.1694681408799197E-3</v>
      </c>
      <c r="AZ66" s="20">
        <f t="shared" ref="AZ66:AZ97" si="47">AM66</f>
        <v>3.4393591582970698E-3</v>
      </c>
      <c r="BA66" s="20">
        <f t="shared" ref="BA66:BA97" si="48">AN66</f>
        <v>-4.9738461573967099E-3</v>
      </c>
      <c r="BC66" s="22">
        <f t="shared" ref="BC66:BC97" si="49">AR66</f>
        <v>45016</v>
      </c>
      <c r="BD66" s="20">
        <f t="shared" si="12"/>
        <v>6.4563077082833084E-3</v>
      </c>
      <c r="BE66" s="20">
        <f t="shared" ref="BE66:BE97" si="50">AU66</f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40"/>
        <v>2.5744168300528534E-2</v>
      </c>
      <c r="AI67" s="20">
        <f t="shared" si="33"/>
        <v>1.8235411155628317E-4</v>
      </c>
      <c r="AJ67" s="20">
        <f t="shared" si="34"/>
        <v>-1.43581702974349E-2</v>
      </c>
      <c r="AK67" s="20">
        <f t="shared" si="35"/>
        <v>3.6549378746197898E-3</v>
      </c>
      <c r="AL67" s="20">
        <f t="shared" si="36"/>
        <v>4.6994938634803401E-3</v>
      </c>
      <c r="AM67" s="20">
        <f t="shared" si="37"/>
        <v>4.1872814137588997E-3</v>
      </c>
      <c r="AN67" s="20">
        <f t="shared" si="38"/>
        <v>-3.6745680801697398E-3</v>
      </c>
      <c r="AR67" s="22">
        <f t="shared" si="39"/>
        <v>45107</v>
      </c>
      <c r="AS67" s="20">
        <f t="shared" si="41"/>
        <v>13.51877676303916</v>
      </c>
      <c r="AT67" s="20">
        <f t="shared" si="20"/>
        <v>1.7720018380460341E-3</v>
      </c>
      <c r="AU67" s="20">
        <f t="shared" si="42"/>
        <v>-5.3086711141893273E-3</v>
      </c>
      <c r="AV67" s="20">
        <f t="shared" si="43"/>
        <v>1.8235411155628317E-4</v>
      </c>
      <c r="AW67" s="20">
        <f t="shared" si="44"/>
        <v>-1.43581702974349E-2</v>
      </c>
      <c r="AX67" s="20">
        <f t="shared" si="45"/>
        <v>3.6549378746197898E-3</v>
      </c>
      <c r="AY67" s="20">
        <f t="shared" si="46"/>
        <v>4.6994938634803401E-3</v>
      </c>
      <c r="AZ67" s="20">
        <f t="shared" si="47"/>
        <v>4.1872814137588997E-3</v>
      </c>
      <c r="BA67" s="20">
        <f t="shared" si="48"/>
        <v>-3.6745680801697398E-3</v>
      </c>
      <c r="BC67" s="22">
        <f t="shared" si="49"/>
        <v>45107</v>
      </c>
      <c r="BD67" s="20">
        <f t="shared" ref="BD67:BD130" si="51">AT67-$AT$2</f>
        <v>1.7720018380460341E-3</v>
      </c>
      <c r="BE67" s="20">
        <f t="shared" si="5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40"/>
        <v>2.0435416370320602E-2</v>
      </c>
      <c r="AI68" s="20">
        <f t="shared" si="33"/>
        <v>1.800510013901386E-4</v>
      </c>
      <c r="AJ68" s="20">
        <f t="shared" si="34"/>
        <v>-1.32916332118426E-2</v>
      </c>
      <c r="AK68" s="20">
        <f t="shared" si="35"/>
        <v>4.1458764800328396E-3</v>
      </c>
      <c r="AL68" s="20">
        <f t="shared" si="36"/>
        <v>5.3638686439372299E-3</v>
      </c>
      <c r="AM68" s="20">
        <f t="shared" si="37"/>
        <v>4.8900830367459803E-3</v>
      </c>
      <c r="AN68" s="20">
        <f t="shared" si="38"/>
        <v>-2.51601475423912E-3</v>
      </c>
      <c r="AR68" s="22">
        <f t="shared" si="39"/>
        <v>45199</v>
      </c>
      <c r="AS68" s="20">
        <f t="shared" si="41"/>
        <v>7.58060851232056</v>
      </c>
      <c r="AT68" s="20">
        <f t="shared" si="20"/>
        <v>-3.5367500921618979E-3</v>
      </c>
      <c r="AU68" s="20">
        <f t="shared" si="42"/>
        <v>-1.2277688039755313E-3</v>
      </c>
      <c r="AV68" s="20">
        <f t="shared" si="43"/>
        <v>1.800510013901386E-4</v>
      </c>
      <c r="AW68" s="20">
        <f t="shared" si="44"/>
        <v>-1.32916332118426E-2</v>
      </c>
      <c r="AX68" s="20">
        <f t="shared" si="45"/>
        <v>4.1458764800328396E-3</v>
      </c>
      <c r="AY68" s="20">
        <f t="shared" si="46"/>
        <v>5.3638686439372299E-3</v>
      </c>
      <c r="AZ68" s="20">
        <f t="shared" si="47"/>
        <v>4.8900830367459803E-3</v>
      </c>
      <c r="BA68" s="20">
        <f t="shared" si="48"/>
        <v>-2.51601475423912E-3</v>
      </c>
      <c r="BC68" s="22">
        <f t="shared" si="49"/>
        <v>45199</v>
      </c>
      <c r="BD68" s="20">
        <f t="shared" si="51"/>
        <v>-3.5367500921618979E-3</v>
      </c>
      <c r="BE68" s="20">
        <f t="shared" si="5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40"/>
        <v>1.1072723818808954E-2</v>
      </c>
      <c r="AI69" s="20">
        <f t="shared" si="33"/>
        <v>1.7612155507445841E-4</v>
      </c>
      <c r="AJ69" s="20">
        <f t="shared" si="34"/>
        <v>-1.2363427451444999E-2</v>
      </c>
      <c r="AK69" s="20">
        <f t="shared" si="35"/>
        <v>4.6653709010913104E-3</v>
      </c>
      <c r="AL69" s="20">
        <f t="shared" si="36"/>
        <v>5.8659853215958704E-3</v>
      </c>
      <c r="AM69" s="20">
        <f t="shared" si="37"/>
        <v>5.3797783209130704E-3</v>
      </c>
      <c r="AN69" s="20">
        <f t="shared" si="38"/>
        <v>-1.65420583642106E-3</v>
      </c>
      <c r="AR69" s="22">
        <f t="shared" si="39"/>
        <v>45291</v>
      </c>
      <c r="AS69" s="20">
        <f t="shared" si="41"/>
        <v>1.327610080702212</v>
      </c>
      <c r="AT69" s="20">
        <f t="shared" si="20"/>
        <v>-1.2899442643673546E-2</v>
      </c>
      <c r="AU69" s="20">
        <f t="shared" si="42"/>
        <v>2.0696228108086504E-3</v>
      </c>
      <c r="AV69" s="20">
        <f t="shared" si="43"/>
        <v>1.7612155507445841E-4</v>
      </c>
      <c r="AW69" s="20">
        <f t="shared" si="44"/>
        <v>-1.2363427451444999E-2</v>
      </c>
      <c r="AX69" s="20">
        <f t="shared" si="45"/>
        <v>4.6653709010913104E-3</v>
      </c>
      <c r="AY69" s="20">
        <f t="shared" si="46"/>
        <v>5.8659853215958704E-3</v>
      </c>
      <c r="AZ69" s="20">
        <f t="shared" si="47"/>
        <v>5.3797783209130704E-3</v>
      </c>
      <c r="BA69" s="20">
        <f t="shared" si="48"/>
        <v>-1.65420583642106E-3</v>
      </c>
      <c r="BC69" s="22">
        <f t="shared" si="49"/>
        <v>45291</v>
      </c>
      <c r="BD69" s="20">
        <f t="shared" si="51"/>
        <v>-1.2899442643673546E-2</v>
      </c>
      <c r="BE69" s="20">
        <f t="shared" si="5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40"/>
        <v>1.0914399198346782E-2</v>
      </c>
      <c r="AI70" s="20">
        <f t="shared" si="33"/>
        <v>1.7503246839704949E-4</v>
      </c>
      <c r="AJ70" s="20">
        <f t="shared" si="34"/>
        <v>-1.1155835807319299E-2</v>
      </c>
      <c r="AK70" s="20">
        <f t="shared" si="35"/>
        <v>5.0931270200615898E-3</v>
      </c>
      <c r="AL70" s="20">
        <f t="shared" si="36"/>
        <v>6.2035352906386603E-3</v>
      </c>
      <c r="AM70" s="20">
        <f t="shared" si="37"/>
        <v>5.6863914670079998E-3</v>
      </c>
      <c r="AN70" s="20">
        <f t="shared" si="38"/>
        <v>-1.03811708956902E-3</v>
      </c>
      <c r="AR70" s="22">
        <f t="shared" si="39"/>
        <v>45382</v>
      </c>
      <c r="AS70" s="20">
        <f t="shared" si="41"/>
        <v>6.1749867203360003</v>
      </c>
      <c r="AT70" s="20">
        <f t="shared" si="20"/>
        <v>-1.3057767264135718E-2</v>
      </c>
      <c r="AU70" s="20">
        <f t="shared" si="42"/>
        <v>4.964133349216979E-3</v>
      </c>
      <c r="AV70" s="20">
        <f t="shared" si="43"/>
        <v>1.7503246839704949E-4</v>
      </c>
      <c r="AW70" s="20">
        <f t="shared" si="44"/>
        <v>-1.1155835807319299E-2</v>
      </c>
      <c r="AX70" s="20">
        <f t="shared" si="45"/>
        <v>5.0931270200615898E-3</v>
      </c>
      <c r="AY70" s="20">
        <f t="shared" si="46"/>
        <v>6.2035352906386603E-3</v>
      </c>
      <c r="AZ70" s="20">
        <f t="shared" si="47"/>
        <v>5.6863914670079998E-3</v>
      </c>
      <c r="BA70" s="20">
        <f t="shared" si="48"/>
        <v>-1.03811708956902E-3</v>
      </c>
      <c r="BC70" s="22">
        <f t="shared" si="49"/>
        <v>45382</v>
      </c>
      <c r="BD70" s="20">
        <f t="shared" si="51"/>
        <v>-1.3057767264135718E-2</v>
      </c>
      <c r="BE70" s="20">
        <f t="shared" si="5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40"/>
        <v>6.2593921731477781E-3</v>
      </c>
      <c r="AI71" s="20">
        <f t="shared" si="33"/>
        <v>1.7365187582378316E-4</v>
      </c>
      <c r="AJ71" s="20">
        <f t="shared" si="34"/>
        <v>-1.0340022343080501E-2</v>
      </c>
      <c r="AK71" s="20">
        <f t="shared" si="35"/>
        <v>5.2652475192704797E-3</v>
      </c>
      <c r="AL71" s="20">
        <f t="shared" si="36"/>
        <v>6.3157783134481999E-3</v>
      </c>
      <c r="AM71" s="20">
        <f t="shared" si="37"/>
        <v>5.7942629652973903E-3</v>
      </c>
      <c r="AN71" s="20">
        <f t="shared" si="38"/>
        <v>-6.5596401986889297E-4</v>
      </c>
      <c r="AR71" s="22">
        <f t="shared" si="39"/>
        <v>45473</v>
      </c>
      <c r="AS71" s="20">
        <f t="shared" si="41"/>
        <v>5.5414696141438959</v>
      </c>
      <c r="AT71" s="20">
        <f t="shared" si="20"/>
        <v>-1.7712774289334723E-2</v>
      </c>
      <c r="AU71" s="20">
        <f t="shared" si="42"/>
        <v>6.5529543108904598E-3</v>
      </c>
      <c r="AV71" s="20">
        <f t="shared" si="43"/>
        <v>1.7365187582378316E-4</v>
      </c>
      <c r="AW71" s="20">
        <f t="shared" si="44"/>
        <v>-1.0340022343080501E-2</v>
      </c>
      <c r="AX71" s="20">
        <f t="shared" si="45"/>
        <v>5.2652475192704797E-3</v>
      </c>
      <c r="AY71" s="20">
        <f t="shared" si="46"/>
        <v>6.3157783134481999E-3</v>
      </c>
      <c r="AZ71" s="20">
        <f t="shared" si="47"/>
        <v>5.7942629652973903E-3</v>
      </c>
      <c r="BA71" s="20">
        <f t="shared" si="48"/>
        <v>-6.5596401986889297E-4</v>
      </c>
      <c r="BC71" s="22">
        <f t="shared" si="49"/>
        <v>45473</v>
      </c>
      <c r="BD71" s="20">
        <f t="shared" si="51"/>
        <v>-1.7712774289334723E-2</v>
      </c>
      <c r="BE71" s="20">
        <f t="shared" si="5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40"/>
        <v>4.2758498223453081E-3</v>
      </c>
      <c r="AI72" s="20">
        <f t="shared" si="33"/>
        <v>1.7023076489996832E-4</v>
      </c>
      <c r="AJ72" s="20">
        <f t="shared" si="34"/>
        <v>-9.8451278593092405E-3</v>
      </c>
      <c r="AK72" s="20">
        <f t="shared" si="35"/>
        <v>5.2481036899365502E-3</v>
      </c>
      <c r="AL72" s="20">
        <f t="shared" si="36"/>
        <v>6.2609270838898104E-3</v>
      </c>
      <c r="AM72" s="20">
        <f t="shared" si="37"/>
        <v>5.7501412834559604E-3</v>
      </c>
      <c r="AN72" s="20">
        <f t="shared" si="38"/>
        <v>-4.6160782164461601E-4</v>
      </c>
      <c r="AR72" s="22">
        <f t="shared" si="39"/>
        <v>45565</v>
      </c>
      <c r="AS72" s="20">
        <f t="shared" si="41"/>
        <v>5.0545687619842878</v>
      </c>
      <c r="AT72" s="20">
        <f t="shared" si="20"/>
        <v>-1.9696316640137192E-2</v>
      </c>
      <c r="AU72" s="20">
        <f t="shared" si="42"/>
        <v>7.1226671412284327E-3</v>
      </c>
      <c r="AV72" s="20">
        <f t="shared" si="43"/>
        <v>1.7023076489996832E-4</v>
      </c>
      <c r="AW72" s="20">
        <f t="shared" si="44"/>
        <v>-9.8451278593092405E-3</v>
      </c>
      <c r="AX72" s="20">
        <f t="shared" si="45"/>
        <v>5.2481036899365502E-3</v>
      </c>
      <c r="AY72" s="20">
        <f t="shared" si="46"/>
        <v>6.2609270838898104E-3</v>
      </c>
      <c r="AZ72" s="20">
        <f t="shared" si="47"/>
        <v>5.7501412834559604E-3</v>
      </c>
      <c r="BA72" s="20">
        <f t="shared" si="48"/>
        <v>-4.6160782164461601E-4</v>
      </c>
      <c r="BC72" s="22">
        <f t="shared" si="49"/>
        <v>45565</v>
      </c>
      <c r="BD72" s="20">
        <f t="shared" si="51"/>
        <v>-1.9696316640137192E-2</v>
      </c>
      <c r="BE72" s="20">
        <f t="shared" si="5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40"/>
        <v>3.355208226828727E-3</v>
      </c>
      <c r="AI73" s="20">
        <f t="shared" ref="AI73:AI104" si="52">Y73/1010</f>
        <v>1.6606789246398514E-4</v>
      </c>
      <c r="AJ73" s="20">
        <f t="shared" ref="AJ73:AJ104" si="53">Z73</f>
        <v>-9.4828572560601201E-3</v>
      </c>
      <c r="AK73" s="20">
        <f t="shared" ref="AK73:AK104" si="54">AA73</f>
        <v>5.1560635575098601E-3</v>
      </c>
      <c r="AL73" s="20">
        <f t="shared" ref="AL73:AL104" si="55">AB73</f>
        <v>6.13935002491405E-3</v>
      </c>
      <c r="AM73" s="20">
        <f t="shared" ref="AM73:AM104" si="56">AC73</f>
        <v>5.6440903990928604E-3</v>
      </c>
      <c r="AN73" s="20">
        <f t="shared" ref="AN73:AN104" si="57">AD73</f>
        <v>-3.49795890286497E-4</v>
      </c>
      <c r="AR73" s="22">
        <f t="shared" si="39"/>
        <v>45657</v>
      </c>
      <c r="AS73" s="20">
        <f t="shared" si="41"/>
        <v>4.5498717488164679</v>
      </c>
      <c r="AT73" s="20">
        <f t="shared" ref="AT73:AT132" si="58">AH73-$AH$8</f>
        <v>-2.0616958235653772E-2</v>
      </c>
      <c r="AU73" s="20">
        <f t="shared" si="42"/>
        <v>7.2729187276341384E-3</v>
      </c>
      <c r="AV73" s="20">
        <f t="shared" si="43"/>
        <v>1.6606789246398514E-4</v>
      </c>
      <c r="AW73" s="20">
        <f t="shared" si="44"/>
        <v>-9.4828572560601201E-3</v>
      </c>
      <c r="AX73" s="20">
        <f t="shared" si="45"/>
        <v>5.1560635575098601E-3</v>
      </c>
      <c r="AY73" s="20">
        <f t="shared" si="46"/>
        <v>6.13935002491405E-3</v>
      </c>
      <c r="AZ73" s="20">
        <f t="shared" si="47"/>
        <v>5.6440903990928604E-3</v>
      </c>
      <c r="BA73" s="20">
        <f t="shared" si="48"/>
        <v>-3.49795890286497E-4</v>
      </c>
      <c r="BC73" s="22">
        <f t="shared" si="49"/>
        <v>45657</v>
      </c>
      <c r="BD73" s="20">
        <f t="shared" si="51"/>
        <v>-2.0616958235653772E-2</v>
      </c>
      <c r="BE73" s="20">
        <f t="shared" si="5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40"/>
        <v>2.8697334987516938E-3</v>
      </c>
      <c r="AI74" s="20">
        <f t="shared" si="52"/>
        <v>1.6166968101805049E-4</v>
      </c>
      <c r="AJ74" s="20">
        <f t="shared" si="53"/>
        <v>-9.1789857900148597E-3</v>
      </c>
      <c r="AK74" s="20">
        <f t="shared" si="54"/>
        <v>5.03441352548428E-3</v>
      </c>
      <c r="AL74" s="20">
        <f t="shared" si="55"/>
        <v>5.9910603594559497E-3</v>
      </c>
      <c r="AM74" s="20">
        <f t="shared" si="56"/>
        <v>5.5121683993464201E-3</v>
      </c>
      <c r="AN74" s="20">
        <f t="shared" si="57"/>
        <v>-2.7809486853325101E-4</v>
      </c>
      <c r="AR74" s="22">
        <f t="shared" si="39"/>
        <v>45747</v>
      </c>
      <c r="AS74" s="20">
        <f t="shared" si="41"/>
        <v>4.0990716666889639</v>
      </c>
      <c r="AT74" s="20">
        <f t="shared" si="58"/>
        <v>-2.1102432963730808E-2</v>
      </c>
      <c r="AU74" s="20">
        <f t="shared" si="42"/>
        <v>7.2422313067565898E-3</v>
      </c>
      <c r="AV74" s="20">
        <f t="shared" si="43"/>
        <v>1.6166968101805049E-4</v>
      </c>
      <c r="AW74" s="20">
        <f t="shared" si="44"/>
        <v>-9.1789857900148597E-3</v>
      </c>
      <c r="AX74" s="20">
        <f t="shared" si="45"/>
        <v>5.03441352548428E-3</v>
      </c>
      <c r="AY74" s="20">
        <f t="shared" si="46"/>
        <v>5.9910603594559497E-3</v>
      </c>
      <c r="AZ74" s="20">
        <f t="shared" si="47"/>
        <v>5.5121683993464201E-3</v>
      </c>
      <c r="BA74" s="20">
        <f t="shared" si="48"/>
        <v>-2.7809486853325101E-4</v>
      </c>
      <c r="BC74" s="22">
        <f t="shared" si="49"/>
        <v>45747</v>
      </c>
      <c r="BD74" s="20">
        <f t="shared" si="51"/>
        <v>-2.1102432963730808E-2</v>
      </c>
      <c r="BE74" s="20">
        <f t="shared" si="5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40"/>
        <v>2.5707507560848442E-3</v>
      </c>
      <c r="AI75" s="20">
        <f t="shared" si="52"/>
        <v>1.5723574704704554E-4</v>
      </c>
      <c r="AJ75" s="20">
        <f t="shared" si="53"/>
        <v>-8.9035076894727894E-3</v>
      </c>
      <c r="AK75" s="20">
        <f t="shared" si="54"/>
        <v>4.9017030363529496E-3</v>
      </c>
      <c r="AL75" s="20">
        <f t="shared" si="55"/>
        <v>5.8326935149510799E-3</v>
      </c>
      <c r="AM75" s="20">
        <f t="shared" si="56"/>
        <v>5.3696097328303997E-3</v>
      </c>
      <c r="AN75" s="20">
        <f t="shared" si="57"/>
        <v>-2.2821539849005E-4</v>
      </c>
      <c r="AR75" s="22">
        <f t="shared" si="39"/>
        <v>45838</v>
      </c>
      <c r="AS75" s="20">
        <f t="shared" si="41"/>
        <v>3.7176587204543718</v>
      </c>
      <c r="AT75" s="20">
        <f t="shared" si="58"/>
        <v>-2.1401415706397656E-2</v>
      </c>
      <c r="AU75" s="20">
        <f t="shared" si="42"/>
        <v>7.1295189432186356E-3</v>
      </c>
      <c r="AV75" s="20">
        <f t="shared" si="43"/>
        <v>1.5723574704704554E-4</v>
      </c>
      <c r="AW75" s="20">
        <f t="shared" si="44"/>
        <v>-8.9035076894727894E-3</v>
      </c>
      <c r="AX75" s="20">
        <f t="shared" si="45"/>
        <v>4.9017030363529496E-3</v>
      </c>
      <c r="AY75" s="20">
        <f t="shared" si="46"/>
        <v>5.8326935149510799E-3</v>
      </c>
      <c r="AZ75" s="20">
        <f t="shared" si="47"/>
        <v>5.3696097328303997E-3</v>
      </c>
      <c r="BA75" s="20">
        <f t="shared" si="48"/>
        <v>-2.2821539849005E-4</v>
      </c>
      <c r="BC75" s="22">
        <f t="shared" si="49"/>
        <v>45838</v>
      </c>
      <c r="BD75" s="20">
        <f t="shared" si="51"/>
        <v>-2.1401415706397656E-2</v>
      </c>
      <c r="BE75" s="20">
        <f t="shared" si="5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40"/>
        <v>2.357226449770604E-3</v>
      </c>
      <c r="AI76" s="20">
        <f t="shared" si="52"/>
        <v>1.5284585841399999E-4</v>
      </c>
      <c r="AJ76" s="20">
        <f t="shared" si="53"/>
        <v>-8.6438689712031707E-3</v>
      </c>
      <c r="AK76" s="20">
        <f t="shared" si="54"/>
        <v>4.7658504865655199E-3</v>
      </c>
      <c r="AL76" s="20">
        <f t="shared" si="55"/>
        <v>5.6716018018709803E-3</v>
      </c>
      <c r="AM76" s="20">
        <f t="shared" si="56"/>
        <v>5.22337201716016E-3</v>
      </c>
      <c r="AN76" s="20">
        <f t="shared" si="57"/>
        <v>-1.91384795344973E-4</v>
      </c>
      <c r="AR76" s="22">
        <f t="shared" si="39"/>
        <v>45930</v>
      </c>
      <c r="AS76" s="20">
        <f t="shared" si="41"/>
        <v>3.4020822089368483</v>
      </c>
      <c r="AT76" s="20">
        <f t="shared" si="58"/>
        <v>-2.1614940012711897E-2</v>
      </c>
      <c r="AU76" s="20">
        <f t="shared" si="42"/>
        <v>6.9784163974625163E-3</v>
      </c>
      <c r="AV76" s="20">
        <f t="shared" si="43"/>
        <v>1.5284585841399999E-4</v>
      </c>
      <c r="AW76" s="20">
        <f t="shared" si="44"/>
        <v>-8.6438689712031707E-3</v>
      </c>
      <c r="AX76" s="20">
        <f t="shared" si="45"/>
        <v>4.7658504865655199E-3</v>
      </c>
      <c r="AY76" s="20">
        <f t="shared" si="46"/>
        <v>5.6716018018709803E-3</v>
      </c>
      <c r="AZ76" s="20">
        <f t="shared" si="47"/>
        <v>5.22337201716016E-3</v>
      </c>
      <c r="BA76" s="20">
        <f t="shared" si="48"/>
        <v>-1.91384795344973E-4</v>
      </c>
      <c r="BC76" s="22">
        <f t="shared" si="49"/>
        <v>45930</v>
      </c>
      <c r="BD76" s="20">
        <f t="shared" si="51"/>
        <v>-2.1614940012711897E-2</v>
      </c>
      <c r="BE76" s="20">
        <f t="shared" si="5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40"/>
        <v>2.1865112440150394E-3</v>
      </c>
      <c r="AI77" s="20">
        <f t="shared" si="52"/>
        <v>1.485323231617782E-4</v>
      </c>
      <c r="AJ77" s="20">
        <f t="shared" si="53"/>
        <v>-8.3945523587480794E-3</v>
      </c>
      <c r="AK77" s="20">
        <f t="shared" si="54"/>
        <v>4.6303826626958797E-3</v>
      </c>
      <c r="AL77" s="20">
        <f t="shared" si="55"/>
        <v>5.5112365405118801E-3</v>
      </c>
      <c r="AM77" s="20">
        <f t="shared" si="56"/>
        <v>5.07693278126719E-3</v>
      </c>
      <c r="AN77" s="20">
        <f t="shared" si="57"/>
        <v>-1.6286450980062999E-4</v>
      </c>
      <c r="AR77" s="22">
        <f t="shared" si="39"/>
        <v>46022</v>
      </c>
      <c r="AS77" s="20">
        <f t="shared" si="41"/>
        <v>3.1434014545096161</v>
      </c>
      <c r="AT77" s="20">
        <f t="shared" si="58"/>
        <v>-2.178565521846746E-2</v>
      </c>
      <c r="AU77" s="20">
        <f t="shared" si="42"/>
        <v>6.8096674390880187E-3</v>
      </c>
      <c r="AV77" s="20">
        <f t="shared" si="43"/>
        <v>1.485323231617782E-4</v>
      </c>
      <c r="AW77" s="20">
        <f t="shared" si="44"/>
        <v>-8.3945523587480794E-3</v>
      </c>
      <c r="AX77" s="20">
        <f t="shared" si="45"/>
        <v>4.6303826626958797E-3</v>
      </c>
      <c r="AY77" s="20">
        <f t="shared" si="46"/>
        <v>5.5112365405118801E-3</v>
      </c>
      <c r="AZ77" s="20">
        <f t="shared" si="47"/>
        <v>5.07693278126719E-3</v>
      </c>
      <c r="BA77" s="20">
        <f t="shared" si="48"/>
        <v>-1.6286450980062999E-4</v>
      </c>
      <c r="BC77" s="22">
        <f t="shared" si="49"/>
        <v>46022</v>
      </c>
      <c r="BD77" s="20">
        <f t="shared" si="51"/>
        <v>-2.178565521846746E-2</v>
      </c>
      <c r="BE77" s="20">
        <f t="shared" si="5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40"/>
        <v>2.0396445948323867E-3</v>
      </c>
      <c r="AI78" s="20">
        <f t="shared" si="52"/>
        <v>1.4430824861689208E-4</v>
      </c>
      <c r="AJ78" s="20">
        <f t="shared" si="53"/>
        <v>-8.1529747804620599E-3</v>
      </c>
      <c r="AK78" s="20">
        <f t="shared" si="54"/>
        <v>4.4969395141203298E-3</v>
      </c>
      <c r="AL78" s="20">
        <f t="shared" si="55"/>
        <v>5.3532856398197303E-3</v>
      </c>
      <c r="AM78" s="20">
        <f t="shared" si="56"/>
        <v>4.9321421407011396E-3</v>
      </c>
      <c r="AN78" s="20">
        <f t="shared" si="57"/>
        <v>-1.39830865553136E-4</v>
      </c>
      <c r="AR78" s="22">
        <f t="shared" si="39"/>
        <v>46112</v>
      </c>
      <c r="AS78" s="20">
        <f t="shared" si="41"/>
        <v>2.9321039909996962</v>
      </c>
      <c r="AT78" s="20">
        <f t="shared" si="58"/>
        <v>-2.1932521867650115E-2</v>
      </c>
      <c r="AU78" s="20">
        <f t="shared" si="42"/>
        <v>6.633869897242896E-3</v>
      </c>
      <c r="AV78" s="20">
        <f t="shared" si="43"/>
        <v>1.4430824861689208E-4</v>
      </c>
      <c r="AW78" s="20">
        <f t="shared" si="44"/>
        <v>-8.1529747804620599E-3</v>
      </c>
      <c r="AX78" s="20">
        <f t="shared" si="45"/>
        <v>4.4969395141203298E-3</v>
      </c>
      <c r="AY78" s="20">
        <f t="shared" si="46"/>
        <v>5.3532856398197303E-3</v>
      </c>
      <c r="AZ78" s="20">
        <f t="shared" si="47"/>
        <v>4.9321421407011396E-3</v>
      </c>
      <c r="BA78" s="20">
        <f t="shared" si="48"/>
        <v>-1.39830865553136E-4</v>
      </c>
      <c r="BC78" s="22">
        <f t="shared" si="49"/>
        <v>46112</v>
      </c>
      <c r="BD78" s="20">
        <f t="shared" si="51"/>
        <v>-2.1932521867650115E-2</v>
      </c>
      <c r="BE78" s="20">
        <f t="shared" si="5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40"/>
        <v>1.9076670491174688E-3</v>
      </c>
      <c r="AI79" s="20">
        <f t="shared" si="52"/>
        <v>1.4017873012302475E-4</v>
      </c>
      <c r="AJ79" s="20">
        <f t="shared" si="53"/>
        <v>-7.9178410508196004E-3</v>
      </c>
      <c r="AK79" s="20">
        <f t="shared" si="54"/>
        <v>4.3663069762667197E-3</v>
      </c>
      <c r="AL79" s="20">
        <f t="shared" si="55"/>
        <v>5.1985938922083303E-3</v>
      </c>
      <c r="AM79" s="20">
        <f t="shared" si="56"/>
        <v>4.7899992227762303E-3</v>
      </c>
      <c r="AN79" s="20">
        <f t="shared" si="57"/>
        <v>-1.20524938396204E-4</v>
      </c>
      <c r="AR79" s="22">
        <f t="shared" si="39"/>
        <v>46203</v>
      </c>
      <c r="AS79" s="20">
        <f t="shared" si="41"/>
        <v>2.7596453025261241</v>
      </c>
      <c r="AT79" s="20">
        <f t="shared" si="58"/>
        <v>-2.2064499413365031E-2</v>
      </c>
      <c r="AU79" s="20">
        <f t="shared" si="42"/>
        <v>6.4567128321585008E-3</v>
      </c>
      <c r="AV79" s="20">
        <f t="shared" si="43"/>
        <v>1.4017873012302475E-4</v>
      </c>
      <c r="AW79" s="20">
        <f t="shared" si="44"/>
        <v>-7.9178410508196004E-3</v>
      </c>
      <c r="AX79" s="20">
        <f t="shared" si="45"/>
        <v>4.3663069762667197E-3</v>
      </c>
      <c r="AY79" s="20">
        <f t="shared" si="46"/>
        <v>5.1985938922083303E-3</v>
      </c>
      <c r="AZ79" s="20">
        <f t="shared" si="47"/>
        <v>4.7899992227762303E-3</v>
      </c>
      <c r="BA79" s="20">
        <f t="shared" si="48"/>
        <v>-1.20524938396204E-4</v>
      </c>
      <c r="BC79" s="22">
        <f t="shared" si="49"/>
        <v>46203</v>
      </c>
      <c r="BD79" s="20">
        <f t="shared" si="51"/>
        <v>-2.2064499413365031E-2</v>
      </c>
      <c r="BE79" s="20">
        <f t="shared" si="5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40"/>
        <v>1.7860805982201954E-3</v>
      </c>
      <c r="AI80" s="20">
        <f t="shared" si="52"/>
        <v>1.3614538507790097E-4</v>
      </c>
      <c r="AJ80" s="20">
        <f t="shared" si="53"/>
        <v>-7.6884617488559501E-3</v>
      </c>
      <c r="AK80" s="20">
        <f t="shared" si="54"/>
        <v>4.2388585542285596E-3</v>
      </c>
      <c r="AL80" s="20">
        <f t="shared" si="55"/>
        <v>5.0475783340830898E-3</v>
      </c>
      <c r="AM80" s="20">
        <f t="shared" si="56"/>
        <v>4.6510372519126203E-3</v>
      </c>
      <c r="AN80" s="20">
        <f t="shared" si="57"/>
        <v>-1.0385245762245499E-4</v>
      </c>
      <c r="AR80" s="22">
        <f t="shared" si="39"/>
        <v>46295</v>
      </c>
      <c r="AS80" s="20">
        <f t="shared" si="41"/>
        <v>2.6188021592655519</v>
      </c>
      <c r="AT80" s="20">
        <f t="shared" si="58"/>
        <v>-2.2186085864262305E-2</v>
      </c>
      <c r="AU80" s="20">
        <f t="shared" si="42"/>
        <v>6.2813053188237652E-3</v>
      </c>
      <c r="AV80" s="20">
        <f t="shared" si="43"/>
        <v>1.3614538507790097E-4</v>
      </c>
      <c r="AW80" s="20">
        <f t="shared" si="44"/>
        <v>-7.6884617488559501E-3</v>
      </c>
      <c r="AX80" s="20">
        <f t="shared" si="45"/>
        <v>4.2388585542285596E-3</v>
      </c>
      <c r="AY80" s="20">
        <f t="shared" si="46"/>
        <v>5.0475783340830898E-3</v>
      </c>
      <c r="AZ80" s="20">
        <f t="shared" si="47"/>
        <v>4.6510372519126203E-3</v>
      </c>
      <c r="BA80" s="20">
        <f t="shared" si="48"/>
        <v>-1.0385245762245499E-4</v>
      </c>
      <c r="BC80" s="22">
        <f t="shared" si="49"/>
        <v>46295</v>
      </c>
      <c r="BD80" s="20">
        <f t="shared" si="51"/>
        <v>-2.2186085864262305E-2</v>
      </c>
      <c r="BE80" s="20">
        <f t="shared" si="5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40"/>
        <v>1.6725133799310801E-3</v>
      </c>
      <c r="AI81" s="20">
        <f t="shared" si="52"/>
        <v>1.3220825545157724E-4</v>
      </c>
      <c r="AJ81" s="20">
        <f t="shared" si="53"/>
        <v>-7.4644556615321902E-3</v>
      </c>
      <c r="AK81" s="20">
        <f t="shared" si="54"/>
        <v>4.1147545303932198E-3</v>
      </c>
      <c r="AL81" s="20">
        <f t="shared" si="55"/>
        <v>4.9004258033003003E-3</v>
      </c>
      <c r="AM81" s="20">
        <f t="shared" si="56"/>
        <v>4.51552460862814E-3</v>
      </c>
      <c r="AN81" s="20">
        <f t="shared" si="57"/>
        <v>-8.91309964168307E-5</v>
      </c>
      <c r="AR81" s="22">
        <f t="shared" si="39"/>
        <v>46387</v>
      </c>
      <c r="AS81" s="20">
        <f t="shared" si="41"/>
        <v>2.5036213374578038</v>
      </c>
      <c r="AT81" s="20">
        <f t="shared" si="58"/>
        <v>-2.229965308255142E-2</v>
      </c>
      <c r="AU81" s="20">
        <f t="shared" si="42"/>
        <v>6.1093265398242166E-3</v>
      </c>
      <c r="AV81" s="20">
        <f t="shared" si="43"/>
        <v>1.3220825545157724E-4</v>
      </c>
      <c r="AW81" s="20">
        <f t="shared" si="44"/>
        <v>-7.4644556615321902E-3</v>
      </c>
      <c r="AX81" s="20">
        <f t="shared" si="45"/>
        <v>4.1147545303932198E-3</v>
      </c>
      <c r="AY81" s="20">
        <f t="shared" si="46"/>
        <v>4.9004258033003003E-3</v>
      </c>
      <c r="AZ81" s="20">
        <f t="shared" si="47"/>
        <v>4.51552460862814E-3</v>
      </c>
      <c r="BA81" s="20">
        <f t="shared" si="48"/>
        <v>-8.91309964168307E-5</v>
      </c>
      <c r="BC81" s="22">
        <f t="shared" si="49"/>
        <v>46387</v>
      </c>
      <c r="BD81" s="20">
        <f t="shared" si="51"/>
        <v>-2.229965308255142E-2</v>
      </c>
      <c r="BE81" s="20">
        <f t="shared" si="5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40"/>
        <v>1.5656754737548937E-3</v>
      </c>
      <c r="AI82" s="20">
        <f t="shared" si="52"/>
        <v>1.2836664404070297E-4</v>
      </c>
      <c r="AJ82" s="20">
        <f t="shared" si="53"/>
        <v>-7.2456100711493204E-3</v>
      </c>
      <c r="AK82" s="20">
        <f t="shared" si="54"/>
        <v>3.9940384501946299E-3</v>
      </c>
      <c r="AL82" s="20">
        <f t="shared" si="55"/>
        <v>4.7571932675571898E-3</v>
      </c>
      <c r="AM82" s="20">
        <f t="shared" si="56"/>
        <v>4.3835742013165202E-3</v>
      </c>
      <c r="AN82" s="20">
        <f t="shared" si="57"/>
        <v>-7.59326436394758E-5</v>
      </c>
      <c r="AR82" s="22">
        <f t="shared" si="39"/>
        <v>46477</v>
      </c>
      <c r="AS82" s="20">
        <f t="shared" si="41"/>
        <v>2.4092510160027079</v>
      </c>
      <c r="AT82" s="20">
        <f t="shared" si="58"/>
        <v>-2.2406490988727608E-2</v>
      </c>
      <c r="AU82" s="20">
        <f t="shared" si="42"/>
        <v>5.9416298483202469E-3</v>
      </c>
      <c r="AV82" s="20">
        <f t="shared" si="43"/>
        <v>1.2836664404070297E-4</v>
      </c>
      <c r="AW82" s="20">
        <f t="shared" si="44"/>
        <v>-7.2456100711493204E-3</v>
      </c>
      <c r="AX82" s="20">
        <f t="shared" si="45"/>
        <v>3.9940384501946299E-3</v>
      </c>
      <c r="AY82" s="20">
        <f t="shared" si="46"/>
        <v>4.7571932675571898E-3</v>
      </c>
      <c r="AZ82" s="20">
        <f t="shared" si="47"/>
        <v>4.3835742013165202E-3</v>
      </c>
      <c r="BA82" s="20">
        <f t="shared" si="48"/>
        <v>-7.59326436394758E-5</v>
      </c>
      <c r="BC82" s="22">
        <f t="shared" si="49"/>
        <v>46477</v>
      </c>
      <c r="BD82" s="20">
        <f t="shared" si="51"/>
        <v>-2.2406490988727608E-2</v>
      </c>
      <c r="BE82" s="20">
        <f t="shared" si="5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40"/>
        <v>1.4648559735609449E-3</v>
      </c>
      <c r="AI83" s="20">
        <f t="shared" si="52"/>
        <v>1.2461950185465941E-4</v>
      </c>
      <c r="AJ83" s="20">
        <f t="shared" si="53"/>
        <v>-7.0318089942733499E-3</v>
      </c>
      <c r="AK83" s="20">
        <f t="shared" si="54"/>
        <v>3.8766877256346502E-3</v>
      </c>
      <c r="AL83" s="20">
        <f t="shared" si="55"/>
        <v>4.61786252083928E-3</v>
      </c>
      <c r="AM83" s="20">
        <f t="shared" si="56"/>
        <v>4.2552059054789997E-3</v>
      </c>
      <c r="AN83" s="20">
        <f t="shared" si="57"/>
        <v>-6.3987502951778894E-5</v>
      </c>
      <c r="AR83" s="22">
        <f t="shared" si="39"/>
        <v>46568</v>
      </c>
      <c r="AS83" s="20">
        <f t="shared" si="41"/>
        <v>2.3317567282813623</v>
      </c>
      <c r="AT83" s="20">
        <f t="shared" si="58"/>
        <v>-2.2507310488921555E-2</v>
      </c>
      <c r="AU83" s="20">
        <f t="shared" si="42"/>
        <v>5.7785791565824612E-3</v>
      </c>
      <c r="AV83" s="20">
        <f t="shared" si="43"/>
        <v>1.2461950185465941E-4</v>
      </c>
      <c r="AW83" s="20">
        <f t="shared" si="44"/>
        <v>-7.0318089942733499E-3</v>
      </c>
      <c r="AX83" s="20">
        <f t="shared" si="45"/>
        <v>3.8766877256346502E-3</v>
      </c>
      <c r="AY83" s="20">
        <f t="shared" si="46"/>
        <v>4.61786252083928E-3</v>
      </c>
      <c r="AZ83" s="20">
        <f t="shared" si="47"/>
        <v>4.2552059054789997E-3</v>
      </c>
      <c r="BA83" s="20">
        <f t="shared" si="48"/>
        <v>-6.3987502951778894E-5</v>
      </c>
      <c r="BC83" s="22">
        <f t="shared" si="49"/>
        <v>46568</v>
      </c>
      <c r="BD83" s="20">
        <f t="shared" si="51"/>
        <v>-2.2507310488921555E-2</v>
      </c>
      <c r="BE83" s="20">
        <f t="shared" si="5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40"/>
        <v>1.369660867524931E-3</v>
      </c>
      <c r="AI84" s="20">
        <f t="shared" si="52"/>
        <v>1.2096561611109505E-4</v>
      </c>
      <c r="AJ84" s="20">
        <f t="shared" si="53"/>
        <v>-6.8229928212537498E-3</v>
      </c>
      <c r="AK84" s="20">
        <f t="shared" si="54"/>
        <v>3.7626421985459402E-3</v>
      </c>
      <c r="AL84" s="20">
        <f t="shared" si="55"/>
        <v>4.4823719436370901E-3</v>
      </c>
      <c r="AM84" s="20">
        <f t="shared" si="56"/>
        <v>4.1303839365847096E-3</v>
      </c>
      <c r="AN84" s="20">
        <f t="shared" si="57"/>
        <v>-5.3123940613186697E-5</v>
      </c>
      <c r="AR84" s="22">
        <f t="shared" si="39"/>
        <v>46660</v>
      </c>
      <c r="AS84" s="20">
        <f t="shared" si="41"/>
        <v>2.2679548264779896</v>
      </c>
      <c r="AT84" s="20">
        <f t="shared" si="58"/>
        <v>-2.2602505594957568E-2</v>
      </c>
      <c r="AU84" s="20">
        <f t="shared" si="42"/>
        <v>5.6202469330118984E-3</v>
      </c>
      <c r="AV84" s="20">
        <f t="shared" si="43"/>
        <v>1.2096561611109505E-4</v>
      </c>
      <c r="AW84" s="20">
        <f t="shared" si="44"/>
        <v>-6.8229928212537498E-3</v>
      </c>
      <c r="AX84" s="20">
        <f t="shared" si="45"/>
        <v>3.7626421985459402E-3</v>
      </c>
      <c r="AY84" s="20">
        <f t="shared" si="46"/>
        <v>4.4823719436370901E-3</v>
      </c>
      <c r="AZ84" s="20">
        <f t="shared" si="47"/>
        <v>4.1303839365847096E-3</v>
      </c>
      <c r="BA84" s="20">
        <f t="shared" si="48"/>
        <v>-5.3123940613186697E-5</v>
      </c>
      <c r="BC84" s="22">
        <f t="shared" si="49"/>
        <v>46660</v>
      </c>
      <c r="BD84" s="20">
        <f t="shared" si="51"/>
        <v>-2.2602505594957568E-2</v>
      </c>
      <c r="BE84" s="20">
        <f t="shared" si="5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40"/>
        <v>1.2798667592296932E-3</v>
      </c>
      <c r="AI85" s="20">
        <f t="shared" si="52"/>
        <v>1.1740370367735743E-4</v>
      </c>
      <c r="AJ85" s="20">
        <f t="shared" si="53"/>
        <v>-6.6191338470189499E-3</v>
      </c>
      <c r="AK85" s="20">
        <f t="shared" si="54"/>
        <v>3.65182117789686E-3</v>
      </c>
      <c r="AL85" s="20">
        <f t="shared" si="55"/>
        <v>4.3506357980893596E-3</v>
      </c>
      <c r="AM85" s="20">
        <f t="shared" si="56"/>
        <v>4.0090400523773396E-3</v>
      </c>
      <c r="AN85" s="20">
        <f t="shared" si="57"/>
        <v>-4.3230929203108498E-5</v>
      </c>
      <c r="AR85" s="22">
        <f t="shared" si="39"/>
        <v>46752</v>
      </c>
      <c r="AS85" s="20">
        <f t="shared" si="41"/>
        <v>2.2152713876032659</v>
      </c>
      <c r="AT85" s="20">
        <f t="shared" si="58"/>
        <v>-2.2692299703252806E-2</v>
      </c>
      <c r="AU85" s="20">
        <f t="shared" si="42"/>
        <v>5.4665359558188579E-3</v>
      </c>
      <c r="AV85" s="20">
        <f t="shared" si="43"/>
        <v>1.1740370367735743E-4</v>
      </c>
      <c r="AW85" s="20">
        <f t="shared" si="44"/>
        <v>-6.6191338470189499E-3</v>
      </c>
      <c r="AX85" s="20">
        <f t="shared" si="45"/>
        <v>3.65182117789686E-3</v>
      </c>
      <c r="AY85" s="20">
        <f t="shared" si="46"/>
        <v>4.3506357980893596E-3</v>
      </c>
      <c r="AZ85" s="20">
        <f t="shared" si="47"/>
        <v>4.0090400523773396E-3</v>
      </c>
      <c r="BA85" s="20">
        <f t="shared" si="48"/>
        <v>-4.3230929203108498E-5</v>
      </c>
      <c r="BC85" s="22">
        <f t="shared" si="49"/>
        <v>46752</v>
      </c>
      <c r="BD85" s="20">
        <f t="shared" si="51"/>
        <v>-2.2692299703252806E-2</v>
      </c>
      <c r="BE85" s="20">
        <f t="shared" si="5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40"/>
        <v>1.1953354087424577E-3</v>
      </c>
      <c r="AI86" s="20">
        <f t="shared" si="52"/>
        <v>1.1393245662639011E-4</v>
      </c>
      <c r="AJ86" s="20">
        <f t="shared" si="53"/>
        <v>-6.4202206695784803E-3</v>
      </c>
      <c r="AK86" s="20">
        <f t="shared" si="54"/>
        <v>3.5441339290231901E-3</v>
      </c>
      <c r="AL86" s="20">
        <f t="shared" si="55"/>
        <v>4.2225562352893303E-3</v>
      </c>
      <c r="AM86" s="20">
        <f t="shared" si="56"/>
        <v>3.8910882637965801E-3</v>
      </c>
      <c r="AN86" s="20">
        <f t="shared" si="57"/>
        <v>-3.4233990042764597E-5</v>
      </c>
      <c r="AR86" s="22">
        <f t="shared" si="39"/>
        <v>46843</v>
      </c>
      <c r="AS86" s="20">
        <f t="shared" si="41"/>
        <v>2.1716258959340244</v>
      </c>
      <c r="AT86" s="20">
        <f t="shared" si="58"/>
        <v>-2.2776831053740041E-2</v>
      </c>
      <c r="AU86" s="20">
        <f t="shared" si="42"/>
        <v>5.3172562251142461E-3</v>
      </c>
      <c r="AV86" s="20">
        <f t="shared" si="43"/>
        <v>1.1393245662639011E-4</v>
      </c>
      <c r="AW86" s="20">
        <f t="shared" si="44"/>
        <v>-6.4202206695784803E-3</v>
      </c>
      <c r="AX86" s="20">
        <f t="shared" si="45"/>
        <v>3.5441339290231901E-3</v>
      </c>
      <c r="AY86" s="20">
        <f t="shared" si="46"/>
        <v>4.2225562352893303E-3</v>
      </c>
      <c r="AZ86" s="20">
        <f t="shared" si="47"/>
        <v>3.8910882637965801E-3</v>
      </c>
      <c r="BA86" s="20">
        <f t="shared" si="48"/>
        <v>-3.4233990042764597E-5</v>
      </c>
      <c r="BC86" s="22">
        <f t="shared" si="49"/>
        <v>46843</v>
      </c>
      <c r="BD86" s="20">
        <f t="shared" si="51"/>
        <v>-2.2776831053740041E-2</v>
      </c>
      <c r="BE86" s="20">
        <f t="shared" si="5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40"/>
        <v>1.1159629023758748E-3</v>
      </c>
      <c r="AI87" s="20">
        <f t="shared" si="52"/>
        <v>1.1055056227654653E-4</v>
      </c>
      <c r="AJ87" s="20">
        <f t="shared" si="53"/>
        <v>-6.2262479864960696E-3</v>
      </c>
      <c r="AK87" s="20">
        <f t="shared" si="54"/>
        <v>3.4394861859077201E-3</v>
      </c>
      <c r="AL87" s="20">
        <f t="shared" si="55"/>
        <v>4.0980307912885598E-3</v>
      </c>
      <c r="AM87" s="20">
        <f t="shared" si="56"/>
        <v>3.77643420848006E-3</v>
      </c>
      <c r="AN87" s="20">
        <f t="shared" si="57"/>
        <v>-2.60797631712605E-5</v>
      </c>
      <c r="AR87" s="22">
        <f t="shared" si="39"/>
        <v>46934</v>
      </c>
      <c r="AS87" s="20">
        <f t="shared" si="41"/>
        <v>2.135336499366367</v>
      </c>
      <c r="AT87" s="20">
        <f t="shared" si="58"/>
        <v>-2.2856203560106626E-2</v>
      </c>
      <c r="AU87" s="20">
        <f t="shared" si="42"/>
        <v>5.1721739982855562E-3</v>
      </c>
      <c r="AV87" s="20">
        <f t="shared" si="43"/>
        <v>1.1055056227654653E-4</v>
      </c>
      <c r="AW87" s="20">
        <f t="shared" si="44"/>
        <v>-6.2262479864960696E-3</v>
      </c>
      <c r="AX87" s="20">
        <f t="shared" si="45"/>
        <v>3.4394861859077201E-3</v>
      </c>
      <c r="AY87" s="20">
        <f t="shared" si="46"/>
        <v>4.0980307912885598E-3</v>
      </c>
      <c r="AZ87" s="20">
        <f t="shared" si="47"/>
        <v>3.77643420848006E-3</v>
      </c>
      <c r="BA87" s="20">
        <f t="shared" si="48"/>
        <v>-2.60797631712605E-5</v>
      </c>
      <c r="BC87" s="22">
        <f t="shared" si="49"/>
        <v>46934</v>
      </c>
      <c r="BD87" s="20">
        <f t="shared" si="51"/>
        <v>-2.2856203560106626E-2</v>
      </c>
      <c r="BE87" s="20">
        <f t="shared" si="5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40"/>
        <v>1.0416498027738163E-3</v>
      </c>
      <c r="AI88" s="20">
        <f t="shared" si="52"/>
        <v>1.0725670933754257E-4</v>
      </c>
      <c r="AJ88" s="20">
        <f t="shared" si="53"/>
        <v>-6.0372099007444096E-3</v>
      </c>
      <c r="AK88" s="20">
        <f t="shared" si="54"/>
        <v>3.3377841383685999E-3</v>
      </c>
      <c r="AL88" s="20">
        <f t="shared" si="55"/>
        <v>3.9769569865510902E-3</v>
      </c>
      <c r="AM88" s="20">
        <f t="shared" si="56"/>
        <v>3.6649810574162999E-3</v>
      </c>
      <c r="AN88" s="20">
        <f t="shared" si="57"/>
        <v>-1.8726190931239701E-5</v>
      </c>
      <c r="AR88" s="22">
        <f t="shared" si="39"/>
        <v>47026</v>
      </c>
      <c r="AS88" s="20">
        <f t="shared" si="41"/>
        <v>2.1050432544111857</v>
      </c>
      <c r="AT88" s="20">
        <f t="shared" si="58"/>
        <v>-2.2930516659708685E-2</v>
      </c>
      <c r="AU88" s="20">
        <f t="shared" si="42"/>
        <v>5.0310427999978834E-3</v>
      </c>
      <c r="AV88" s="20">
        <f t="shared" si="43"/>
        <v>1.0725670933754257E-4</v>
      </c>
      <c r="AW88" s="20">
        <f t="shared" si="44"/>
        <v>-6.0372099007444096E-3</v>
      </c>
      <c r="AX88" s="20">
        <f t="shared" si="45"/>
        <v>3.3377841383685999E-3</v>
      </c>
      <c r="AY88" s="20">
        <f t="shared" si="46"/>
        <v>3.9769569865510902E-3</v>
      </c>
      <c r="AZ88" s="20">
        <f t="shared" si="47"/>
        <v>3.6649810574162999E-3</v>
      </c>
      <c r="BA88" s="20">
        <f t="shared" si="48"/>
        <v>-1.8726190931239701E-5</v>
      </c>
      <c r="BC88" s="22">
        <f t="shared" si="49"/>
        <v>47026</v>
      </c>
      <c r="BD88" s="20">
        <f t="shared" si="51"/>
        <v>-2.2930516659708685E-2</v>
      </c>
      <c r="BE88" s="20">
        <f t="shared" si="5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40"/>
        <v>9.7228450093249808E-4</v>
      </c>
      <c r="AI89" s="20">
        <f t="shared" si="52"/>
        <v>1.0404958664420792E-4</v>
      </c>
      <c r="AJ89" s="20">
        <f t="shared" si="53"/>
        <v>-5.8530956068447697E-3</v>
      </c>
      <c r="AK89" s="20">
        <f t="shared" si="54"/>
        <v>3.2389367745633202E-3</v>
      </c>
      <c r="AL89" s="20">
        <f t="shared" si="55"/>
        <v>3.8592350297017501E-3</v>
      </c>
      <c r="AM89" s="20">
        <f t="shared" si="56"/>
        <v>3.5566331296532599E-3</v>
      </c>
      <c r="AN89" s="20">
        <f t="shared" si="57"/>
        <v>-1.2136411720042799E-5</v>
      </c>
      <c r="AR89" s="22">
        <f t="shared" si="39"/>
        <v>47118</v>
      </c>
      <c r="AS89" s="20">
        <f t="shared" si="41"/>
        <v>2.0796460939960215</v>
      </c>
      <c r="AT89" s="20">
        <f t="shared" si="58"/>
        <v>-2.2999881961550003E-2</v>
      </c>
      <c r="AU89" s="20">
        <f t="shared" si="42"/>
        <v>4.8936225019977258E-3</v>
      </c>
      <c r="AV89" s="20">
        <f t="shared" si="43"/>
        <v>1.0404958664420792E-4</v>
      </c>
      <c r="AW89" s="20">
        <f t="shared" si="44"/>
        <v>-5.8530956068447697E-3</v>
      </c>
      <c r="AX89" s="20">
        <f t="shared" si="45"/>
        <v>3.2389367745633202E-3</v>
      </c>
      <c r="AY89" s="20">
        <f t="shared" si="46"/>
        <v>3.8592350297017501E-3</v>
      </c>
      <c r="AZ89" s="20">
        <f t="shared" si="47"/>
        <v>3.5566331296532599E-3</v>
      </c>
      <c r="BA89" s="20">
        <f t="shared" si="48"/>
        <v>-1.2136411720042799E-5</v>
      </c>
      <c r="BC89" s="22">
        <f t="shared" si="49"/>
        <v>47118</v>
      </c>
      <c r="BD89" s="20">
        <f t="shared" si="51"/>
        <v>-2.2999881961550003E-2</v>
      </c>
      <c r="BE89" s="20">
        <f t="shared" si="5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40"/>
        <v>9.0773501357799898E-4</v>
      </c>
      <c r="AI90" s="20">
        <f t="shared" si="52"/>
        <v>1.0092787828366337E-4</v>
      </c>
      <c r="AJ90" s="20">
        <f t="shared" si="53"/>
        <v>-5.6738867330152704E-3</v>
      </c>
      <c r="AK90" s="20">
        <f t="shared" si="54"/>
        <v>3.14285714508866E-3</v>
      </c>
      <c r="AL90" s="20">
        <f t="shared" si="55"/>
        <v>3.7447692775360798E-3</v>
      </c>
      <c r="AM90" s="20">
        <f t="shared" si="56"/>
        <v>3.4512979841583298E-3</v>
      </c>
      <c r="AN90" s="20">
        <f t="shared" si="57"/>
        <v>-6.2751181917342004E-6</v>
      </c>
      <c r="AR90" s="22">
        <f t="shared" si="39"/>
        <v>47208</v>
      </c>
      <c r="AS90" s="20">
        <f t="shared" si="41"/>
        <v>2.0582547460026279</v>
      </c>
      <c r="AT90" s="20">
        <f t="shared" si="58"/>
        <v>-2.30644314489045E-2</v>
      </c>
      <c r="AU90" s="20">
        <f t="shared" si="42"/>
        <v>4.7596904338597281E-3</v>
      </c>
      <c r="AV90" s="20">
        <f t="shared" si="43"/>
        <v>1.0092787828366337E-4</v>
      </c>
      <c r="AW90" s="20">
        <f t="shared" si="44"/>
        <v>-5.6738867330152704E-3</v>
      </c>
      <c r="AX90" s="20">
        <f t="shared" si="45"/>
        <v>3.14285714508866E-3</v>
      </c>
      <c r="AY90" s="20">
        <f t="shared" si="46"/>
        <v>3.7447692775360798E-3</v>
      </c>
      <c r="AZ90" s="20">
        <f t="shared" si="47"/>
        <v>3.4512979841583298E-3</v>
      </c>
      <c r="BA90" s="20">
        <f t="shared" si="48"/>
        <v>-6.2751181917342004E-6</v>
      </c>
      <c r="BC90" s="22">
        <f t="shared" si="49"/>
        <v>47208</v>
      </c>
      <c r="BD90" s="20">
        <f t="shared" si="51"/>
        <v>-2.30644314489045E-2</v>
      </c>
      <c r="BE90" s="20">
        <f t="shared" si="5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40"/>
        <v>8.4784616088361174E-4</v>
      </c>
      <c r="AI91" s="20">
        <f t="shared" si="52"/>
        <v>9.7890257394582874E-5</v>
      </c>
      <c r="AJ91" s="20">
        <f t="shared" si="53"/>
        <v>-5.4995558482873099E-3</v>
      </c>
      <c r="AK91" s="20">
        <f t="shared" si="54"/>
        <v>3.0494629226884801E-3</v>
      </c>
      <c r="AL91" s="20">
        <f t="shared" si="55"/>
        <v>3.6334688825023702E-3</v>
      </c>
      <c r="AM91" s="20">
        <f t="shared" si="56"/>
        <v>3.3488875036624599E-3</v>
      </c>
      <c r="AN91" s="20">
        <f t="shared" si="57"/>
        <v>-1.10654627683004E-6</v>
      </c>
      <c r="AR91" s="22">
        <f t="shared" si="39"/>
        <v>47299</v>
      </c>
      <c r="AS91" s="20">
        <f t="shared" si="41"/>
        <v>2.0401483168294798</v>
      </c>
      <c r="AT91" s="20">
        <f t="shared" si="58"/>
        <v>-2.3124320301598889E-2</v>
      </c>
      <c r="AU91" s="20">
        <f t="shared" si="42"/>
        <v>4.629047171683753E-3</v>
      </c>
      <c r="AV91" s="20">
        <f t="shared" si="43"/>
        <v>9.7890257394582874E-5</v>
      </c>
      <c r="AW91" s="20">
        <f t="shared" si="44"/>
        <v>-5.4995558482873099E-3</v>
      </c>
      <c r="AX91" s="20">
        <f t="shared" si="45"/>
        <v>3.0494629226884801E-3</v>
      </c>
      <c r="AY91" s="20">
        <f t="shared" si="46"/>
        <v>3.6334688825023702E-3</v>
      </c>
      <c r="AZ91" s="20">
        <f t="shared" si="47"/>
        <v>3.3488875036624599E-3</v>
      </c>
      <c r="BA91" s="20">
        <f t="shared" si="48"/>
        <v>-1.10654627683004E-6</v>
      </c>
      <c r="BC91" s="22">
        <f t="shared" si="49"/>
        <v>47299</v>
      </c>
      <c r="BD91" s="20">
        <f t="shared" si="51"/>
        <v>-2.3124320301598889E-2</v>
      </c>
      <c r="BE91" s="20">
        <f t="shared" si="5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40"/>
        <v>7.9244009866114072E-4</v>
      </c>
      <c r="AI92" s="20">
        <f t="shared" si="52"/>
        <v>9.4935380001846828E-5</v>
      </c>
      <c r="AJ92" s="20">
        <f t="shared" si="53"/>
        <v>-5.3300657926746899E-3</v>
      </c>
      <c r="AK92" s="20">
        <f t="shared" si="54"/>
        <v>2.9586765126321502E-3</v>
      </c>
      <c r="AL92" s="20">
        <f t="shared" si="55"/>
        <v>3.5252479251734999E-3</v>
      </c>
      <c r="AM92" s="20">
        <f t="shared" si="56"/>
        <v>3.24931832182961E-3</v>
      </c>
      <c r="AN92" s="20">
        <f t="shared" si="57"/>
        <v>3.40647088314938E-6</v>
      </c>
      <c r="AR92" s="22">
        <f t="shared" si="39"/>
        <v>47391</v>
      </c>
      <c r="AS92" s="20">
        <f t="shared" si="41"/>
        <v>2.0247426789826477</v>
      </c>
      <c r="AT92" s="20">
        <f t="shared" si="58"/>
        <v>-2.317972636382136E-2</v>
      </c>
      <c r="AU92" s="20">
        <f t="shared" si="42"/>
        <v>4.5015188178455668E-3</v>
      </c>
      <c r="AV92" s="20">
        <f t="shared" si="43"/>
        <v>9.4935380001846828E-5</v>
      </c>
      <c r="AW92" s="20">
        <f t="shared" si="44"/>
        <v>-5.3300657926746899E-3</v>
      </c>
      <c r="AX92" s="20">
        <f t="shared" si="45"/>
        <v>2.9586765126321502E-3</v>
      </c>
      <c r="AY92" s="20">
        <f t="shared" si="46"/>
        <v>3.5252479251734999E-3</v>
      </c>
      <c r="AZ92" s="20">
        <f t="shared" si="47"/>
        <v>3.24931832182961E-3</v>
      </c>
      <c r="BA92" s="20">
        <f t="shared" si="48"/>
        <v>3.40647088314938E-6</v>
      </c>
      <c r="BC92" s="22">
        <f t="shared" si="49"/>
        <v>47391</v>
      </c>
      <c r="BD92" s="20">
        <f t="shared" si="51"/>
        <v>-2.317972636382136E-2</v>
      </c>
      <c r="BE92" s="20">
        <f t="shared" si="5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40"/>
        <v>7.41318841077227E-4</v>
      </c>
      <c r="AI93" s="20">
        <f t="shared" si="52"/>
        <v>9.2061879661116435E-5</v>
      </c>
      <c r="AJ93" s="20">
        <f t="shared" si="53"/>
        <v>-5.1653695844255899E-3</v>
      </c>
      <c r="AK93" s="20">
        <f t="shared" si="54"/>
        <v>2.8704248834943102E-3</v>
      </c>
      <c r="AL93" s="20">
        <f t="shared" si="55"/>
        <v>3.4200252287064298E-3</v>
      </c>
      <c r="AM93" s="20">
        <f t="shared" si="56"/>
        <v>3.1525118344255501E-3</v>
      </c>
      <c r="AN93" s="20">
        <f t="shared" si="57"/>
        <v>7.3027711211537301E-6</v>
      </c>
      <c r="AR93" s="22">
        <f t="shared" si="39"/>
        <v>47483</v>
      </c>
      <c r="AS93" s="20">
        <f t="shared" si="41"/>
        <v>2.0115641559685464</v>
      </c>
      <c r="AT93" s="20">
        <f t="shared" si="58"/>
        <v>-2.3230847621405273E-2</v>
      </c>
      <c r="AU93" s="20">
        <f t="shared" si="42"/>
        <v>4.3769570129829705E-3</v>
      </c>
      <c r="AV93" s="20">
        <f t="shared" si="43"/>
        <v>9.2061879661116435E-5</v>
      </c>
      <c r="AW93" s="20">
        <f t="shared" si="44"/>
        <v>-5.1653695844255899E-3</v>
      </c>
      <c r="AX93" s="20">
        <f t="shared" si="45"/>
        <v>2.8704248834943102E-3</v>
      </c>
      <c r="AY93" s="20">
        <f t="shared" si="46"/>
        <v>3.4200252287064298E-3</v>
      </c>
      <c r="AZ93" s="20">
        <f t="shared" si="47"/>
        <v>3.1525118344255501E-3</v>
      </c>
      <c r="BA93" s="20">
        <f t="shared" si="48"/>
        <v>7.3027711211537301E-6</v>
      </c>
      <c r="BC93" s="22">
        <f t="shared" si="49"/>
        <v>47483</v>
      </c>
      <c r="BD93" s="20">
        <f t="shared" si="51"/>
        <v>-2.3230847621405273E-2</v>
      </c>
      <c r="BE93" s="20">
        <f t="shared" si="5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40"/>
        <v>6.9426786086503099E-4</v>
      </c>
      <c r="AI94" s="20">
        <f t="shared" si="52"/>
        <v>8.9268363318798413E-5</v>
      </c>
      <c r="AJ94" s="20">
        <f t="shared" si="53"/>
        <v>-5.0054107272101602E-3</v>
      </c>
      <c r="AK94" s="20">
        <f t="shared" si="54"/>
        <v>2.7846392378849602E-3</v>
      </c>
      <c r="AL94" s="20">
        <f t="shared" si="55"/>
        <v>3.31772399193575E-3</v>
      </c>
      <c r="AM94" s="20">
        <f t="shared" si="56"/>
        <v>3.05839395702278E-3</v>
      </c>
      <c r="AN94" s="20">
        <f t="shared" si="57"/>
        <v>1.06227174390127E-5</v>
      </c>
      <c r="AR94" s="22">
        <f t="shared" si="39"/>
        <v>47573</v>
      </c>
      <c r="AS94" s="20">
        <f t="shared" si="41"/>
        <v>2.0002282875245285</v>
      </c>
      <c r="AT94" s="20">
        <f t="shared" si="58"/>
        <v>-2.3277898601617469E-2</v>
      </c>
      <c r="AU94" s="20">
        <f t="shared" si="42"/>
        <v>4.2552375403911418E-3</v>
      </c>
      <c r="AV94" s="20">
        <f t="shared" si="43"/>
        <v>8.9268363318798413E-5</v>
      </c>
      <c r="AW94" s="20">
        <f t="shared" si="44"/>
        <v>-5.0054107272101602E-3</v>
      </c>
      <c r="AX94" s="20">
        <f t="shared" si="45"/>
        <v>2.7846392378849602E-3</v>
      </c>
      <c r="AY94" s="20">
        <f t="shared" si="46"/>
        <v>3.31772399193575E-3</v>
      </c>
      <c r="AZ94" s="20">
        <f t="shared" si="47"/>
        <v>3.05839395702278E-3</v>
      </c>
      <c r="BA94" s="20">
        <f t="shared" si="48"/>
        <v>1.06227174390127E-5</v>
      </c>
      <c r="BC94" s="22">
        <f t="shared" si="49"/>
        <v>47573</v>
      </c>
      <c r="BD94" s="20">
        <f t="shared" si="51"/>
        <v>-2.3277898601617469E-2</v>
      </c>
      <c r="BE94" s="20">
        <f t="shared" si="5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40"/>
        <v>6.510601553611356E-4</v>
      </c>
      <c r="AI95" s="20">
        <f t="shared" si="52"/>
        <v>8.6553408545303961E-5</v>
      </c>
      <c r="AJ95" s="20">
        <f t="shared" si="53"/>
        <v>-4.8501237883580199E-3</v>
      </c>
      <c r="AK95" s="20">
        <f t="shared" si="54"/>
        <v>2.7012545997573399E-3</v>
      </c>
      <c r="AL95" s="20">
        <f t="shared" si="55"/>
        <v>3.2182713312733902E-3</v>
      </c>
      <c r="AM95" s="20">
        <f t="shared" si="56"/>
        <v>2.9668947423733198E-3</v>
      </c>
      <c r="AN95" s="20">
        <f t="shared" si="57"/>
        <v>1.34078157909556E-5</v>
      </c>
      <c r="AR95" s="22">
        <f t="shared" si="39"/>
        <v>47664</v>
      </c>
      <c r="AS95" s="20">
        <f t="shared" si="41"/>
        <v>1.9904226932669005</v>
      </c>
      <c r="AT95" s="20">
        <f t="shared" si="58"/>
        <v>-2.3321106307121364E-2</v>
      </c>
      <c r="AU95" s="20">
        <f t="shared" si="42"/>
        <v>4.13625810938229E-3</v>
      </c>
      <c r="AV95" s="20">
        <f t="shared" si="43"/>
        <v>8.6553408545303961E-5</v>
      </c>
      <c r="AW95" s="20">
        <f t="shared" si="44"/>
        <v>-4.8501237883580199E-3</v>
      </c>
      <c r="AX95" s="20">
        <f t="shared" si="45"/>
        <v>2.7012545997573399E-3</v>
      </c>
      <c r="AY95" s="20">
        <f t="shared" si="46"/>
        <v>3.2182713312733902E-3</v>
      </c>
      <c r="AZ95" s="20">
        <f t="shared" si="47"/>
        <v>2.9668947423733198E-3</v>
      </c>
      <c r="BA95" s="20">
        <f t="shared" si="48"/>
        <v>1.34078157909556E-5</v>
      </c>
      <c r="BC95" s="22">
        <f t="shared" si="49"/>
        <v>47664</v>
      </c>
      <c r="BD95" s="20">
        <f t="shared" si="51"/>
        <v>-2.3321106307121364E-2</v>
      </c>
      <c r="BE95" s="20">
        <f t="shared" si="5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40"/>
        <v>6.1146037884959924E-4</v>
      </c>
      <c r="AI96" s="20">
        <f t="shared" si="52"/>
        <v>8.3915562148346927E-5</v>
      </c>
      <c r="AJ96" s="20">
        <f t="shared" si="53"/>
        <v>-4.6994351514450996E-3</v>
      </c>
      <c r="AK96" s="20">
        <f t="shared" si="54"/>
        <v>2.6202093715621501E-3</v>
      </c>
      <c r="AL96" s="20">
        <f t="shared" si="55"/>
        <v>3.1215977924325899E-3</v>
      </c>
      <c r="AM96" s="20">
        <f t="shared" si="56"/>
        <v>2.8779479306573199E-3</v>
      </c>
      <c r="AN96" s="20">
        <f t="shared" si="57"/>
        <v>1.57002181477849E-5</v>
      </c>
      <c r="AR96" s="22">
        <f t="shared" si="39"/>
        <v>47756</v>
      </c>
      <c r="AS96" s="20">
        <f t="shared" si="41"/>
        <v>1.9818932427259277</v>
      </c>
      <c r="AT96" s="20">
        <f t="shared" si="58"/>
        <v>-2.3360706083632901E-2</v>
      </c>
      <c r="AU96" s="20">
        <f t="shared" si="42"/>
        <v>4.019935723503093E-3</v>
      </c>
      <c r="AV96" s="20">
        <f t="shared" si="43"/>
        <v>8.3915562148346927E-5</v>
      </c>
      <c r="AW96" s="20">
        <f t="shared" si="44"/>
        <v>-4.6994351514450996E-3</v>
      </c>
      <c r="AX96" s="20">
        <f t="shared" si="45"/>
        <v>2.6202093715621501E-3</v>
      </c>
      <c r="AY96" s="20">
        <f t="shared" si="46"/>
        <v>3.1215977924325899E-3</v>
      </c>
      <c r="AZ96" s="20">
        <f t="shared" si="47"/>
        <v>2.8779479306573199E-3</v>
      </c>
      <c r="BA96" s="20">
        <f t="shared" si="48"/>
        <v>1.57002181477849E-5</v>
      </c>
      <c r="BC96" s="22">
        <f t="shared" si="49"/>
        <v>47756</v>
      </c>
      <c r="BD96" s="20">
        <f t="shared" si="51"/>
        <v>-2.3360706083632901E-2</v>
      </c>
      <c r="BE96" s="20">
        <f t="shared" si="5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40"/>
        <v>5.7522878771874906E-4</v>
      </c>
      <c r="AI97" s="20">
        <f t="shared" si="52"/>
        <v>8.1353340077223372E-5</v>
      </c>
      <c r="AJ97" s="20">
        <f t="shared" si="53"/>
        <v>-4.5532638744183399E-3</v>
      </c>
      <c r="AK97" s="20">
        <f t="shared" si="54"/>
        <v>2.5414448956428901E-3</v>
      </c>
      <c r="AL97" s="20">
        <f t="shared" si="55"/>
        <v>3.0276368691017899E-3</v>
      </c>
      <c r="AM97" s="20">
        <f t="shared" si="56"/>
        <v>2.7914904825232499E-3</v>
      </c>
      <c r="AN97" s="20">
        <f t="shared" si="57"/>
        <v>1.7542188324171001E-5</v>
      </c>
      <c r="AR97" s="22">
        <f t="shared" ref="AR97:AR132" si="59">A97</f>
        <v>47848</v>
      </c>
      <c r="AS97" s="20">
        <f t="shared" si="41"/>
        <v>1.9744328929781823</v>
      </c>
      <c r="AT97" s="20">
        <f t="shared" si="58"/>
        <v>-2.3396937674763751E-2</v>
      </c>
      <c r="AU97" s="20">
        <f t="shared" si="42"/>
        <v>3.9062039012509845E-3</v>
      </c>
      <c r="AV97" s="20">
        <f t="shared" si="43"/>
        <v>8.1353340077223372E-5</v>
      </c>
      <c r="AW97" s="20">
        <f t="shared" si="44"/>
        <v>-4.5532638744183399E-3</v>
      </c>
      <c r="AX97" s="20">
        <f t="shared" si="45"/>
        <v>2.5414448956428901E-3</v>
      </c>
      <c r="AY97" s="20">
        <f t="shared" si="46"/>
        <v>3.0276368691017899E-3</v>
      </c>
      <c r="AZ97" s="20">
        <f t="shared" si="47"/>
        <v>2.7914904825232499E-3</v>
      </c>
      <c r="BA97" s="20">
        <f t="shared" si="48"/>
        <v>1.7542188324171001E-5</v>
      </c>
      <c r="BC97" s="22">
        <f t="shared" si="49"/>
        <v>47848</v>
      </c>
      <c r="BD97" s="20">
        <f t="shared" si="51"/>
        <v>-2.3396937674763751E-2</v>
      </c>
      <c r="BE97" s="20">
        <f t="shared" si="5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ref="AH98:AH132" si="60">K98+Y98-Y98/100</f>
        <v>5.4212484523436053E-4</v>
      </c>
      <c r="AI98" s="20">
        <f t="shared" si="52"/>
        <v>7.8865228474598911E-5</v>
      </c>
      <c r="AJ98" s="20">
        <f t="shared" si="53"/>
        <v>-4.4115226008889499E-3</v>
      </c>
      <c r="AK98" s="20">
        <f t="shared" si="54"/>
        <v>2.4649050397451602E-3</v>
      </c>
      <c r="AL98" s="20">
        <f t="shared" si="55"/>
        <v>2.9363245532376598E-3</v>
      </c>
      <c r="AM98" s="20">
        <f t="shared" si="56"/>
        <v>2.7074621257616701E-3</v>
      </c>
      <c r="AN98" s="20">
        <f t="shared" si="57"/>
        <v>1.89755805068969E-5</v>
      </c>
      <c r="AR98" s="22">
        <f t="shared" si="59"/>
        <v>47938</v>
      </c>
      <c r="AS98" s="20">
        <f t="shared" ref="AS98:AS132" si="61">AF98*4+2</f>
        <v>1.9678726786343397</v>
      </c>
      <c r="AT98" s="20">
        <f t="shared" si="58"/>
        <v>-2.343004161724814E-2</v>
      </c>
      <c r="AU98" s="20">
        <f t="shared" ref="AU98:AU129" si="62">SUM(AV98:BA98)</f>
        <v>3.7950099268370357E-3</v>
      </c>
      <c r="AV98" s="20">
        <f t="shared" ref="AV98:AV132" si="63">AI98</f>
        <v>7.8865228474598911E-5</v>
      </c>
      <c r="AW98" s="20">
        <f t="shared" ref="AW98:AW132" si="64">AJ98</f>
        <v>-4.4115226008889499E-3</v>
      </c>
      <c r="AX98" s="20">
        <f t="shared" ref="AX98:AX132" si="65">AK98</f>
        <v>2.4649050397451602E-3</v>
      </c>
      <c r="AY98" s="20">
        <f t="shared" ref="AY98:AY132" si="66">AL98</f>
        <v>2.9363245532376598E-3</v>
      </c>
      <c r="AZ98" s="20">
        <f t="shared" ref="AZ98:AZ132" si="67">AM98</f>
        <v>2.7074621257616701E-3</v>
      </c>
      <c r="BA98" s="20">
        <f t="shared" ref="BA98:BA132" si="68">AN98</f>
        <v>1.89755805068969E-5</v>
      </c>
      <c r="BC98" s="22">
        <f t="shared" ref="BC98:BC132" si="69">AR98</f>
        <v>47938</v>
      </c>
      <c r="BD98" s="20">
        <f t="shared" si="51"/>
        <v>-2.343004161724814E-2</v>
      </c>
      <c r="BE98" s="20">
        <f t="shared" ref="BE98:BE132" si="70">AU98</f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60"/>
        <v>5.1191040468916192E-4</v>
      </c>
      <c r="AI99" s="20">
        <f t="shared" si="52"/>
        <v>7.6449685707271887E-5</v>
      </c>
      <c r="AJ99" s="20">
        <f t="shared" si="53"/>
        <v>-4.2741184865802096E-3</v>
      </c>
      <c r="AK99" s="20">
        <f t="shared" si="54"/>
        <v>2.3905358193187999E-3</v>
      </c>
      <c r="AL99" s="20">
        <f t="shared" si="55"/>
        <v>2.8475989296117199E-3</v>
      </c>
      <c r="AM99" s="20">
        <f t="shared" si="56"/>
        <v>2.6258049351524002E-3</v>
      </c>
      <c r="AN99" s="20">
        <f t="shared" si="57"/>
        <v>2.0041362702727299E-5</v>
      </c>
      <c r="AR99" s="22">
        <f t="shared" si="59"/>
        <v>48029</v>
      </c>
      <c r="AS99" s="20">
        <f t="shared" si="61"/>
        <v>1.9620744385709692</v>
      </c>
      <c r="AT99" s="20">
        <f t="shared" si="58"/>
        <v>-2.3460256057793338E-2</v>
      </c>
      <c r="AU99" s="20">
        <f t="shared" si="62"/>
        <v>3.6863122459127092E-3</v>
      </c>
      <c r="AV99" s="20">
        <f t="shared" si="63"/>
        <v>7.6449685707271887E-5</v>
      </c>
      <c r="AW99" s="20">
        <f t="shared" si="64"/>
        <v>-4.2741184865802096E-3</v>
      </c>
      <c r="AX99" s="20">
        <f t="shared" si="65"/>
        <v>2.3905358193187999E-3</v>
      </c>
      <c r="AY99" s="20">
        <f t="shared" si="66"/>
        <v>2.8475989296117199E-3</v>
      </c>
      <c r="AZ99" s="20">
        <f t="shared" si="67"/>
        <v>2.6258049351524002E-3</v>
      </c>
      <c r="BA99" s="20">
        <f t="shared" si="68"/>
        <v>2.0041362702727299E-5</v>
      </c>
      <c r="BC99" s="22">
        <f t="shared" si="69"/>
        <v>48029</v>
      </c>
      <c r="BD99" s="20">
        <f t="shared" si="51"/>
        <v>-2.3460256057793338E-2</v>
      </c>
      <c r="BE99" s="20">
        <f t="shared" si="7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60"/>
        <v>4.8435243311466291E-4</v>
      </c>
      <c r="AI100" s="20">
        <f t="shared" si="52"/>
        <v>7.4105145195351086E-5</v>
      </c>
      <c r="AJ100" s="20">
        <f t="shared" si="53"/>
        <v>-4.1409541135739502E-3</v>
      </c>
      <c r="AK100" s="20">
        <f t="shared" si="54"/>
        <v>2.3182850630965E-3</v>
      </c>
      <c r="AL100" s="20">
        <f t="shared" si="55"/>
        <v>2.7613998213160602E-3</v>
      </c>
      <c r="AM100" s="20">
        <f t="shared" si="56"/>
        <v>2.5464629555660401E-3</v>
      </c>
      <c r="AN100" s="20">
        <f t="shared" si="57"/>
        <v>2.0779199538800598E-5</v>
      </c>
      <c r="AR100" s="22">
        <f t="shared" si="59"/>
        <v>48121</v>
      </c>
      <c r="AS100" s="20">
        <f t="shared" si="61"/>
        <v>1.9569249441261576</v>
      </c>
      <c r="AT100" s="20">
        <f t="shared" si="58"/>
        <v>-2.3487814029367837E-2</v>
      </c>
      <c r="AU100" s="20">
        <f t="shared" si="62"/>
        <v>3.5800780711388019E-3</v>
      </c>
      <c r="AV100" s="20">
        <f t="shared" si="63"/>
        <v>7.4105145195351086E-5</v>
      </c>
      <c r="AW100" s="20">
        <f t="shared" si="64"/>
        <v>-4.1409541135739502E-3</v>
      </c>
      <c r="AX100" s="20">
        <f t="shared" si="65"/>
        <v>2.3182850630965E-3</v>
      </c>
      <c r="AY100" s="20">
        <f t="shared" si="66"/>
        <v>2.7613998213160602E-3</v>
      </c>
      <c r="AZ100" s="20">
        <f t="shared" si="67"/>
        <v>2.5464629555660401E-3</v>
      </c>
      <c r="BA100" s="20">
        <f t="shared" si="68"/>
        <v>2.0779199538800598E-5</v>
      </c>
      <c r="BC100" s="22">
        <f t="shared" si="69"/>
        <v>48121</v>
      </c>
      <c r="BD100" s="20">
        <f t="shared" si="51"/>
        <v>-2.3487814029367837E-2</v>
      </c>
      <c r="BE100" s="20">
        <f t="shared" si="7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60"/>
        <v>4.5922527438449533E-4</v>
      </c>
      <c r="AI101" s="20">
        <f t="shared" si="52"/>
        <v>7.1830018865863077E-5</v>
      </c>
      <c r="AJ101" s="20">
        <f t="shared" si="53"/>
        <v>-4.0119283723716297E-3</v>
      </c>
      <c r="AK101" s="20">
        <f t="shared" si="54"/>
        <v>2.2481021239029102E-3</v>
      </c>
      <c r="AL101" s="20">
        <f t="shared" si="55"/>
        <v>2.6776684885154701E-3</v>
      </c>
      <c r="AM101" s="20">
        <f t="shared" si="56"/>
        <v>2.46938187249412E-3</v>
      </c>
      <c r="AN101" s="20">
        <f t="shared" si="57"/>
        <v>2.1227104607390799E-5</v>
      </c>
      <c r="AR101" s="22">
        <f t="shared" si="59"/>
        <v>48213</v>
      </c>
      <c r="AS101" s="20">
        <f t="shared" si="61"/>
        <v>1.9523311582473539</v>
      </c>
      <c r="AT101" s="20">
        <f t="shared" si="58"/>
        <v>-2.3512941188098005E-2</v>
      </c>
      <c r="AU101" s="20">
        <f t="shared" si="62"/>
        <v>3.4762812360141244E-3</v>
      </c>
      <c r="AV101" s="20">
        <f t="shared" si="63"/>
        <v>7.1830018865863077E-5</v>
      </c>
      <c r="AW101" s="20">
        <f t="shared" si="64"/>
        <v>-4.0119283723716297E-3</v>
      </c>
      <c r="AX101" s="20">
        <f t="shared" si="65"/>
        <v>2.2481021239029102E-3</v>
      </c>
      <c r="AY101" s="20">
        <f t="shared" si="66"/>
        <v>2.6776684885154701E-3</v>
      </c>
      <c r="AZ101" s="20">
        <f t="shared" si="67"/>
        <v>2.46938187249412E-3</v>
      </c>
      <c r="BA101" s="20">
        <f t="shared" si="68"/>
        <v>2.1227104607390799E-5</v>
      </c>
      <c r="BC101" s="22">
        <f t="shared" si="69"/>
        <v>48213</v>
      </c>
      <c r="BD101" s="20">
        <f t="shared" si="51"/>
        <v>-2.3512941188098005E-2</v>
      </c>
      <c r="BE101" s="20">
        <f t="shared" si="7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60"/>
        <v>4.3631246651143539E-4</v>
      </c>
      <c r="AI102" s="20">
        <f t="shared" si="52"/>
        <v>6.9622701064254655E-5</v>
      </c>
      <c r="AJ102" s="20">
        <f t="shared" si="53"/>
        <v>-3.8869372980254698E-3</v>
      </c>
      <c r="AK102" s="20">
        <f t="shared" si="54"/>
        <v>2.17993763425017E-3</v>
      </c>
      <c r="AL102" s="20">
        <f t="shared" si="55"/>
        <v>2.5963473781587202E-3</v>
      </c>
      <c r="AM102" s="20">
        <f t="shared" si="56"/>
        <v>2.39450873276148E-3</v>
      </c>
      <c r="AN102" s="20">
        <f t="shared" si="57"/>
        <v>2.1421162288426299E-5</v>
      </c>
      <c r="AR102" s="22">
        <f t="shared" si="59"/>
        <v>48304</v>
      </c>
      <c r="AS102" s="20">
        <f t="shared" si="61"/>
        <v>1.9482164073532964</v>
      </c>
      <c r="AT102" s="20">
        <f t="shared" si="58"/>
        <v>-2.3535853995971065E-2</v>
      </c>
      <c r="AU102" s="20">
        <f t="shared" si="62"/>
        <v>3.3749003104975813E-3</v>
      </c>
      <c r="AV102" s="20">
        <f t="shared" si="63"/>
        <v>6.9622701064254655E-5</v>
      </c>
      <c r="AW102" s="20">
        <f t="shared" si="64"/>
        <v>-3.8869372980254698E-3</v>
      </c>
      <c r="AX102" s="20">
        <f t="shared" si="65"/>
        <v>2.17993763425017E-3</v>
      </c>
      <c r="AY102" s="20">
        <f t="shared" si="66"/>
        <v>2.5963473781587202E-3</v>
      </c>
      <c r="AZ102" s="20">
        <f t="shared" si="67"/>
        <v>2.39450873276148E-3</v>
      </c>
      <c r="BA102" s="20">
        <f t="shared" si="68"/>
        <v>2.1421162288426299E-5</v>
      </c>
      <c r="BC102" s="22">
        <f t="shared" si="69"/>
        <v>48304</v>
      </c>
      <c r="BD102" s="20">
        <f t="shared" si="51"/>
        <v>-2.3535853995971065E-2</v>
      </c>
      <c r="BE102" s="20">
        <f t="shared" si="7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60"/>
        <v>4.1540814486756839E-4</v>
      </c>
      <c r="AI103" s="20">
        <f t="shared" si="52"/>
        <v>6.7481572774537516E-5</v>
      </c>
      <c r="AJ103" s="20">
        <f t="shared" si="53"/>
        <v>-3.7658748508029301E-3</v>
      </c>
      <c r="AK103" s="20">
        <f t="shared" si="54"/>
        <v>2.1137433031892501E-3</v>
      </c>
      <c r="AL103" s="20">
        <f t="shared" si="55"/>
        <v>2.51737992253975E-3</v>
      </c>
      <c r="AM103" s="20">
        <f t="shared" si="56"/>
        <v>2.3217917116680198E-3</v>
      </c>
      <c r="AN103" s="20">
        <f t="shared" si="57"/>
        <v>2.1395317362227201E-5</v>
      </c>
      <c r="AR103" s="22">
        <f t="shared" si="59"/>
        <v>48395</v>
      </c>
      <c r="AS103" s="20">
        <f t="shared" si="61"/>
        <v>1.9445172897852177</v>
      </c>
      <c r="AT103" s="20">
        <f t="shared" si="58"/>
        <v>-2.3556758317614931E-2</v>
      </c>
      <c r="AU103" s="20">
        <f t="shared" si="62"/>
        <v>3.2759169767308544E-3</v>
      </c>
      <c r="AV103" s="20">
        <f t="shared" si="63"/>
        <v>6.7481572774537516E-5</v>
      </c>
      <c r="AW103" s="20">
        <f t="shared" si="64"/>
        <v>-3.7658748508029301E-3</v>
      </c>
      <c r="AX103" s="20">
        <f t="shared" si="65"/>
        <v>2.1137433031892501E-3</v>
      </c>
      <c r="AY103" s="20">
        <f t="shared" si="66"/>
        <v>2.51737992253975E-3</v>
      </c>
      <c r="AZ103" s="20">
        <f t="shared" si="67"/>
        <v>2.3217917116680198E-3</v>
      </c>
      <c r="BA103" s="20">
        <f t="shared" si="68"/>
        <v>2.1395317362227201E-5</v>
      </c>
      <c r="BC103" s="22">
        <f t="shared" si="69"/>
        <v>48395</v>
      </c>
      <c r="BD103" s="20">
        <f t="shared" si="51"/>
        <v>-2.3556758317614931E-2</v>
      </c>
      <c r="BE103" s="20">
        <f t="shared" si="7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60"/>
        <v>3.9631806840302608E-4</v>
      </c>
      <c r="AI104" s="20">
        <f t="shared" si="52"/>
        <v>6.5405006014452081E-5</v>
      </c>
      <c r="AJ104" s="20">
        <f t="shared" si="53"/>
        <v>-3.6486336354446501E-3</v>
      </c>
      <c r="AK104" s="20">
        <f t="shared" si="54"/>
        <v>2.0494717535734998E-3</v>
      </c>
      <c r="AL104" s="20">
        <f t="shared" si="55"/>
        <v>2.4407103813794901E-3</v>
      </c>
      <c r="AM104" s="20">
        <f t="shared" si="56"/>
        <v>2.2511799247393301E-3</v>
      </c>
      <c r="AN104" s="20">
        <f t="shared" si="57"/>
        <v>2.1181227705113699E-5</v>
      </c>
      <c r="AR104" s="22">
        <f t="shared" si="59"/>
        <v>48487</v>
      </c>
      <c r="AS104" s="20">
        <f t="shared" si="61"/>
        <v>1.9411811787492612</v>
      </c>
      <c r="AT104" s="20">
        <f t="shared" si="58"/>
        <v>-2.3575848394079474E-2</v>
      </c>
      <c r="AU104" s="20">
        <f t="shared" si="62"/>
        <v>3.1793146579672357E-3</v>
      </c>
      <c r="AV104" s="20">
        <f t="shared" si="63"/>
        <v>6.5405006014452081E-5</v>
      </c>
      <c r="AW104" s="20">
        <f t="shared" si="64"/>
        <v>-3.6486336354446501E-3</v>
      </c>
      <c r="AX104" s="20">
        <f t="shared" si="65"/>
        <v>2.0494717535734998E-3</v>
      </c>
      <c r="AY104" s="20">
        <f t="shared" si="66"/>
        <v>2.4407103813794901E-3</v>
      </c>
      <c r="AZ104" s="20">
        <f t="shared" si="67"/>
        <v>2.2511799247393301E-3</v>
      </c>
      <c r="BA104" s="20">
        <f t="shared" si="68"/>
        <v>2.1181227705113699E-5</v>
      </c>
      <c r="BC104" s="22">
        <f t="shared" si="69"/>
        <v>48487</v>
      </c>
      <c r="BD104" s="20">
        <f t="shared" si="51"/>
        <v>-2.3575848394079474E-2</v>
      </c>
      <c r="BE104" s="20">
        <f t="shared" si="7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60"/>
        <v>3.7886030924487544E-4</v>
      </c>
      <c r="AI105" s="20">
        <f t="shared" ref="AI105:AI132" si="71">Y105/1010</f>
        <v>6.3391368290100297E-5</v>
      </c>
      <c r="AJ105" s="20">
        <f t="shared" ref="AJ105:AJ132" si="72">Z105</f>
        <v>-3.5351055565846501E-3</v>
      </c>
      <c r="AK105" s="20">
        <f t="shared" ref="AK105:AK132" si="73">AA105</f>
        <v>1.9870763931617501E-3</v>
      </c>
      <c r="AL105" s="20">
        <f t="shared" ref="AL105:AL132" si="74">AB105</f>
        <v>2.3662837237203799E-3</v>
      </c>
      <c r="AM105" s="20">
        <f t="shared" ref="AM105:AM132" si="75">AC105</f>
        <v>2.1826232800670098E-3</v>
      </c>
      <c r="AN105" s="20">
        <f t="shared" ref="AN105:AN132" si="76">AD105</f>
        <v>2.0808173961661599E-5</v>
      </c>
      <c r="AR105" s="22">
        <f t="shared" si="59"/>
        <v>48579</v>
      </c>
      <c r="AS105" s="20">
        <f t="shared" si="61"/>
        <v>1.9381642050614083</v>
      </c>
      <c r="AT105" s="20">
        <f t="shared" si="58"/>
        <v>-2.3593306153237625E-2</v>
      </c>
      <c r="AU105" s="20">
        <f t="shared" si="62"/>
        <v>3.0850773826162515E-3</v>
      </c>
      <c r="AV105" s="20">
        <f t="shared" si="63"/>
        <v>6.3391368290100297E-5</v>
      </c>
      <c r="AW105" s="20">
        <f t="shared" si="64"/>
        <v>-3.5351055565846501E-3</v>
      </c>
      <c r="AX105" s="20">
        <f t="shared" si="65"/>
        <v>1.9870763931617501E-3</v>
      </c>
      <c r="AY105" s="20">
        <f t="shared" si="66"/>
        <v>2.3662837237203799E-3</v>
      </c>
      <c r="AZ105" s="20">
        <f t="shared" si="67"/>
        <v>2.1826232800670098E-3</v>
      </c>
      <c r="BA105" s="20">
        <f t="shared" si="68"/>
        <v>2.0808173961661599E-5</v>
      </c>
      <c r="BC105" s="22">
        <f t="shared" si="69"/>
        <v>48579</v>
      </c>
      <c r="BD105" s="20">
        <f t="shared" si="51"/>
        <v>-2.3593306153237625E-2</v>
      </c>
      <c r="BE105" s="20">
        <f t="shared" si="7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60"/>
        <v>3.6286564841511747E-4</v>
      </c>
      <c r="AI106" s="20">
        <f t="shared" si="71"/>
        <v>6.1439027012522867E-5</v>
      </c>
      <c r="AJ106" s="20">
        <f t="shared" si="72"/>
        <v>-3.4251824082565099E-3</v>
      </c>
      <c r="AK106" s="20">
        <f t="shared" si="73"/>
        <v>1.9265113174071701E-3</v>
      </c>
      <c r="AL106" s="20">
        <f t="shared" si="74"/>
        <v>2.2940455441489102E-3</v>
      </c>
      <c r="AM106" s="20">
        <f t="shared" si="75"/>
        <v>2.1160723661539601E-3</v>
      </c>
      <c r="AN106" s="20">
        <f t="shared" si="76"/>
        <v>2.0303019399037198E-5</v>
      </c>
      <c r="AR106" s="22">
        <f t="shared" si="59"/>
        <v>48669</v>
      </c>
      <c r="AS106" s="20">
        <f t="shared" si="61"/>
        <v>1.9354296271556033</v>
      </c>
      <c r="AT106" s="20">
        <f t="shared" si="58"/>
        <v>-2.3609300814067383E-2</v>
      </c>
      <c r="AU106" s="20">
        <f t="shared" si="62"/>
        <v>2.9931888658650905E-3</v>
      </c>
      <c r="AV106" s="20">
        <f t="shared" si="63"/>
        <v>6.1439027012522867E-5</v>
      </c>
      <c r="AW106" s="20">
        <f t="shared" si="64"/>
        <v>-3.4251824082565099E-3</v>
      </c>
      <c r="AX106" s="20">
        <f t="shared" si="65"/>
        <v>1.9265113174071701E-3</v>
      </c>
      <c r="AY106" s="20">
        <f t="shared" si="66"/>
        <v>2.2940455441489102E-3</v>
      </c>
      <c r="AZ106" s="20">
        <f t="shared" si="67"/>
        <v>2.1160723661539601E-3</v>
      </c>
      <c r="BA106" s="20">
        <f t="shared" si="68"/>
        <v>2.0303019399037198E-5</v>
      </c>
      <c r="BC106" s="22">
        <f t="shared" si="69"/>
        <v>48669</v>
      </c>
      <c r="BD106" s="20">
        <f t="shared" si="51"/>
        <v>-2.3609300814067383E-2</v>
      </c>
      <c r="BE106" s="20">
        <f t="shared" si="7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60"/>
        <v>3.4817771987239636E-4</v>
      </c>
      <c r="AI107" s="20">
        <f t="shared" si="71"/>
        <v>5.9546353796614058E-5</v>
      </c>
      <c r="AJ107" s="20">
        <f t="shared" si="72"/>
        <v>-3.31875639890677E-3</v>
      </c>
      <c r="AK107" s="20">
        <f t="shared" si="73"/>
        <v>1.86773123880268E-3</v>
      </c>
      <c r="AL107" s="20">
        <f t="shared" si="74"/>
        <v>2.2239420077951799E-3</v>
      </c>
      <c r="AM107" s="20">
        <f t="shared" si="75"/>
        <v>2.0514783708902502E-3</v>
      </c>
      <c r="AN107" s="20">
        <f t="shared" si="76"/>
        <v>1.9690212060829901E-5</v>
      </c>
      <c r="AR107" s="22">
        <f t="shared" si="59"/>
        <v>48760</v>
      </c>
      <c r="AS107" s="20">
        <f t="shared" si="61"/>
        <v>1.9329465136595376</v>
      </c>
      <c r="AT107" s="20">
        <f t="shared" si="58"/>
        <v>-2.3623988742610104E-2</v>
      </c>
      <c r="AU107" s="20">
        <f t="shared" si="62"/>
        <v>2.9036317844387842E-3</v>
      </c>
      <c r="AV107" s="20">
        <f t="shared" si="63"/>
        <v>5.9546353796614058E-5</v>
      </c>
      <c r="AW107" s="20">
        <f t="shared" si="64"/>
        <v>-3.31875639890677E-3</v>
      </c>
      <c r="AX107" s="20">
        <f t="shared" si="65"/>
        <v>1.86773123880268E-3</v>
      </c>
      <c r="AY107" s="20">
        <f t="shared" si="66"/>
        <v>2.2239420077951799E-3</v>
      </c>
      <c r="AZ107" s="20">
        <f t="shared" si="67"/>
        <v>2.0514783708902502E-3</v>
      </c>
      <c r="BA107" s="20">
        <f t="shared" si="68"/>
        <v>1.9690212060829901E-5</v>
      </c>
      <c r="BC107" s="22">
        <f t="shared" si="69"/>
        <v>48760</v>
      </c>
      <c r="BD107" s="20">
        <f t="shared" si="51"/>
        <v>-2.3623988742610104E-2</v>
      </c>
      <c r="BE107" s="20">
        <f t="shared" si="7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60"/>
        <v>3.3465294005118116E-4</v>
      </c>
      <c r="AI108" s="20">
        <f t="shared" si="71"/>
        <v>5.7711728575081285E-5</v>
      </c>
      <c r="AJ108" s="20">
        <f t="shared" si="72"/>
        <v>-3.2157206131144798E-3</v>
      </c>
      <c r="AK108" s="20">
        <f t="shared" si="73"/>
        <v>1.81069143929679E-3</v>
      </c>
      <c r="AL108" s="20">
        <f t="shared" si="74"/>
        <v>2.1559198204012999E-3</v>
      </c>
      <c r="AM108" s="20">
        <f t="shared" si="75"/>
        <v>1.98879302748533E-3</v>
      </c>
      <c r="AN108" s="20">
        <f t="shared" si="76"/>
        <v>1.8991823869107801E-5</v>
      </c>
      <c r="AR108" s="22">
        <f t="shared" si="59"/>
        <v>48852</v>
      </c>
      <c r="AS108" s="20">
        <f t="shared" si="61"/>
        <v>1.9306886782630244</v>
      </c>
      <c r="AT108" s="20">
        <f t="shared" si="58"/>
        <v>-2.3637513522431319E-2</v>
      </c>
      <c r="AU108" s="20">
        <f t="shared" si="62"/>
        <v>2.8163872265131291E-3</v>
      </c>
      <c r="AV108" s="20">
        <f t="shared" si="63"/>
        <v>5.7711728575081285E-5</v>
      </c>
      <c r="AW108" s="20">
        <f t="shared" si="64"/>
        <v>-3.2157206131144798E-3</v>
      </c>
      <c r="AX108" s="20">
        <f t="shared" si="65"/>
        <v>1.81069143929679E-3</v>
      </c>
      <c r="AY108" s="20">
        <f t="shared" si="66"/>
        <v>2.1559198204012999E-3</v>
      </c>
      <c r="AZ108" s="20">
        <f t="shared" si="67"/>
        <v>1.98879302748533E-3</v>
      </c>
      <c r="BA108" s="20">
        <f t="shared" si="68"/>
        <v>1.8991823869107801E-5</v>
      </c>
      <c r="BC108" s="22">
        <f t="shared" si="69"/>
        <v>48852</v>
      </c>
      <c r="BD108" s="20">
        <f t="shared" si="51"/>
        <v>-2.3637513522431319E-2</v>
      </c>
      <c r="BE108" s="20">
        <f t="shared" si="7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60"/>
        <v>3.2216026302100281E-4</v>
      </c>
      <c r="AI109" s="20">
        <f t="shared" si="71"/>
        <v>5.5933543480158319E-5</v>
      </c>
      <c r="AJ109" s="20">
        <f t="shared" si="72"/>
        <v>-3.1159694126481302E-3</v>
      </c>
      <c r="AK109" s="20">
        <f t="shared" si="73"/>
        <v>1.7553477415388401E-3</v>
      </c>
      <c r="AL109" s="20">
        <f t="shared" si="74"/>
        <v>2.08992621868464E-3</v>
      </c>
      <c r="AM109" s="20">
        <f t="shared" si="75"/>
        <v>1.92796858329291E-3</v>
      </c>
      <c r="AN109" s="20">
        <f t="shared" si="76"/>
        <v>1.8227619325017401E-5</v>
      </c>
      <c r="AR109" s="22">
        <f t="shared" si="59"/>
        <v>48944</v>
      </c>
      <c r="AS109" s="20">
        <f t="shared" si="61"/>
        <v>1.9286338182310276</v>
      </c>
      <c r="AT109" s="20">
        <f t="shared" si="58"/>
        <v>-2.3650006199461497E-2</v>
      </c>
      <c r="AU109" s="20">
        <f t="shared" si="62"/>
        <v>2.7314342936734359E-3</v>
      </c>
      <c r="AV109" s="20">
        <f t="shared" si="63"/>
        <v>5.5933543480158319E-5</v>
      </c>
      <c r="AW109" s="20">
        <f t="shared" si="64"/>
        <v>-3.1159694126481302E-3</v>
      </c>
      <c r="AX109" s="20">
        <f t="shared" si="65"/>
        <v>1.7553477415388401E-3</v>
      </c>
      <c r="AY109" s="20">
        <f t="shared" si="66"/>
        <v>2.08992621868464E-3</v>
      </c>
      <c r="AZ109" s="20">
        <f t="shared" si="67"/>
        <v>1.92796858329291E-3</v>
      </c>
      <c r="BA109" s="20">
        <f t="shared" si="68"/>
        <v>1.8227619325017401E-5</v>
      </c>
      <c r="BC109" s="22">
        <f t="shared" si="69"/>
        <v>48944</v>
      </c>
      <c r="BD109" s="20">
        <f t="shared" si="51"/>
        <v>-2.3650006199461497E-2</v>
      </c>
      <c r="BE109" s="20">
        <f t="shared" si="7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60"/>
        <v>3.1058079087522476E-4</v>
      </c>
      <c r="AI110" s="20">
        <f t="shared" si="71"/>
        <v>5.421020645132416E-5</v>
      </c>
      <c r="AJ110" s="20">
        <f t="shared" si="72"/>
        <v>-3.0193987803683801E-3</v>
      </c>
      <c r="AK110" s="20">
        <f t="shared" si="73"/>
        <v>1.7016564963334699E-3</v>
      </c>
      <c r="AL110" s="20">
        <f t="shared" si="74"/>
        <v>2.0259089767549199E-3</v>
      </c>
      <c r="AM110" s="20">
        <f t="shared" si="75"/>
        <v>1.8689577860664299E-3</v>
      </c>
      <c r="AN110" s="20">
        <f t="shared" si="76"/>
        <v>1.7415147435251299E-5</v>
      </c>
      <c r="AR110" s="22">
        <f t="shared" si="59"/>
        <v>49034</v>
      </c>
      <c r="AS110" s="20">
        <f t="shared" si="61"/>
        <v>1.9267628173007516</v>
      </c>
      <c r="AT110" s="20">
        <f t="shared" si="58"/>
        <v>-2.3661585671607276E-2</v>
      </c>
      <c r="AU110" s="20">
        <f t="shared" si="62"/>
        <v>2.6487498326730153E-3</v>
      </c>
      <c r="AV110" s="20">
        <f t="shared" si="63"/>
        <v>5.421020645132416E-5</v>
      </c>
      <c r="AW110" s="20">
        <f t="shared" si="64"/>
        <v>-3.0193987803683801E-3</v>
      </c>
      <c r="AX110" s="20">
        <f t="shared" si="65"/>
        <v>1.7016564963334699E-3</v>
      </c>
      <c r="AY110" s="20">
        <f t="shared" si="66"/>
        <v>2.0259089767549199E-3</v>
      </c>
      <c r="AZ110" s="20">
        <f t="shared" si="67"/>
        <v>1.8689577860664299E-3</v>
      </c>
      <c r="BA110" s="20">
        <f t="shared" si="68"/>
        <v>1.7415147435251299E-5</v>
      </c>
      <c r="BC110" s="22">
        <f t="shared" si="69"/>
        <v>49034</v>
      </c>
      <c r="BD110" s="20">
        <f t="shared" si="51"/>
        <v>-2.3661585671607276E-2</v>
      </c>
      <c r="BE110" s="20">
        <f t="shared" si="7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60"/>
        <v>2.9980727453041145E-4</v>
      </c>
      <c r="AI111" s="20">
        <f t="shared" si="71"/>
        <v>5.2540144547285845E-5</v>
      </c>
      <c r="AJ111" s="20">
        <f t="shared" si="72"/>
        <v>-2.92590661052916E-3</v>
      </c>
      <c r="AK111" s="20">
        <f t="shared" si="73"/>
        <v>1.64957458244074E-3</v>
      </c>
      <c r="AL111" s="20">
        <f t="shared" si="74"/>
        <v>1.9638164248991698E-3</v>
      </c>
      <c r="AM111" s="20">
        <f t="shared" si="75"/>
        <v>1.81171388671241E-3</v>
      </c>
      <c r="AN111" s="20">
        <f t="shared" si="76"/>
        <v>1.65698524678958E-5</v>
      </c>
      <c r="AR111" s="22">
        <f t="shared" si="59"/>
        <v>49125</v>
      </c>
      <c r="AS111" s="20">
        <f t="shared" si="61"/>
        <v>1.925059181270548</v>
      </c>
      <c r="AT111" s="20">
        <f t="shared" si="58"/>
        <v>-2.3672359187952088E-2</v>
      </c>
      <c r="AU111" s="20">
        <f t="shared" si="62"/>
        <v>2.5683082805383417E-3</v>
      </c>
      <c r="AV111" s="20">
        <f t="shared" si="63"/>
        <v>5.2540144547285845E-5</v>
      </c>
      <c r="AW111" s="20">
        <f t="shared" si="64"/>
        <v>-2.92590661052916E-3</v>
      </c>
      <c r="AX111" s="20">
        <f t="shared" si="65"/>
        <v>1.64957458244074E-3</v>
      </c>
      <c r="AY111" s="20">
        <f t="shared" si="66"/>
        <v>1.9638164248991698E-3</v>
      </c>
      <c r="AZ111" s="20">
        <f t="shared" si="67"/>
        <v>1.81171388671241E-3</v>
      </c>
      <c r="BA111" s="20">
        <f t="shared" si="68"/>
        <v>1.65698524678958E-5</v>
      </c>
      <c r="BC111" s="22">
        <f t="shared" si="69"/>
        <v>49125</v>
      </c>
      <c r="BD111" s="20">
        <f t="shared" si="51"/>
        <v>-2.3672359187952088E-2</v>
      </c>
      <c r="BE111" s="20">
        <f t="shared" si="7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60"/>
        <v>2.897435269711081E-4</v>
      </c>
      <c r="AI112" s="20">
        <f t="shared" si="71"/>
        <v>5.0921806940523959E-5</v>
      </c>
      <c r="AJ112" s="20">
        <f t="shared" si="72"/>
        <v>-2.8353929488855699E-3</v>
      </c>
      <c r="AK112" s="20">
        <f t="shared" si="73"/>
        <v>1.5990594161019399E-3</v>
      </c>
      <c r="AL112" s="20">
        <f t="shared" si="74"/>
        <v>1.90359747873625E-3</v>
      </c>
      <c r="AM112" s="20">
        <f t="shared" si="75"/>
        <v>1.7561906519913901E-3</v>
      </c>
      <c r="AN112" s="20">
        <f t="shared" si="76"/>
        <v>1.57051978089128E-5</v>
      </c>
      <c r="AR112" s="22">
        <f t="shared" si="59"/>
        <v>49217</v>
      </c>
      <c r="AS112" s="20">
        <f t="shared" si="61"/>
        <v>1.9235085807123724</v>
      </c>
      <c r="AT112" s="20">
        <f t="shared" si="58"/>
        <v>-2.3682422935511392E-2</v>
      </c>
      <c r="AU112" s="20">
        <f t="shared" si="62"/>
        <v>2.4900816026934471E-3</v>
      </c>
      <c r="AV112" s="20">
        <f t="shared" si="63"/>
        <v>5.0921806940523959E-5</v>
      </c>
      <c r="AW112" s="20">
        <f t="shared" si="64"/>
        <v>-2.8353929488855699E-3</v>
      </c>
      <c r="AX112" s="20">
        <f t="shared" si="65"/>
        <v>1.5990594161019399E-3</v>
      </c>
      <c r="AY112" s="20">
        <f t="shared" si="66"/>
        <v>1.90359747873625E-3</v>
      </c>
      <c r="AZ112" s="20">
        <f t="shared" si="67"/>
        <v>1.7561906519913901E-3</v>
      </c>
      <c r="BA112" s="20">
        <f t="shared" si="68"/>
        <v>1.57051978089128E-5</v>
      </c>
      <c r="BC112" s="22">
        <f t="shared" si="69"/>
        <v>49217</v>
      </c>
      <c r="BD112" s="20">
        <f t="shared" si="51"/>
        <v>-2.3682422935511392E-2</v>
      </c>
      <c r="BE112" s="20">
        <f t="shared" si="7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60"/>
        <v>2.8030377727827969E-4</v>
      </c>
      <c r="AI113" s="20">
        <f t="shared" si="71"/>
        <v>4.9353667590556539E-5</v>
      </c>
      <c r="AJ113" s="20">
        <f t="shared" si="72"/>
        <v>-2.74776018792666E-3</v>
      </c>
      <c r="AK113" s="20">
        <f t="shared" si="73"/>
        <v>1.5500689685365901E-3</v>
      </c>
      <c r="AL113" s="20">
        <f t="shared" si="74"/>
        <v>1.84520167367807E-3</v>
      </c>
      <c r="AM113" s="20">
        <f t="shared" si="75"/>
        <v>1.7023423875661601E-3</v>
      </c>
      <c r="AN113" s="20">
        <f t="shared" si="76"/>
        <v>1.48327989224483E-5</v>
      </c>
      <c r="AR113" s="22">
        <f t="shared" si="59"/>
        <v>49309</v>
      </c>
      <c r="AS113" s="20">
        <f t="shared" si="61"/>
        <v>1.9220984801657333</v>
      </c>
      <c r="AT113" s="20">
        <f t="shared" si="58"/>
        <v>-2.3691862685204221E-2</v>
      </c>
      <c r="AU113" s="20">
        <f t="shared" si="62"/>
        <v>2.4140393083671649E-3</v>
      </c>
      <c r="AV113" s="20">
        <f t="shared" si="63"/>
        <v>4.9353667590556539E-5</v>
      </c>
      <c r="AW113" s="20">
        <f t="shared" si="64"/>
        <v>-2.74776018792666E-3</v>
      </c>
      <c r="AX113" s="20">
        <f t="shared" si="65"/>
        <v>1.5500689685365901E-3</v>
      </c>
      <c r="AY113" s="20">
        <f t="shared" si="66"/>
        <v>1.84520167367807E-3</v>
      </c>
      <c r="AZ113" s="20">
        <f t="shared" si="67"/>
        <v>1.7023423875661601E-3</v>
      </c>
      <c r="BA113" s="20">
        <f t="shared" si="68"/>
        <v>1.48327989224483E-5</v>
      </c>
      <c r="BC113" s="22">
        <f t="shared" si="69"/>
        <v>49309</v>
      </c>
      <c r="BD113" s="20">
        <f t="shared" si="51"/>
        <v>-2.3691862685204221E-2</v>
      </c>
      <c r="BE113" s="20">
        <f t="shared" si="7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60"/>
        <v>2.7141198336573573E-4</v>
      </c>
      <c r="AI114" s="20">
        <f t="shared" si="71"/>
        <v>4.7834227592115248E-5</v>
      </c>
      <c r="AJ114" s="20">
        <f t="shared" si="72"/>
        <v>-2.6629132198863199E-3</v>
      </c>
      <c r="AK114" s="20">
        <f t="shared" si="73"/>
        <v>1.5025617881247999E-3</v>
      </c>
      <c r="AL114" s="20">
        <f t="shared" si="74"/>
        <v>1.78857920518638E-3</v>
      </c>
      <c r="AM114" s="20">
        <f t="shared" si="75"/>
        <v>1.65012396649011E-3</v>
      </c>
      <c r="AN114" s="20">
        <f t="shared" si="76"/>
        <v>1.39625621509154E-5</v>
      </c>
      <c r="AR114" s="22">
        <f t="shared" si="59"/>
        <v>49399</v>
      </c>
      <c r="AS114" s="20">
        <f t="shared" si="61"/>
        <v>1.920817837154452</v>
      </c>
      <c r="AT114" s="20">
        <f t="shared" si="58"/>
        <v>-2.3700754479116765E-2</v>
      </c>
      <c r="AU114" s="20">
        <f t="shared" si="62"/>
        <v>2.3401485296580008E-3</v>
      </c>
      <c r="AV114" s="20">
        <f t="shared" si="63"/>
        <v>4.7834227592115248E-5</v>
      </c>
      <c r="AW114" s="20">
        <f t="shared" si="64"/>
        <v>-2.6629132198863199E-3</v>
      </c>
      <c r="AX114" s="20">
        <f t="shared" si="65"/>
        <v>1.5025617881247999E-3</v>
      </c>
      <c r="AY114" s="20">
        <f t="shared" si="66"/>
        <v>1.78857920518638E-3</v>
      </c>
      <c r="AZ114" s="20">
        <f t="shared" si="67"/>
        <v>1.65012396649011E-3</v>
      </c>
      <c r="BA114" s="20">
        <f t="shared" si="68"/>
        <v>1.39625621509154E-5</v>
      </c>
      <c r="BC114" s="22">
        <f t="shared" si="69"/>
        <v>49399</v>
      </c>
      <c r="BD114" s="20">
        <f t="shared" si="51"/>
        <v>-2.3700754479116765E-2</v>
      </c>
      <c r="BE114" s="20">
        <f t="shared" si="7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60"/>
        <v>2.6300112093236765E-4</v>
      </c>
      <c r="AI115" s="20">
        <f t="shared" si="71"/>
        <v>4.6362017202676533E-5</v>
      </c>
      <c r="AJ115" s="20">
        <f t="shared" si="72"/>
        <v>-2.5807595527948999E-3</v>
      </c>
      <c r="AK115" s="20">
        <f t="shared" si="73"/>
        <v>1.45649702651962E-3</v>
      </c>
      <c r="AL115" s="20">
        <f t="shared" si="74"/>
        <v>1.7336809703394299E-3</v>
      </c>
      <c r="AM115" s="20">
        <f t="shared" si="75"/>
        <v>1.59949086193655E-3</v>
      </c>
      <c r="AN115" s="20">
        <f t="shared" si="76"/>
        <v>1.3102825513477899E-5</v>
      </c>
      <c r="AR115" s="22">
        <f t="shared" si="59"/>
        <v>49490</v>
      </c>
      <c r="AS115" s="20">
        <f t="shared" si="61"/>
        <v>1.919656857588546</v>
      </c>
      <c r="AT115" s="20">
        <f t="shared" si="58"/>
        <v>-2.3709165341550133E-2</v>
      </c>
      <c r="AU115" s="20">
        <f t="shared" si="62"/>
        <v>2.2683741487168549E-3</v>
      </c>
      <c r="AV115" s="20">
        <f t="shared" si="63"/>
        <v>4.6362017202676533E-5</v>
      </c>
      <c r="AW115" s="20">
        <f t="shared" si="64"/>
        <v>-2.5807595527948999E-3</v>
      </c>
      <c r="AX115" s="20">
        <f t="shared" si="65"/>
        <v>1.45649702651962E-3</v>
      </c>
      <c r="AY115" s="20">
        <f t="shared" si="66"/>
        <v>1.7336809703394299E-3</v>
      </c>
      <c r="AZ115" s="20">
        <f t="shared" si="67"/>
        <v>1.59949086193655E-3</v>
      </c>
      <c r="BA115" s="20">
        <f t="shared" si="68"/>
        <v>1.3102825513477899E-5</v>
      </c>
      <c r="BC115" s="22">
        <f t="shared" si="69"/>
        <v>49490</v>
      </c>
      <c r="BD115" s="20">
        <f t="shared" si="51"/>
        <v>-2.3709165341550133E-2</v>
      </c>
      <c r="BE115" s="20">
        <f t="shared" si="7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60"/>
        <v>2.5501246626418589E-4</v>
      </c>
      <c r="AI116" s="20">
        <f t="shared" si="71"/>
        <v>4.4935597561021087E-5</v>
      </c>
      <c r="AJ116" s="20">
        <f t="shared" si="72"/>
        <v>-2.50120939293552E-3</v>
      </c>
      <c r="AK116" s="20">
        <f t="shared" si="73"/>
        <v>1.41183446640269E-3</v>
      </c>
      <c r="AL116" s="20">
        <f t="shared" si="74"/>
        <v>1.6804586104202099E-3</v>
      </c>
      <c r="AM116" s="20">
        <f t="shared" si="75"/>
        <v>1.55039918308119E-3</v>
      </c>
      <c r="AN116" s="20">
        <f t="shared" si="76"/>
        <v>1.2260499482330501E-5</v>
      </c>
      <c r="AR116" s="22">
        <f t="shared" si="59"/>
        <v>49582</v>
      </c>
      <c r="AS116" s="20">
        <f t="shared" si="61"/>
        <v>1.9186067966975069</v>
      </c>
      <c r="AT116" s="20">
        <f t="shared" si="58"/>
        <v>-2.3717153996218314E-2</v>
      </c>
      <c r="AU116" s="20">
        <f t="shared" si="62"/>
        <v>2.1986789640119214E-3</v>
      </c>
      <c r="AV116" s="20">
        <f t="shared" si="63"/>
        <v>4.4935597561021087E-5</v>
      </c>
      <c r="AW116" s="20">
        <f t="shared" si="64"/>
        <v>-2.50120939293552E-3</v>
      </c>
      <c r="AX116" s="20">
        <f t="shared" si="65"/>
        <v>1.41183446640269E-3</v>
      </c>
      <c r="AY116" s="20">
        <f t="shared" si="66"/>
        <v>1.6804586104202099E-3</v>
      </c>
      <c r="AZ116" s="20">
        <f t="shared" si="67"/>
        <v>1.55039918308119E-3</v>
      </c>
      <c r="BA116" s="20">
        <f t="shared" si="68"/>
        <v>1.2260499482330501E-5</v>
      </c>
      <c r="BC116" s="22">
        <f t="shared" si="69"/>
        <v>49582</v>
      </c>
      <c r="BD116" s="20">
        <f t="shared" si="51"/>
        <v>-2.3717153996218314E-2</v>
      </c>
      <c r="BE116" s="20">
        <f t="shared" si="7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60"/>
        <v>2.4739488226759802E-4</v>
      </c>
      <c r="AI117" s="20">
        <f t="shared" si="71"/>
        <v>4.3553562106801976E-5</v>
      </c>
      <c r="AJ117" s="20">
        <f t="shared" si="72"/>
        <v>-2.4241756977350002E-3</v>
      </c>
      <c r="AK117" s="20">
        <f t="shared" si="73"/>
        <v>1.3685345499503301E-3</v>
      </c>
      <c r="AL117" s="20">
        <f t="shared" si="74"/>
        <v>1.62886455277178E-3</v>
      </c>
      <c r="AM117" s="20">
        <f t="shared" si="75"/>
        <v>1.5028057104293699E-3</v>
      </c>
      <c r="AN117" s="20">
        <f t="shared" si="76"/>
        <v>1.1441205005624501E-5</v>
      </c>
      <c r="AR117" s="22">
        <f t="shared" si="59"/>
        <v>49674</v>
      </c>
      <c r="AS117" s="20">
        <f t="shared" si="61"/>
        <v>1.9176597967450069</v>
      </c>
      <c r="AT117" s="20">
        <f t="shared" si="58"/>
        <v>-2.3724771580214903E-2</v>
      </c>
      <c r="AU117" s="20">
        <f t="shared" si="62"/>
        <v>2.1310238825289064E-3</v>
      </c>
      <c r="AV117" s="20">
        <f t="shared" si="63"/>
        <v>4.3553562106801976E-5</v>
      </c>
      <c r="AW117" s="20">
        <f t="shared" si="64"/>
        <v>-2.4241756977350002E-3</v>
      </c>
      <c r="AX117" s="20">
        <f t="shared" si="65"/>
        <v>1.3685345499503301E-3</v>
      </c>
      <c r="AY117" s="20">
        <f t="shared" si="66"/>
        <v>1.62886455277178E-3</v>
      </c>
      <c r="AZ117" s="20">
        <f t="shared" si="67"/>
        <v>1.5028057104293699E-3</v>
      </c>
      <c r="BA117" s="20">
        <f t="shared" si="68"/>
        <v>1.1441205005624501E-5</v>
      </c>
      <c r="BC117" s="22">
        <f t="shared" si="69"/>
        <v>49674</v>
      </c>
      <c r="BD117" s="20">
        <f t="shared" si="51"/>
        <v>-2.3724771580214903E-2</v>
      </c>
      <c r="BE117" s="20">
        <f t="shared" si="7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60"/>
        <v>2.4010411950811037E-4</v>
      </c>
      <c r="AI118" s="20">
        <f t="shared" si="71"/>
        <v>4.2214537719216436E-5</v>
      </c>
      <c r="AJ118" s="20">
        <f t="shared" si="72"/>
        <v>-2.3495742027090901E-3</v>
      </c>
      <c r="AK118" s="20">
        <f t="shared" si="73"/>
        <v>1.3265584071664399E-3</v>
      </c>
      <c r="AL118" s="20">
        <f t="shared" si="74"/>
        <v>1.5788520505211001E-3</v>
      </c>
      <c r="AM118" s="20">
        <f t="shared" si="75"/>
        <v>1.45666793229803E-3</v>
      </c>
      <c r="AN118" s="20">
        <f t="shared" si="76"/>
        <v>1.06494077334318E-5</v>
      </c>
      <c r="AR118" s="22">
        <f t="shared" si="59"/>
        <v>49765</v>
      </c>
      <c r="AS118" s="20">
        <f t="shared" si="61"/>
        <v>1.9168087544630268</v>
      </c>
      <c r="AT118" s="20">
        <f t="shared" si="58"/>
        <v>-2.373206234297439E-2</v>
      </c>
      <c r="AU118" s="20">
        <f t="shared" si="62"/>
        <v>2.0653681327291282E-3</v>
      </c>
      <c r="AV118" s="20">
        <f t="shared" si="63"/>
        <v>4.2214537719216436E-5</v>
      </c>
      <c r="AW118" s="20">
        <f t="shared" si="64"/>
        <v>-2.3495742027090901E-3</v>
      </c>
      <c r="AX118" s="20">
        <f t="shared" si="65"/>
        <v>1.3265584071664399E-3</v>
      </c>
      <c r="AY118" s="20">
        <f t="shared" si="66"/>
        <v>1.5788520505211001E-3</v>
      </c>
      <c r="AZ118" s="20">
        <f t="shared" si="67"/>
        <v>1.45666793229803E-3</v>
      </c>
      <c r="BA118" s="20">
        <f t="shared" si="68"/>
        <v>1.06494077334318E-5</v>
      </c>
      <c r="BC118" s="22">
        <f t="shared" si="69"/>
        <v>49765</v>
      </c>
      <c r="BD118" s="20">
        <f t="shared" si="51"/>
        <v>-2.373206234297439E-2</v>
      </c>
      <c r="BE118" s="20">
        <f t="shared" si="7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60"/>
        <v>2.3310214036615512E-4</v>
      </c>
      <c r="AI119" s="20">
        <f t="shared" si="71"/>
        <v>4.091718559150921E-5</v>
      </c>
      <c r="AJ119" s="20">
        <f t="shared" si="72"/>
        <v>-2.2773234257589198E-3</v>
      </c>
      <c r="AK119" s="20">
        <f t="shared" si="73"/>
        <v>1.28586788297191E-3</v>
      </c>
      <c r="AL119" s="20">
        <f t="shared" si="74"/>
        <v>1.53037522026E-3</v>
      </c>
      <c r="AM119" s="20">
        <f t="shared" si="75"/>
        <v>1.4119440785442801E-3</v>
      </c>
      <c r="AN119" s="20">
        <f t="shared" si="76"/>
        <v>9.8885463595266203E-6</v>
      </c>
      <c r="AR119" s="22">
        <f t="shared" si="59"/>
        <v>49856</v>
      </c>
      <c r="AS119" s="20">
        <f t="shared" si="61"/>
        <v>1.9160472124965615</v>
      </c>
      <c r="AT119" s="20">
        <f t="shared" si="58"/>
        <v>-2.3739064322116345E-2</v>
      </c>
      <c r="AU119" s="20">
        <f t="shared" si="62"/>
        <v>2.0016694879683061E-3</v>
      </c>
      <c r="AV119" s="20">
        <f t="shared" si="63"/>
        <v>4.091718559150921E-5</v>
      </c>
      <c r="AW119" s="20">
        <f t="shared" si="64"/>
        <v>-2.2773234257589198E-3</v>
      </c>
      <c r="AX119" s="20">
        <f t="shared" si="65"/>
        <v>1.28586788297191E-3</v>
      </c>
      <c r="AY119" s="20">
        <f t="shared" si="66"/>
        <v>1.53037522026E-3</v>
      </c>
      <c r="AZ119" s="20">
        <f t="shared" si="67"/>
        <v>1.4119440785442801E-3</v>
      </c>
      <c r="BA119" s="20">
        <f t="shared" si="68"/>
        <v>9.8885463595266203E-6</v>
      </c>
      <c r="BC119" s="22">
        <f t="shared" si="69"/>
        <v>49856</v>
      </c>
      <c r="BD119" s="20">
        <f t="shared" si="51"/>
        <v>-2.3739064322116345E-2</v>
      </c>
      <c r="BE119" s="20">
        <f t="shared" si="7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60"/>
        <v>2.2635647185521873E-4</v>
      </c>
      <c r="AI120" s="20">
        <f t="shared" si="71"/>
        <v>3.9660201860809897E-5</v>
      </c>
      <c r="AJ120" s="20">
        <f t="shared" si="72"/>
        <v>-2.20734465241623E-3</v>
      </c>
      <c r="AK120" s="20">
        <f t="shared" si="73"/>
        <v>1.24642556174059E-3</v>
      </c>
      <c r="AL120" s="20">
        <f t="shared" si="74"/>
        <v>1.4833890756404901E-3</v>
      </c>
      <c r="AM120" s="20">
        <f t="shared" si="75"/>
        <v>1.3685931532725301E-3</v>
      </c>
      <c r="AN120" s="20">
        <f t="shared" si="76"/>
        <v>9.1611546348957501E-6</v>
      </c>
      <c r="AR120" s="22">
        <f t="shared" si="59"/>
        <v>49948</v>
      </c>
      <c r="AS120" s="20">
        <f t="shared" si="61"/>
        <v>1.915369270276422</v>
      </c>
      <c r="AT120" s="20">
        <f t="shared" si="58"/>
        <v>-2.3745809990627281E-2</v>
      </c>
      <c r="AU120" s="20">
        <f t="shared" si="62"/>
        <v>1.9398844947330857E-3</v>
      </c>
      <c r="AV120" s="20">
        <f t="shared" si="63"/>
        <v>3.9660201860809897E-5</v>
      </c>
      <c r="AW120" s="20">
        <f t="shared" si="64"/>
        <v>-2.20734465241623E-3</v>
      </c>
      <c r="AX120" s="20">
        <f t="shared" si="65"/>
        <v>1.24642556174059E-3</v>
      </c>
      <c r="AY120" s="20">
        <f t="shared" si="66"/>
        <v>1.4833890756404901E-3</v>
      </c>
      <c r="AZ120" s="20">
        <f t="shared" si="67"/>
        <v>1.3685931532725301E-3</v>
      </c>
      <c r="BA120" s="20">
        <f t="shared" si="68"/>
        <v>9.1611546348957501E-6</v>
      </c>
      <c r="BC120" s="22">
        <f t="shared" si="69"/>
        <v>49948</v>
      </c>
      <c r="BD120" s="20">
        <f t="shared" si="51"/>
        <v>-2.3745809990627281E-2</v>
      </c>
      <c r="BE120" s="20">
        <f t="shared" si="7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60"/>
        <v>2.1983959333876743E-4</v>
      </c>
      <c r="AI121" s="20">
        <f t="shared" si="71"/>
        <v>3.844231801440891E-5</v>
      </c>
      <c r="AJ121" s="20">
        <f t="shared" si="72"/>
        <v>-2.1395619043462701E-3</v>
      </c>
      <c r="AK121" s="20">
        <f t="shared" si="73"/>
        <v>1.20819479039191E-3</v>
      </c>
      <c r="AL121" s="20">
        <f t="shared" si="74"/>
        <v>1.4378495574618401E-3</v>
      </c>
      <c r="AM121" s="20">
        <f t="shared" si="75"/>
        <v>1.32657496343391E-3</v>
      </c>
      <c r="AN121" s="20">
        <f t="shared" si="76"/>
        <v>8.4689756540967597E-6</v>
      </c>
      <c r="AR121" s="22">
        <f t="shared" si="59"/>
        <v>50040</v>
      </c>
      <c r="AS121" s="20">
        <f t="shared" si="61"/>
        <v>1.9147695105922833</v>
      </c>
      <c r="AT121" s="20">
        <f t="shared" si="58"/>
        <v>-2.3752326869143733E-2</v>
      </c>
      <c r="AU121" s="20">
        <f t="shared" si="62"/>
        <v>1.8799687006098955E-3</v>
      </c>
      <c r="AV121" s="20">
        <f t="shared" si="63"/>
        <v>3.844231801440891E-5</v>
      </c>
      <c r="AW121" s="20">
        <f t="shared" si="64"/>
        <v>-2.1395619043462701E-3</v>
      </c>
      <c r="AX121" s="20">
        <f t="shared" si="65"/>
        <v>1.20819479039191E-3</v>
      </c>
      <c r="AY121" s="20">
        <f t="shared" si="66"/>
        <v>1.4378495574618401E-3</v>
      </c>
      <c r="AZ121" s="20">
        <f t="shared" si="67"/>
        <v>1.32657496343391E-3</v>
      </c>
      <c r="BA121" s="20">
        <f t="shared" si="68"/>
        <v>8.4689756540967597E-6</v>
      </c>
      <c r="BC121" s="22">
        <f t="shared" si="69"/>
        <v>50040</v>
      </c>
      <c r="BD121" s="20">
        <f t="shared" si="51"/>
        <v>-2.3752326869143733E-2</v>
      </c>
      <c r="BE121" s="20">
        <f t="shared" si="7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60"/>
        <v>2.135283598279708E-4</v>
      </c>
      <c r="AI122" s="20">
        <f t="shared" si="71"/>
        <v>3.7262301090586928E-5</v>
      </c>
      <c r="AJ122" s="20">
        <f t="shared" si="72"/>
        <v>-2.0739018942395001E-3</v>
      </c>
      <c r="AK122" s="20">
        <f t="shared" si="73"/>
        <v>1.17113969801962E-3</v>
      </c>
      <c r="AL122" s="20">
        <f t="shared" si="74"/>
        <v>1.39371355989403E-3</v>
      </c>
      <c r="AM122" s="20">
        <f t="shared" si="75"/>
        <v>1.28585014560478E-3</v>
      </c>
      <c r="AN122" s="20">
        <f t="shared" si="76"/>
        <v>7.8130689917799095E-6</v>
      </c>
      <c r="AR122" s="22">
        <f t="shared" si="59"/>
        <v>50130</v>
      </c>
      <c r="AS122" s="20">
        <f t="shared" si="61"/>
        <v>1.9142429388874656</v>
      </c>
      <c r="AT122" s="20">
        <f t="shared" si="58"/>
        <v>-2.3758638102654529E-2</v>
      </c>
      <c r="AU122" s="20">
        <f t="shared" si="62"/>
        <v>1.8218768793612969E-3</v>
      </c>
      <c r="AV122" s="20">
        <f t="shared" si="63"/>
        <v>3.7262301090586928E-5</v>
      </c>
      <c r="AW122" s="20">
        <f t="shared" si="64"/>
        <v>-2.0739018942395001E-3</v>
      </c>
      <c r="AX122" s="20">
        <f t="shared" si="65"/>
        <v>1.17113969801962E-3</v>
      </c>
      <c r="AY122" s="20">
        <f t="shared" si="66"/>
        <v>1.39371355989403E-3</v>
      </c>
      <c r="AZ122" s="20">
        <f t="shared" si="67"/>
        <v>1.28585014560478E-3</v>
      </c>
      <c r="BA122" s="20">
        <f t="shared" si="68"/>
        <v>7.8130689917799095E-6</v>
      </c>
      <c r="BC122" s="22">
        <f t="shared" si="69"/>
        <v>50130</v>
      </c>
      <c r="BD122" s="20">
        <f t="shared" si="51"/>
        <v>-2.3758638102654529E-2</v>
      </c>
      <c r="BE122" s="20">
        <f t="shared" si="7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60"/>
        <v>2.0740346654998169E-4</v>
      </c>
      <c r="AI123" s="20">
        <f t="shared" si="71"/>
        <v>3.6118953697674952E-5</v>
      </c>
      <c r="AJ123" s="20">
        <f t="shared" si="72"/>
        <v>-2.01029396991181E-3</v>
      </c>
      <c r="AK123" s="20">
        <f t="shared" si="73"/>
        <v>1.13522521327791E-3</v>
      </c>
      <c r="AL123" s="20">
        <f t="shared" si="74"/>
        <v>1.35093895223814E-3</v>
      </c>
      <c r="AM123" s="20">
        <f t="shared" si="75"/>
        <v>1.24638018819123E-3</v>
      </c>
      <c r="AN123" s="20">
        <f t="shared" si="76"/>
        <v>7.1939088686079302E-6</v>
      </c>
      <c r="AR123" s="22">
        <f t="shared" si="59"/>
        <v>50221</v>
      </c>
      <c r="AS123" s="20">
        <f t="shared" si="61"/>
        <v>1.9137849328537444</v>
      </c>
      <c r="AT123" s="20">
        <f t="shared" si="58"/>
        <v>-2.3764762995932519E-2</v>
      </c>
      <c r="AU123" s="20">
        <f t="shared" si="62"/>
        <v>1.765563246361753E-3</v>
      </c>
      <c r="AV123" s="20">
        <f t="shared" si="63"/>
        <v>3.6118953697674952E-5</v>
      </c>
      <c r="AW123" s="20">
        <f t="shared" si="64"/>
        <v>-2.01029396991181E-3</v>
      </c>
      <c r="AX123" s="20">
        <f t="shared" si="65"/>
        <v>1.13522521327791E-3</v>
      </c>
      <c r="AY123" s="20">
        <f t="shared" si="66"/>
        <v>1.35093895223814E-3</v>
      </c>
      <c r="AZ123" s="20">
        <f t="shared" si="67"/>
        <v>1.24638018819123E-3</v>
      </c>
      <c r="BA123" s="20">
        <f t="shared" si="68"/>
        <v>7.1939088686079302E-6</v>
      </c>
      <c r="BC123" s="22">
        <f t="shared" si="69"/>
        <v>50221</v>
      </c>
      <c r="BD123" s="20">
        <f t="shared" si="51"/>
        <v>-2.3764762995932519E-2</v>
      </c>
      <c r="BE123" s="20">
        <f t="shared" si="7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60"/>
        <v>2.014489531825675E-4</v>
      </c>
      <c r="AI124" s="20">
        <f t="shared" si="71"/>
        <v>3.5011113868626931E-5</v>
      </c>
      <c r="AJ124" s="20">
        <f t="shared" si="72"/>
        <v>-1.94867004854604E-3</v>
      </c>
      <c r="AK124" s="20">
        <f t="shared" si="73"/>
        <v>1.1004170775708001E-3</v>
      </c>
      <c r="AL124" s="20">
        <f t="shared" si="74"/>
        <v>1.30948459606816E-3</v>
      </c>
      <c r="AM124" s="20">
        <f t="shared" si="75"/>
        <v>1.20812745039167E-3</v>
      </c>
      <c r="AN124" s="20">
        <f t="shared" si="76"/>
        <v>6.6114746344325596E-6</v>
      </c>
      <c r="AR124" s="22">
        <f t="shared" si="59"/>
        <v>50313</v>
      </c>
      <c r="AS124" s="20">
        <f t="shared" si="61"/>
        <v>1.9133912003810745</v>
      </c>
      <c r="AT124" s="20">
        <f t="shared" si="58"/>
        <v>-2.3770717509299932E-2</v>
      </c>
      <c r="AU124" s="20">
        <f t="shared" si="62"/>
        <v>1.7109816639876495E-3</v>
      </c>
      <c r="AV124" s="20">
        <f t="shared" si="63"/>
        <v>3.5011113868626931E-5</v>
      </c>
      <c r="AW124" s="20">
        <f t="shared" si="64"/>
        <v>-1.94867004854604E-3</v>
      </c>
      <c r="AX124" s="20">
        <f t="shared" si="65"/>
        <v>1.1004170775708001E-3</v>
      </c>
      <c r="AY124" s="20">
        <f t="shared" si="66"/>
        <v>1.30948459606816E-3</v>
      </c>
      <c r="AZ124" s="20">
        <f t="shared" si="67"/>
        <v>1.20812745039167E-3</v>
      </c>
      <c r="BA124" s="20">
        <f t="shared" si="68"/>
        <v>6.6114746344325596E-6</v>
      </c>
      <c r="BC124" s="22">
        <f t="shared" si="69"/>
        <v>50313</v>
      </c>
      <c r="BD124" s="20">
        <f t="shared" si="51"/>
        <v>-2.3770717509299932E-2</v>
      </c>
      <c r="BE124" s="20">
        <f t="shared" si="7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60"/>
        <v>1.9565174883125278E-4</v>
      </c>
      <c r="AI125" s="20">
        <f t="shared" si="71"/>
        <v>3.3937654771569508E-5</v>
      </c>
      <c r="AJ125" s="20">
        <f t="shared" si="72"/>
        <v>-1.8889645445607701E-3</v>
      </c>
      <c r="AK125" s="20">
        <f t="shared" si="73"/>
        <v>1.0666818563098699E-3</v>
      </c>
      <c r="AL125" s="20">
        <f t="shared" si="74"/>
        <v>1.2693103587091399E-3</v>
      </c>
      <c r="AM125" s="20">
        <f t="shared" si="75"/>
        <v>1.17105517749571E-3</v>
      </c>
      <c r="AN125" s="20">
        <f t="shared" si="76"/>
        <v>6.0653331690474403E-6</v>
      </c>
      <c r="AR125" s="22">
        <f t="shared" si="59"/>
        <v>50405</v>
      </c>
      <c r="AS125" s="20">
        <f t="shared" si="61"/>
        <v>1.9130577442885583</v>
      </c>
      <c r="AT125" s="20">
        <f t="shared" si="58"/>
        <v>-2.3776514713651248E-2</v>
      </c>
      <c r="AU125" s="20">
        <f t="shared" si="62"/>
        <v>1.6580858358945668E-3</v>
      </c>
      <c r="AV125" s="20">
        <f t="shared" si="63"/>
        <v>3.3937654771569508E-5</v>
      </c>
      <c r="AW125" s="20">
        <f t="shared" si="64"/>
        <v>-1.8889645445607701E-3</v>
      </c>
      <c r="AX125" s="20">
        <f t="shared" si="65"/>
        <v>1.0666818563098699E-3</v>
      </c>
      <c r="AY125" s="20">
        <f t="shared" si="66"/>
        <v>1.2693103587091399E-3</v>
      </c>
      <c r="AZ125" s="20">
        <f t="shared" si="67"/>
        <v>1.17105517749571E-3</v>
      </c>
      <c r="BA125" s="20">
        <f t="shared" si="68"/>
        <v>6.0653331690474403E-6</v>
      </c>
      <c r="BC125" s="22">
        <f t="shared" si="69"/>
        <v>50405</v>
      </c>
      <c r="BD125" s="20">
        <f t="shared" si="51"/>
        <v>-2.3776514713651248E-2</v>
      </c>
      <c r="BE125" s="20">
        <f t="shared" si="7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60"/>
        <v>1.9000125813841556E-4</v>
      </c>
      <c r="AI126" s="20">
        <f t="shared" si="71"/>
        <v>3.2897484295502871E-5</v>
      </c>
      <c r="AJ126" s="20">
        <f t="shared" si="72"/>
        <v>-1.8311142920168699E-3</v>
      </c>
      <c r="AK126" s="20">
        <f t="shared" si="73"/>
        <v>1.0339869460862499E-3</v>
      </c>
      <c r="AL126" s="20">
        <f t="shared" si="74"/>
        <v>1.2303771220745199E-3</v>
      </c>
      <c r="AM126" s="20">
        <f t="shared" si="75"/>
        <v>1.1351275120086101E-3</v>
      </c>
      <c r="AN126" s="20">
        <f t="shared" si="76"/>
        <v>5.5547125343835504E-6</v>
      </c>
      <c r="AR126" s="22">
        <f t="shared" si="59"/>
        <v>50495</v>
      </c>
      <c r="AS126" s="20">
        <f t="shared" si="61"/>
        <v>1.9127808325767757</v>
      </c>
      <c r="AT126" s="20">
        <f t="shared" si="58"/>
        <v>-2.3782165204344084E-2</v>
      </c>
      <c r="AU126" s="20">
        <f t="shared" si="62"/>
        <v>1.6068294849823964E-3</v>
      </c>
      <c r="AV126" s="20">
        <f t="shared" si="63"/>
        <v>3.2897484295502871E-5</v>
      </c>
      <c r="AW126" s="20">
        <f t="shared" si="64"/>
        <v>-1.8311142920168699E-3</v>
      </c>
      <c r="AX126" s="20">
        <f t="shared" si="65"/>
        <v>1.0339869460862499E-3</v>
      </c>
      <c r="AY126" s="20">
        <f t="shared" si="66"/>
        <v>1.2303771220745199E-3</v>
      </c>
      <c r="AZ126" s="20">
        <f t="shared" si="67"/>
        <v>1.1351275120086101E-3</v>
      </c>
      <c r="BA126" s="20">
        <f t="shared" si="68"/>
        <v>5.5547125343835504E-6</v>
      </c>
      <c r="BC126" s="22">
        <f t="shared" si="69"/>
        <v>50495</v>
      </c>
      <c r="BD126" s="20">
        <f t="shared" si="51"/>
        <v>-2.3782165204344084E-2</v>
      </c>
      <c r="BE126" s="20">
        <f t="shared" si="7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60"/>
        <v>1.8448898686555186E-4</v>
      </c>
      <c r="AI127" s="20">
        <f t="shared" si="71"/>
        <v>3.1889544527549501E-5</v>
      </c>
      <c r="AJ127" s="20">
        <f t="shared" si="72"/>
        <v>-1.7750584628384301E-3</v>
      </c>
      <c r="AK127" s="20">
        <f t="shared" si="73"/>
        <v>1.002300579378E-3</v>
      </c>
      <c r="AL127" s="20">
        <f t="shared" si="74"/>
        <v>1.19264678757335E-3</v>
      </c>
      <c r="AM127" s="20">
        <f t="shared" si="75"/>
        <v>1.10030950202233E-3</v>
      </c>
      <c r="AN127" s="20">
        <f t="shared" si="76"/>
        <v>5.07856876552637E-6</v>
      </c>
      <c r="AR127" s="22">
        <f t="shared" si="59"/>
        <v>50586</v>
      </c>
      <c r="AS127" s="20">
        <f t="shared" si="61"/>
        <v>1.9125569731683427</v>
      </c>
      <c r="AT127" s="20">
        <f t="shared" si="58"/>
        <v>-2.3787677475616949E-2</v>
      </c>
      <c r="AU127" s="20">
        <f t="shared" si="62"/>
        <v>1.5571665194283259E-3</v>
      </c>
      <c r="AV127" s="20">
        <f t="shared" si="63"/>
        <v>3.1889544527549501E-5</v>
      </c>
      <c r="AW127" s="20">
        <f t="shared" si="64"/>
        <v>-1.7750584628384301E-3</v>
      </c>
      <c r="AX127" s="20">
        <f t="shared" si="65"/>
        <v>1.002300579378E-3</v>
      </c>
      <c r="AY127" s="20">
        <f t="shared" si="66"/>
        <v>1.19264678757335E-3</v>
      </c>
      <c r="AZ127" s="20">
        <f t="shared" si="67"/>
        <v>1.10030950202233E-3</v>
      </c>
      <c r="BA127" s="20">
        <f t="shared" si="68"/>
        <v>5.07856876552637E-6</v>
      </c>
      <c r="BC127" s="22">
        <f t="shared" si="69"/>
        <v>50586</v>
      </c>
      <c r="BD127" s="20">
        <f t="shared" si="51"/>
        <v>-2.3787677475616949E-2</v>
      </c>
      <c r="BE127" s="20">
        <f t="shared" si="7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60"/>
        <v>1.7910820521429145E-4</v>
      </c>
      <c r="AI128" s="20">
        <f t="shared" si="71"/>
        <v>3.0912811138990988E-5</v>
      </c>
      <c r="AJ128" s="20">
        <f t="shared" si="72"/>
        <v>-1.7207384834017E-3</v>
      </c>
      <c r="AK128" s="20">
        <f t="shared" si="73"/>
        <v>9.7159182603778695E-4</v>
      </c>
      <c r="AL128" s="20">
        <f t="shared" si="74"/>
        <v>1.1560822776868201E-3</v>
      </c>
      <c r="AM128" s="20">
        <f t="shared" si="75"/>
        <v>1.06656710479047E-3</v>
      </c>
      <c r="AN128" s="20">
        <f t="shared" si="76"/>
        <v>4.6356448457629498E-6</v>
      </c>
      <c r="AR128" s="22">
        <f t="shared" si="59"/>
        <v>50678</v>
      </c>
      <c r="AS128" s="20">
        <f t="shared" si="61"/>
        <v>1.9123828923245585</v>
      </c>
      <c r="AT128" s="20">
        <f t="shared" si="58"/>
        <v>-2.3793058257268209E-2</v>
      </c>
      <c r="AU128" s="20">
        <f t="shared" si="62"/>
        <v>1.5090511810981308E-3</v>
      </c>
      <c r="AV128" s="20">
        <f t="shared" si="63"/>
        <v>3.0912811138990988E-5</v>
      </c>
      <c r="AW128" s="20">
        <f t="shared" si="64"/>
        <v>-1.7207384834017E-3</v>
      </c>
      <c r="AX128" s="20">
        <f t="shared" si="65"/>
        <v>9.7159182603778695E-4</v>
      </c>
      <c r="AY128" s="20">
        <f t="shared" si="66"/>
        <v>1.1560822776868201E-3</v>
      </c>
      <c r="AZ128" s="20">
        <f t="shared" si="67"/>
        <v>1.06656710479047E-3</v>
      </c>
      <c r="BA128" s="20">
        <f t="shared" si="68"/>
        <v>4.6356448457629498E-6</v>
      </c>
      <c r="BC128" s="22">
        <f t="shared" si="69"/>
        <v>50678</v>
      </c>
      <c r="BD128" s="20">
        <f t="shared" si="51"/>
        <v>-2.3793058257268209E-2</v>
      </c>
      <c r="BE128" s="20">
        <f t="shared" si="7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60"/>
        <v>1.7385364850535263E-4</v>
      </c>
      <c r="AI129" s="20">
        <f t="shared" si="71"/>
        <v>2.9966292695301983E-5</v>
      </c>
      <c r="AJ129" s="20">
        <f t="shared" si="72"/>
        <v>-1.6680979489813699E-3</v>
      </c>
      <c r="AK129" s="20">
        <f t="shared" si="73"/>
        <v>9.4183059209385002E-4</v>
      </c>
      <c r="AL129" s="20">
        <f t="shared" si="74"/>
        <v>1.12064753310381E-3</v>
      </c>
      <c r="AM129" s="20">
        <f t="shared" si="75"/>
        <v>1.03386718832698E-3</v>
      </c>
      <c r="AN129" s="20">
        <f t="shared" si="76"/>
        <v>4.2245224873837998E-6</v>
      </c>
      <c r="AR129" s="22">
        <f t="shared" si="59"/>
        <v>50770</v>
      </c>
      <c r="AS129" s="20">
        <f t="shared" si="61"/>
        <v>1.912255516062132</v>
      </c>
      <c r="AT129" s="20">
        <f t="shared" si="58"/>
        <v>-2.3798312813977148E-2</v>
      </c>
      <c r="AU129" s="20">
        <f t="shared" si="62"/>
        <v>1.4624381797259558E-3</v>
      </c>
      <c r="AV129" s="20">
        <f t="shared" si="63"/>
        <v>2.9966292695301983E-5</v>
      </c>
      <c r="AW129" s="20">
        <f t="shared" si="64"/>
        <v>-1.6680979489813699E-3</v>
      </c>
      <c r="AX129" s="20">
        <f t="shared" si="65"/>
        <v>9.4183059209385002E-4</v>
      </c>
      <c r="AY129" s="20">
        <f t="shared" si="66"/>
        <v>1.12064753310381E-3</v>
      </c>
      <c r="AZ129" s="20">
        <f t="shared" si="67"/>
        <v>1.03386718832698E-3</v>
      </c>
      <c r="BA129" s="20">
        <f t="shared" si="68"/>
        <v>4.2245224873837998E-6</v>
      </c>
      <c r="BC129" s="22">
        <f t="shared" si="69"/>
        <v>50770</v>
      </c>
      <c r="BD129" s="20">
        <f t="shared" si="51"/>
        <v>-2.3798312813977148E-2</v>
      </c>
      <c r="BE129" s="20">
        <f t="shared" si="7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si="60"/>
        <v>1.6872125115518382E-4</v>
      </c>
      <c r="AI130" s="20">
        <f t="shared" si="71"/>
        <v>2.9049029903595444E-5</v>
      </c>
      <c r="AJ130" s="20">
        <f t="shared" si="72"/>
        <v>-1.6170825385186599E-3</v>
      </c>
      <c r="AK130" s="20">
        <f t="shared" si="73"/>
        <v>9.1298761610847303E-4</v>
      </c>
      <c r="AL130" s="20">
        <f t="shared" si="74"/>
        <v>1.08630750763616E-3</v>
      </c>
      <c r="AM130" s="20">
        <f t="shared" si="75"/>
        <v>1.0021775292301501E-3</v>
      </c>
      <c r="AN130" s="20">
        <f t="shared" si="76"/>
        <v>3.8436673843733598E-6</v>
      </c>
      <c r="AR130" s="22">
        <f t="shared" si="59"/>
        <v>50860</v>
      </c>
      <c r="AS130" s="20">
        <f t="shared" si="61"/>
        <v>1.9121719540398523</v>
      </c>
      <c r="AT130" s="20">
        <f t="shared" si="58"/>
        <v>-2.3803445211327316E-2</v>
      </c>
      <c r="AU130" s="20">
        <f t="shared" ref="AU130:AU132" si="77">SUM(AV130:BA130)</f>
        <v>1.4172828117440918E-3</v>
      </c>
      <c r="AV130" s="20">
        <f t="shared" si="63"/>
        <v>2.9049029903595444E-5</v>
      </c>
      <c r="AW130" s="20">
        <f t="shared" si="64"/>
        <v>-1.6170825385186599E-3</v>
      </c>
      <c r="AX130" s="20">
        <f t="shared" si="65"/>
        <v>9.1298761610847303E-4</v>
      </c>
      <c r="AY130" s="20">
        <f t="shared" si="66"/>
        <v>1.08630750763616E-3</v>
      </c>
      <c r="AZ130" s="20">
        <f t="shared" si="67"/>
        <v>1.0021775292301501E-3</v>
      </c>
      <c r="BA130" s="20">
        <f t="shared" si="68"/>
        <v>3.8436673843733598E-6</v>
      </c>
      <c r="BC130" s="22">
        <f t="shared" si="69"/>
        <v>50860</v>
      </c>
      <c r="BD130" s="20">
        <f t="shared" si="51"/>
        <v>-2.3803445211327316E-2</v>
      </c>
      <c r="BE130" s="20">
        <f t="shared" si="7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60"/>
        <v>1.6370791423533308E-4</v>
      </c>
      <c r="AI131" s="20">
        <f t="shared" si="71"/>
        <v>2.8160094811590692E-5</v>
      </c>
      <c r="AJ131" s="20">
        <f t="shared" si="72"/>
        <v>-1.5676399297337401E-3</v>
      </c>
      <c r="AK131" s="20">
        <f t="shared" si="73"/>
        <v>8.8503446280529998E-4</v>
      </c>
      <c r="AL131" s="20">
        <f t="shared" si="74"/>
        <v>1.0530281596476899E-3</v>
      </c>
      <c r="AM131" s="20">
        <f t="shared" si="75"/>
        <v>9.7146680735349302E-4</v>
      </c>
      <c r="AN131" s="20">
        <f t="shared" si="76"/>
        <v>3.4914689361897899E-6</v>
      </c>
      <c r="AR131" s="22">
        <f t="shared" si="59"/>
        <v>50951</v>
      </c>
      <c r="AS131" s="20">
        <f t="shared" si="61"/>
        <v>1.9121294854792732</v>
      </c>
      <c r="AT131" s="20">
        <f t="shared" si="58"/>
        <v>-2.3808458548247168E-2</v>
      </c>
      <c r="AU131" s="20">
        <f t="shared" si="77"/>
        <v>1.3735410638205233E-3</v>
      </c>
      <c r="AV131" s="20">
        <f t="shared" si="63"/>
        <v>2.8160094811590692E-5</v>
      </c>
      <c r="AW131" s="20">
        <f t="shared" si="64"/>
        <v>-1.5676399297337401E-3</v>
      </c>
      <c r="AX131" s="20">
        <f t="shared" si="65"/>
        <v>8.8503446280529998E-4</v>
      </c>
      <c r="AY131" s="20">
        <f t="shared" si="66"/>
        <v>1.0530281596476899E-3</v>
      </c>
      <c r="AZ131" s="20">
        <f t="shared" si="67"/>
        <v>9.7146680735349302E-4</v>
      </c>
      <c r="BA131" s="20">
        <f t="shared" si="68"/>
        <v>3.4914689361897899E-6</v>
      </c>
      <c r="BC131" s="22">
        <f t="shared" si="69"/>
        <v>50951</v>
      </c>
      <c r="BD131" s="20">
        <f t="shared" ref="BD131:BD132" si="78">AT131-$AT$2</f>
        <v>-2.3808458548247168E-2</v>
      </c>
      <c r="BE131" s="20">
        <f t="shared" si="70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60"/>
        <v>3.8199787393950217E-5</v>
      </c>
      <c r="AI132" s="20">
        <f t="shared" si="71"/>
        <v>1.4030894592930397E-6</v>
      </c>
      <c r="AJ132" s="20">
        <f t="shared" si="72"/>
        <v>-1.44701836759519E-3</v>
      </c>
      <c r="AK132" s="20">
        <f t="shared" si="73"/>
        <v>5.4189821816485995E-4</v>
      </c>
      <c r="AL132" s="20">
        <f t="shared" si="74"/>
        <v>-2.9329793527210697E-4</v>
      </c>
      <c r="AM132" s="20">
        <f t="shared" si="75"/>
        <v>1.37178050825248E-3</v>
      </c>
      <c r="AN132" s="20">
        <f t="shared" si="76"/>
        <v>3.7302372362546499E-3</v>
      </c>
      <c r="AR132" s="22">
        <f t="shared" si="59"/>
        <v>51043</v>
      </c>
      <c r="AS132" s="20">
        <f t="shared" si="61"/>
        <v>3.6726840082341683</v>
      </c>
      <c r="AT132" s="20">
        <f t="shared" si="58"/>
        <v>-2.3933966675088549E-2</v>
      </c>
      <c r="AU132" s="20">
        <f t="shared" si="77"/>
        <v>3.9050027492639862E-3</v>
      </c>
      <c r="AV132" s="20">
        <f t="shared" si="63"/>
        <v>1.4030894592930397E-6</v>
      </c>
      <c r="AW132" s="20">
        <f t="shared" si="64"/>
        <v>-1.44701836759519E-3</v>
      </c>
      <c r="AX132" s="20">
        <f t="shared" si="65"/>
        <v>5.4189821816485995E-4</v>
      </c>
      <c r="AY132" s="20">
        <f t="shared" si="66"/>
        <v>-2.9329793527210697E-4</v>
      </c>
      <c r="AZ132" s="20">
        <f t="shared" si="67"/>
        <v>1.37178050825248E-3</v>
      </c>
      <c r="BA132" s="20">
        <f t="shared" si="68"/>
        <v>3.7302372362546499E-3</v>
      </c>
      <c r="BC132" s="22">
        <f t="shared" si="69"/>
        <v>51043</v>
      </c>
      <c r="BD132" s="20">
        <f t="shared" si="78"/>
        <v>-2.3933966675088549E-2</v>
      </c>
      <c r="BE132" s="20">
        <f t="shared" si="70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76830-26A5-477F-B93A-48906F7E00FA}">
  <dimension ref="A1:BR132"/>
  <sheetViews>
    <sheetView topLeftCell="AK1" zoomScale="85" zoomScaleNormal="205" workbookViewId="0">
      <selection activeCell="AT1" sqref="AT1:AZ104857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8" width="15" style="20" bestFit="1" customWidth="1"/>
    <col min="49" max="49" width="13" style="20" bestFit="1" customWidth="1"/>
    <col min="50" max="50" width="14.28515625" style="20" bestFit="1" customWidth="1"/>
    <col min="51" max="51" width="9.85546875" style="20" bestFit="1" customWidth="1"/>
    <col min="52" max="52" width="15" style="20" bestFit="1" customWidth="1"/>
    <col min="53" max="53" width="9.140625" style="20"/>
    <col min="54" max="54" width="11.85546875" style="20" bestFit="1" customWidth="1"/>
    <col min="55" max="55" width="13" style="20" bestFit="1" customWidth="1"/>
    <col min="56" max="56" width="9.42578125" style="20" bestFit="1" customWidth="1"/>
    <col min="57" max="16384" width="9.140625" style="20"/>
  </cols>
  <sheetData>
    <row r="1" spans="1:70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T1" s="20" t="s">
        <v>325</v>
      </c>
      <c r="AU1" s="20" t="s">
        <v>324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B1" s="20" t="s">
        <v>0</v>
      </c>
      <c r="BC1" s="20" t="s">
        <v>199</v>
      </c>
      <c r="BD1" s="20" t="s">
        <v>327</v>
      </c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</row>
    <row r="2" spans="1:70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T2" s="21">
        <f>EA_raw_policy_shocks!AE141</f>
        <v>9.64511889398037E-2</v>
      </c>
      <c r="AU2" s="21">
        <f>EA_raw_policy_shocks!AF141</f>
        <v>-9.9673708088729402E-16</v>
      </c>
      <c r="AV2" s="21">
        <f>EA_raw_policy_shocks!AG141</f>
        <v>2.2930298003560399E-15</v>
      </c>
      <c r="AW2" s="21">
        <f>EA_raw_policy_shocks!AH141</f>
        <v>-5.4823221052534396E-15</v>
      </c>
      <c r="AX2" s="21">
        <f>EA_raw_policy_shocks!AI141</f>
        <v>-1.7146264498443699E-14</v>
      </c>
      <c r="AY2" s="21">
        <f>EA_raw_policy_shocks!AJ141</f>
        <v>-1.6043250195843601E-14</v>
      </c>
      <c r="AZ2" s="21">
        <f>EA_raw_policy_shocks!AK141</f>
        <v>3.4385437156126998E-16</v>
      </c>
      <c r="BB2" s="22">
        <f t="shared" ref="BB2:BB33" si="3">AR2</f>
        <v>39172</v>
      </c>
      <c r="BC2" s="20">
        <f t="shared" ref="BC2:BC33" si="4">AT2-$AT$2</f>
        <v>0</v>
      </c>
      <c r="BD2" s="20" t="e">
        <f>#REF!-#REF!</f>
        <v>#REF!</v>
      </c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</row>
    <row r="3" spans="1:70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T3" s="21">
        <f>EA_raw_policy_shocks!AE142</f>
        <v>-7.9942736994049898E-2</v>
      </c>
      <c r="AU3" s="21">
        <f>EA_raw_policy_shocks!AF142</f>
        <v>-9.9527802653102601E-16</v>
      </c>
      <c r="AV3" s="21">
        <f>EA_raw_policy_shocks!AG142</f>
        <v>2.0189506026208299E-15</v>
      </c>
      <c r="AW3" s="21">
        <f>EA_raw_policy_shocks!AH142</f>
        <v>-5.8984503149739299E-15</v>
      </c>
      <c r="AX3" s="21">
        <f>EA_raw_policy_shocks!AI142</f>
        <v>-1.6954322632788799E-14</v>
      </c>
      <c r="AY3" s="21">
        <f>EA_raw_policy_shocks!AJ142</f>
        <v>-1.57959151518442E-14</v>
      </c>
      <c r="AZ3" s="21">
        <f>EA_raw_policy_shocks!AK142</f>
        <v>1.3532936604567E-16</v>
      </c>
      <c r="BB3" s="22">
        <f t="shared" si="3"/>
        <v>39263</v>
      </c>
      <c r="BC3" s="20">
        <f t="shared" si="4"/>
        <v>-0.17639392593385361</v>
      </c>
      <c r="BD3" s="20" t="e">
        <f>#REF!</f>
        <v>#REF!</v>
      </c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</row>
    <row r="4" spans="1:70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T4" s="21">
        <f>EA_raw_policy_shocks!AE143</f>
        <v>3.6631346859118299E-2</v>
      </c>
      <c r="AU4" s="21">
        <f>EA_raw_policy_shocks!AF143</f>
        <v>-1.1471632193439599E-15</v>
      </c>
      <c r="AV4" s="21">
        <f>EA_raw_policy_shocks!AG143</f>
        <v>1.30003997083719E-15</v>
      </c>
      <c r="AW4" s="21">
        <f>EA_raw_policy_shocks!AH143</f>
        <v>-5.73085399528357E-15</v>
      </c>
      <c r="AX4" s="21">
        <f>EA_raw_policy_shocks!AI143</f>
        <v>-1.60346030495447E-14</v>
      </c>
      <c r="AY4" s="21">
        <f>EA_raw_policy_shocks!AJ143</f>
        <v>-1.4791451613154498E-14</v>
      </c>
      <c r="AZ4" s="21">
        <f>EA_raw_policy_shocks!AK143</f>
        <v>8.9944720651726505E-16</v>
      </c>
      <c r="BB4" s="22">
        <f t="shared" si="3"/>
        <v>39355</v>
      </c>
      <c r="BC4" s="20">
        <f t="shared" si="4"/>
        <v>-5.9819842080685401E-2</v>
      </c>
      <c r="BD4" s="20" t="e">
        <f>#REF!</f>
        <v>#REF!</v>
      </c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</row>
    <row r="5" spans="1:70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T5" s="21">
        <f>EA_raw_policy_shocks!AE144</f>
        <v>-7.3000195632916598E-2</v>
      </c>
      <c r="AU5" s="21">
        <f>EA_raw_policy_shocks!AF144</f>
        <v>-1.27327407479024E-15</v>
      </c>
      <c r="AV5" s="21">
        <f>EA_raw_policy_shocks!AG144</f>
        <v>1.4612798780988799E-15</v>
      </c>
      <c r="AW5" s="21">
        <f>EA_raw_policy_shocks!AH144</f>
        <v>-4.0269544317491197E-15</v>
      </c>
      <c r="AX5" s="21">
        <f>EA_raw_policy_shocks!AI144</f>
        <v>-1.4985715065950399E-14</v>
      </c>
      <c r="AY5" s="21">
        <f>EA_raw_policy_shocks!AJ144</f>
        <v>-1.5299389728207099E-14</v>
      </c>
      <c r="AZ5" s="21">
        <f>EA_raw_policy_shocks!AK144</f>
        <v>8.3454598552473702E-16</v>
      </c>
      <c r="BB5" s="22">
        <f t="shared" si="3"/>
        <v>39447</v>
      </c>
      <c r="BC5" s="20">
        <f t="shared" si="4"/>
        <v>-0.1694513845727203</v>
      </c>
      <c r="BD5" s="20" t="e">
        <f>#REF!</f>
        <v>#REF!</v>
      </c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</row>
    <row r="6" spans="1:70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T6" s="21">
        <f>EA_raw_policy_shocks!AE145</f>
        <v>-0.122325826236652</v>
      </c>
      <c r="AU6" s="21">
        <f>EA_raw_policy_shocks!AF145</f>
        <v>-1.4382911663796599E-15</v>
      </c>
      <c r="AV6" s="21">
        <f>EA_raw_policy_shocks!AG145</f>
        <v>2.61266143150093E-15</v>
      </c>
      <c r="AW6" s="21">
        <f>EA_raw_policy_shocks!AH145</f>
        <v>-3.1597492877507401E-15</v>
      </c>
      <c r="AX6" s="21">
        <f>EA_raw_policy_shocks!AI145</f>
        <v>-1.5646211280284099E-14</v>
      </c>
      <c r="AY6" s="21">
        <f>EA_raw_policy_shocks!AJ145</f>
        <v>-1.56868431761542E-14</v>
      </c>
      <c r="AZ6" s="21">
        <f>EA_raw_policy_shocks!AK145</f>
        <v>7.5415733762375699E-16</v>
      </c>
      <c r="BB6" s="22">
        <f t="shared" si="3"/>
        <v>39538</v>
      </c>
      <c r="BC6" s="20">
        <f t="shared" si="4"/>
        <v>-0.2187770151764557</v>
      </c>
      <c r="BD6" s="20" t="e">
        <f>#REF!</f>
        <v>#REF!</v>
      </c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</row>
    <row r="7" spans="1:70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T7" s="21">
        <f>EA_raw_policy_shocks!AE146</f>
        <v>8.5616677590768894E-2</v>
      </c>
      <c r="AU7" s="21">
        <f>EA_raw_policy_shocks!AF146</f>
        <v>-1.2574436856759101E-15</v>
      </c>
      <c r="AV7" s="21">
        <f>EA_raw_policy_shocks!AG146</f>
        <v>3.8655629965276101E-15</v>
      </c>
      <c r="AW7" s="21">
        <f>EA_raw_policy_shocks!AH146</f>
        <v>-2.3516120819753901E-15</v>
      </c>
      <c r="AX7" s="21">
        <f>EA_raw_policy_shocks!AI146</f>
        <v>-1.6436028412601901E-14</v>
      </c>
      <c r="AY7" s="21">
        <f>EA_raw_policy_shocks!AJ146</f>
        <v>-1.9011273082634199E-14</v>
      </c>
      <c r="AZ7" s="21">
        <f>EA_raw_policy_shocks!AK146</f>
        <v>1.60980446913051E-16</v>
      </c>
      <c r="BB7" s="22">
        <f t="shared" si="3"/>
        <v>39629</v>
      </c>
      <c r="BC7" s="20">
        <f t="shared" si="4"/>
        <v>-1.0834511349034806E-2</v>
      </c>
      <c r="BD7" s="20" t="e">
        <f>#REF!</f>
        <v>#REF!</v>
      </c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</row>
    <row r="8" spans="1:70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T8" s="21">
        <f>EA_raw_policy_shocks!AE147</f>
        <v>2.41143521380945E-2</v>
      </c>
      <c r="AU8" s="21">
        <f>EA_raw_policy_shocks!AF147</f>
        <v>-1.3427455231892301E-15</v>
      </c>
      <c r="AV8" s="21">
        <f>EA_raw_policy_shocks!AG147</f>
        <v>3.8170214759700398E-15</v>
      </c>
      <c r="AW8" s="21">
        <f>EA_raw_policy_shocks!AH147</f>
        <v>-3.9188919983679798E-15</v>
      </c>
      <c r="AX8" s="21">
        <f>EA_raw_policy_shocks!AI147</f>
        <v>-1.9226514479939999E-14</v>
      </c>
      <c r="AY8" s="21">
        <f>EA_raw_policy_shocks!AJ147</f>
        <v>-1.7675892789885501E-14</v>
      </c>
      <c r="AZ8" s="21">
        <f>EA_raw_policy_shocks!AK147</f>
        <v>7.3930434881103299E-16</v>
      </c>
      <c r="BB8" s="22">
        <f t="shared" si="3"/>
        <v>39721</v>
      </c>
      <c r="BC8" s="20">
        <f t="shared" si="4"/>
        <v>-7.2336836801709201E-2</v>
      </c>
      <c r="BD8" s="20" t="e">
        <f>#REF!</f>
        <v>#REF!</v>
      </c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</row>
    <row r="9" spans="1:70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5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T9" s="21">
        <f>EA_raw_policy_shocks!AE148</f>
        <v>5.42702091365048E-2</v>
      </c>
      <c r="AU9" s="21">
        <f>EA_raw_policy_shocks!AF148</f>
        <v>-2.7586590205240999E-3</v>
      </c>
      <c r="AV9" s="21">
        <f>EA_raw_policy_shocks!AG148</f>
        <v>5.7226893625633601E-2</v>
      </c>
      <c r="AW9" s="21">
        <f>EA_raw_policy_shocks!AH148</f>
        <v>-4.5349996795812003E-2</v>
      </c>
      <c r="AX9" s="21">
        <f>EA_raw_policy_shocks!AI148</f>
        <v>4.0063362569715596E-3</v>
      </c>
      <c r="AY9" s="21">
        <f>EA_raw_policy_shocks!AJ148</f>
        <v>9.6842244426731099E-3</v>
      </c>
      <c r="AZ9" s="21">
        <f>EA_raw_policy_shocks!AK148</f>
        <v>2.15463183027256E-2</v>
      </c>
      <c r="BB9" s="22">
        <f t="shared" si="3"/>
        <v>39813</v>
      </c>
      <c r="BC9" s="20">
        <f t="shared" si="4"/>
        <v>-4.21809798032989E-2</v>
      </c>
      <c r="BD9" s="20" t="e">
        <f>#REF!</f>
        <v>#REF!</v>
      </c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</row>
    <row r="10" spans="1:70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5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T10" s="21">
        <f>EA_raw_policy_shocks!AE149</f>
        <v>-0.23276322151748199</v>
      </c>
      <c r="AU10" s="21">
        <f>EA_raw_policy_shocks!AF149</f>
        <v>7.70137398282843E-2</v>
      </c>
      <c r="AV10" s="21">
        <f>EA_raw_policy_shocks!AG149</f>
        <v>-0.13446309321497199</v>
      </c>
      <c r="AW10" s="21">
        <f>EA_raw_policy_shocks!AH149</f>
        <v>8.5426887756869293E-3</v>
      </c>
      <c r="AX10" s="21">
        <f>EA_raw_policy_shocks!AI149</f>
        <v>2.0965192512896299E-2</v>
      </c>
      <c r="AY10" s="21">
        <f>EA_raw_policy_shocks!AJ149</f>
        <v>4.0489407802953903E-2</v>
      </c>
      <c r="AZ10" s="21">
        <f>EA_raw_policy_shocks!AK149</f>
        <v>7.0169285790466399E-2</v>
      </c>
      <c r="BB10" s="22">
        <f t="shared" si="3"/>
        <v>39903</v>
      </c>
      <c r="BC10" s="20">
        <f t="shared" si="4"/>
        <v>-0.32921441045728572</v>
      </c>
      <c r="BD10" s="20" t="e">
        <f>#REF!</f>
        <v>#REF!</v>
      </c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</row>
    <row r="11" spans="1:70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5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T11" s="21">
        <f>EA_raw_policy_shocks!AE150</f>
        <v>-8.7880247106122494E-2</v>
      </c>
      <c r="AU11" s="21">
        <f>EA_raw_policy_shocks!AF150</f>
        <v>5.6265234393843198E-2</v>
      </c>
      <c r="AV11" s="21">
        <f>EA_raw_policy_shocks!AG150</f>
        <v>-7.2336955056093402E-2</v>
      </c>
      <c r="AW11" s="21">
        <f>EA_raw_policy_shocks!AH150</f>
        <v>2.86891305948547E-2</v>
      </c>
      <c r="AX11" s="21">
        <f>EA_raw_policy_shocks!AI150</f>
        <v>6.11328708128651E-2</v>
      </c>
      <c r="AY11" s="21">
        <f>EA_raw_policy_shocks!AJ150</f>
        <v>6.89043146475872E-2</v>
      </c>
      <c r="AZ11" s="21">
        <f>EA_raw_policy_shocks!AK150</f>
        <v>8.7714356094763801E-2</v>
      </c>
      <c r="BB11" s="22">
        <f t="shared" si="3"/>
        <v>39994</v>
      </c>
      <c r="BC11" s="20">
        <f t="shared" si="4"/>
        <v>-0.18433143604592619</v>
      </c>
      <c r="BD11" s="20" t="e">
        <f>#REF!</f>
        <v>#REF!</v>
      </c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</row>
    <row r="12" spans="1:70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5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T12" s="21">
        <f>EA_raw_policy_shocks!AE151</f>
        <v>-5.3379596410671797E-2</v>
      </c>
      <c r="AU12" s="21">
        <f>EA_raw_policy_shocks!AF151</f>
        <v>3.1932820689655299E-2</v>
      </c>
      <c r="AV12" s="21">
        <f>EA_raw_policy_shocks!AG151</f>
        <v>1.3424011697324101E-2</v>
      </c>
      <c r="AW12" s="21">
        <f>EA_raw_policy_shocks!AH151</f>
        <v>8.1292299040489999E-2</v>
      </c>
      <c r="AX12" s="21">
        <f>EA_raw_policy_shocks!AI151</f>
        <v>0.103927505875065</v>
      </c>
      <c r="AY12" s="21">
        <f>EA_raw_policy_shocks!AJ151</f>
        <v>0.111970470581834</v>
      </c>
      <c r="AZ12" s="21">
        <f>EA_raw_policy_shocks!AK151</f>
        <v>0.122194006398778</v>
      </c>
      <c r="BB12" s="22">
        <f t="shared" si="3"/>
        <v>40086</v>
      </c>
      <c r="BC12" s="20">
        <f t="shared" si="4"/>
        <v>-0.1498307853504755</v>
      </c>
      <c r="BD12" s="20" t="e">
        <f>#REF!</f>
        <v>#REF!</v>
      </c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</row>
    <row r="13" spans="1:70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5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T13" s="21">
        <f>EA_raw_policy_shocks!AE152</f>
        <v>-3.3873188791100302E-2</v>
      </c>
      <c r="AU13" s="21">
        <f>EA_raw_policy_shocks!AF152</f>
        <v>3.2518555996167001E-2</v>
      </c>
      <c r="AV13" s="21">
        <f>EA_raw_policy_shocks!AG152</f>
        <v>2.9346753645473199E-2</v>
      </c>
      <c r="AW13" s="21">
        <f>EA_raw_policy_shocks!AH152</f>
        <v>0.111976139137129</v>
      </c>
      <c r="AX13" s="21">
        <f>EA_raw_policy_shocks!AI152</f>
        <v>0.12854044713467899</v>
      </c>
      <c r="AY13" s="21">
        <f>EA_raw_policy_shocks!AJ152</f>
        <v>0.115389891250856</v>
      </c>
      <c r="AZ13" s="21">
        <f>EA_raw_policy_shocks!AK152</f>
        <v>0.11362156746890199</v>
      </c>
      <c r="BB13" s="22">
        <f t="shared" si="3"/>
        <v>40178</v>
      </c>
      <c r="BC13" s="20">
        <f t="shared" si="4"/>
        <v>-0.130324377730904</v>
      </c>
      <c r="BD13" s="20" t="e">
        <f>#REF!</f>
        <v>#REF!</v>
      </c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</row>
    <row r="14" spans="1:70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5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T14" s="21">
        <f>EA_raw_policy_shocks!AE153</f>
        <v>-0.12772884070229901</v>
      </c>
      <c r="AU14" s="21">
        <f>EA_raw_policy_shocks!AF153</f>
        <v>2.35283314270552E-2</v>
      </c>
      <c r="AV14" s="21">
        <f>EA_raw_policy_shocks!AG153</f>
        <v>2.5662303852078801E-2</v>
      </c>
      <c r="AW14" s="21">
        <f>EA_raw_policy_shocks!AH153</f>
        <v>8.6055390675363899E-2</v>
      </c>
      <c r="AX14" s="21">
        <f>EA_raw_policy_shocks!AI153</f>
        <v>9.6898317648121304E-2</v>
      </c>
      <c r="AY14" s="21">
        <f>EA_raw_policy_shocks!AJ153</f>
        <v>8.7428419793996695E-2</v>
      </c>
      <c r="AZ14" s="21">
        <f>EA_raw_policy_shocks!AK153</f>
        <v>8.5280084429908601E-2</v>
      </c>
      <c r="BB14" s="22">
        <f t="shared" si="3"/>
        <v>40268</v>
      </c>
      <c r="BC14" s="20">
        <f t="shared" si="4"/>
        <v>-0.22418002964210271</v>
      </c>
      <c r="BD14" s="20" t="e">
        <f>#REF!</f>
        <v>#REF!</v>
      </c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</row>
    <row r="15" spans="1:70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5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T15" s="21">
        <f>EA_raw_policy_shocks!AE154</f>
        <v>-7.5634628422582201E-2</v>
      </c>
      <c r="AU15" s="21">
        <f>EA_raw_policy_shocks!AF154</f>
        <v>2.7915298754080199E-2</v>
      </c>
      <c r="AV15" s="21">
        <f>EA_raw_policy_shocks!AG154</f>
        <v>3.0318923572570898E-3</v>
      </c>
      <c r="AW15" s="21">
        <f>EA_raw_policy_shocks!AH154</f>
        <v>2.2125389608124199E-2</v>
      </c>
      <c r="AX15" s="21">
        <f>EA_raw_policy_shocks!AI154</f>
        <v>2.5268455877667E-2</v>
      </c>
      <c r="AY15" s="21">
        <f>EA_raw_policy_shocks!AJ154</f>
        <v>3.3297533631660998E-2</v>
      </c>
      <c r="AZ15" s="21">
        <f>EA_raw_policy_shocks!AK154</f>
        <v>3.6133973848088599E-2</v>
      </c>
      <c r="BB15" s="22">
        <f t="shared" si="3"/>
        <v>40359</v>
      </c>
      <c r="BC15" s="20">
        <f t="shared" si="4"/>
        <v>-0.1720858173623859</v>
      </c>
      <c r="BD15" s="20" t="e">
        <f>#REF!</f>
        <v>#REF!</v>
      </c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</row>
    <row r="16" spans="1:70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5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T16" s="21">
        <f>EA_raw_policy_shocks!AE155</f>
        <v>4.9105092290990804E-3</v>
      </c>
      <c r="AU16" s="21">
        <f>EA_raw_policy_shocks!AF155</f>
        <v>3.6839622388901101E-2</v>
      </c>
      <c r="AV16" s="21">
        <f>EA_raw_policy_shocks!AG155</f>
        <v>-1.0999363149043401E-2</v>
      </c>
      <c r="AW16" s="21">
        <f>EA_raw_policy_shocks!AH155</f>
        <v>2.5502411797381101E-2</v>
      </c>
      <c r="AX16" s="21">
        <f>EA_raw_policy_shocks!AI155</f>
        <v>2.4168256806207399E-2</v>
      </c>
      <c r="AY16" s="21">
        <f>EA_raw_policy_shocks!AJ155</f>
        <v>2.3356493704989201E-2</v>
      </c>
      <c r="AZ16" s="21">
        <f>EA_raw_policy_shocks!AK155</f>
        <v>2.32561932194385E-2</v>
      </c>
      <c r="BB16" s="22">
        <f t="shared" si="3"/>
        <v>40451</v>
      </c>
      <c r="BC16" s="20">
        <f t="shared" si="4"/>
        <v>-9.154067971070462E-2</v>
      </c>
      <c r="BD16" s="20" t="e">
        <f>#REF!</f>
        <v>#REF!</v>
      </c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</row>
    <row r="17" spans="1:70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5"/>
        <v>-1.2067470653980099E-4</v>
      </c>
      <c r="AJ17" s="20">
        <f t="shared" ref="AJ17:AN48" si="6">Z17</f>
        <v>1.60472106518483E-2</v>
      </c>
      <c r="AK17" s="20">
        <f t="shared" si="6"/>
        <v>4.6091224456201703E-3</v>
      </c>
      <c r="AL17" s="20">
        <f t="shared" si="6"/>
        <v>-2.3211069739570401E-4</v>
      </c>
      <c r="AM17" s="20">
        <f t="shared" si="6"/>
        <v>1.5502992818161501E-3</v>
      </c>
      <c r="AN17" s="20">
        <f t="shared" si="6"/>
        <v>-2.6035114327083098E-2</v>
      </c>
      <c r="AR17" s="22">
        <f t="shared" si="1"/>
        <v>40543</v>
      </c>
      <c r="AT17" s="21">
        <f>EA_raw_policy_shocks!AE156</f>
        <v>-4.7301122065229899E-2</v>
      </c>
      <c r="AU17" s="21">
        <f>EA_raw_policy_shocks!AF156</f>
        <v>5.1107933968967199E-2</v>
      </c>
      <c r="AV17" s="21">
        <f>EA_raw_policy_shocks!AG156</f>
        <v>-9.8104021928276507E-3</v>
      </c>
      <c r="AW17" s="21">
        <f>EA_raw_policy_shocks!AH156</f>
        <v>3.5831855032917699E-2</v>
      </c>
      <c r="AX17" s="21">
        <f>EA_raw_policy_shocks!AI156</f>
        <v>3.5747119004521002E-2</v>
      </c>
      <c r="AY17" s="21">
        <f>EA_raw_policy_shocks!AJ156</f>
        <v>4.0140305903837603E-2</v>
      </c>
      <c r="AZ17" s="21">
        <f>EA_raw_policy_shocks!AK156</f>
        <v>4.0583318016596898E-2</v>
      </c>
      <c r="BB17" s="22">
        <f t="shared" si="3"/>
        <v>40543</v>
      </c>
      <c r="BC17" s="20">
        <f t="shared" si="4"/>
        <v>-0.14375231100503361</v>
      </c>
      <c r="BD17" s="20" t="e">
        <f>#REF!</f>
        <v>#REF!</v>
      </c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</row>
    <row r="18" spans="1:70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5"/>
        <v>-1.4184062667455444E-4</v>
      </c>
      <c r="AJ18" s="20">
        <f t="shared" si="6"/>
        <v>1.5494468287657799E-2</v>
      </c>
      <c r="AK18" s="20">
        <f t="shared" si="6"/>
        <v>2.1559779097124398E-3</v>
      </c>
      <c r="AL18" s="20">
        <f t="shared" si="6"/>
        <v>-2.23328033830405E-3</v>
      </c>
      <c r="AM18" s="20">
        <f t="shared" si="6"/>
        <v>-2.4279061260346001E-4</v>
      </c>
      <c r="AN18" s="20">
        <f t="shared" si="6"/>
        <v>-2.89970772473058E-2</v>
      </c>
      <c r="AR18" s="22">
        <f t="shared" si="1"/>
        <v>40633</v>
      </c>
      <c r="AT18" s="21">
        <f>EA_raw_policy_shocks!AE157</f>
        <v>-1.8136578814704599E-2</v>
      </c>
      <c r="AU18" s="21">
        <f>EA_raw_policy_shocks!AF157</f>
        <v>6.5302593449740098E-2</v>
      </c>
      <c r="AV18" s="21">
        <f>EA_raw_policy_shocks!AG157</f>
        <v>6.9268741847217E-2</v>
      </c>
      <c r="AW18" s="21">
        <f>EA_raw_policy_shocks!AH157</f>
        <v>0.122371067463064</v>
      </c>
      <c r="AX18" s="21">
        <f>EA_raw_policy_shocks!AI157</f>
        <v>0.11257699150287</v>
      </c>
      <c r="AY18" s="21">
        <f>EA_raw_policy_shocks!AJ157</f>
        <v>0.101546901898436</v>
      </c>
      <c r="AZ18" s="21">
        <f>EA_raw_policy_shocks!AK157</f>
        <v>9.3103674433780106E-2</v>
      </c>
      <c r="BB18" s="22">
        <f t="shared" si="3"/>
        <v>40633</v>
      </c>
      <c r="BC18" s="20">
        <f t="shared" si="4"/>
        <v>-0.1145877677545083</v>
      </c>
      <c r="BD18" s="20" t="e">
        <f>#REF!</f>
        <v>#REF!</v>
      </c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</row>
    <row r="19" spans="1:70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5"/>
        <v>-1.7013832016274553E-4</v>
      </c>
      <c r="AJ19" s="20">
        <f t="shared" si="6"/>
        <v>1.64612166125177E-2</v>
      </c>
      <c r="AK19" s="20">
        <f t="shared" si="6"/>
        <v>6.9928078276770801E-4</v>
      </c>
      <c r="AL19" s="20">
        <f t="shared" si="6"/>
        <v>-3.19500066783273E-3</v>
      </c>
      <c r="AM19" s="20">
        <f t="shared" si="6"/>
        <v>-9.789042726748849E-4</v>
      </c>
      <c r="AN19" s="20">
        <f t="shared" si="6"/>
        <v>-3.2208722504589699E-2</v>
      </c>
      <c r="AR19" s="22">
        <f t="shared" si="1"/>
        <v>40724</v>
      </c>
      <c r="AT19" s="21">
        <f>EA_raw_policy_shocks!AE158</f>
        <v>5.8785067972475201E-2</v>
      </c>
      <c r="AU19" s="21">
        <f>EA_raw_policy_shocks!AF158</f>
        <v>9.4814092699113298E-2</v>
      </c>
      <c r="AV19" s="21">
        <f>EA_raw_policy_shocks!AG158</f>
        <v>6.9160162154339802E-2</v>
      </c>
      <c r="AW19" s="21">
        <f>EA_raw_policy_shocks!AH158</f>
        <v>0.12986876977765999</v>
      </c>
      <c r="AX19" s="21">
        <f>EA_raw_policy_shocks!AI158</f>
        <v>0.10959634805117301</v>
      </c>
      <c r="AY19" s="21">
        <f>EA_raw_policy_shocks!AJ158</f>
        <v>9.49261378026202E-2</v>
      </c>
      <c r="AZ19" s="21">
        <f>EA_raw_policy_shocks!AK158</f>
        <v>8.3620581508602798E-2</v>
      </c>
      <c r="BB19" s="22">
        <f t="shared" si="3"/>
        <v>40724</v>
      </c>
      <c r="BC19" s="20">
        <f t="shared" si="4"/>
        <v>-3.7666120967328499E-2</v>
      </c>
      <c r="BD19" s="20" t="e">
        <f>#REF!</f>
        <v>#REF!</v>
      </c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</row>
    <row r="20" spans="1:70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5"/>
        <v>-1.940269017445881E-4</v>
      </c>
      <c r="AJ20" s="20">
        <f t="shared" si="6"/>
        <v>2.2855452068681802E-2</v>
      </c>
      <c r="AK20" s="20">
        <f t="shared" si="6"/>
        <v>3.5417645940949401E-3</v>
      </c>
      <c r="AL20" s="20">
        <f t="shared" si="6"/>
        <v>-6.2814046689618698E-4</v>
      </c>
      <c r="AM20" s="20">
        <f t="shared" si="6"/>
        <v>1.0605801789242901E-3</v>
      </c>
      <c r="AN20" s="20">
        <f t="shared" si="6"/>
        <v>-3.3246180917945102E-2</v>
      </c>
      <c r="AR20" s="22">
        <f t="shared" si="1"/>
        <v>40816</v>
      </c>
      <c r="AT20" s="21">
        <f>EA_raw_policy_shocks!AE159</f>
        <v>9.2494830439993597E-2</v>
      </c>
      <c r="AU20" s="21">
        <f>EA_raw_policy_shocks!AF159</f>
        <v>6.8290381062152905E-2</v>
      </c>
      <c r="AV20" s="21">
        <f>EA_raw_policy_shocks!AG159</f>
        <v>-0.106276816237067</v>
      </c>
      <c r="AW20" s="21">
        <f>EA_raw_policy_shocks!AH159</f>
        <v>-1.5526624012674701E-2</v>
      </c>
      <c r="AX20" s="21">
        <f>EA_raw_policy_shocks!AI159</f>
        <v>-8.0079231559195101E-3</v>
      </c>
      <c r="AY20" s="21">
        <f>EA_raw_policy_shocks!AJ159</f>
        <v>3.18672772168783E-3</v>
      </c>
      <c r="AZ20" s="21">
        <f>EA_raw_policy_shocks!AK159</f>
        <v>7.9806473352659404E-3</v>
      </c>
      <c r="BB20" s="22">
        <f t="shared" si="3"/>
        <v>40816</v>
      </c>
      <c r="BC20" s="20">
        <f t="shared" si="4"/>
        <v>-3.9563584998101031E-3</v>
      </c>
      <c r="BD20" s="20" t="e">
        <f>#REF!</f>
        <v>#REF!</v>
      </c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</row>
    <row r="21" spans="1:70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5"/>
        <v>-2.1054100392574259E-4</v>
      </c>
      <c r="AJ21" s="20">
        <f t="shared" si="6"/>
        <v>2.7988550459467899E-2</v>
      </c>
      <c r="AK21" s="20">
        <f t="shared" si="6"/>
        <v>5.4221457500114303E-3</v>
      </c>
      <c r="AL21" s="20">
        <f t="shared" si="6"/>
        <v>1.3234863656341701E-3</v>
      </c>
      <c r="AM21" s="20">
        <f t="shared" si="6"/>
        <v>2.4980331430946002E-3</v>
      </c>
      <c r="AN21" s="20">
        <f t="shared" si="6"/>
        <v>-3.3171346627725001E-2</v>
      </c>
      <c r="AR21" s="22">
        <f t="shared" si="1"/>
        <v>40908</v>
      </c>
      <c r="AT21" s="21">
        <f>EA_raw_policy_shocks!AE160</f>
        <v>1.0251625204037401E-3</v>
      </c>
      <c r="AU21" s="21">
        <f>EA_raw_policy_shocks!AF160</f>
        <v>2.9788301148656597E-2</v>
      </c>
      <c r="AV21" s="21">
        <f>EA_raw_policy_shocks!AG160</f>
        <v>-0.12898354195351999</v>
      </c>
      <c r="AW21" s="21">
        <f>EA_raw_policy_shocks!AH160</f>
        <v>-3.8898615110103403E-2</v>
      </c>
      <c r="AX21" s="21">
        <f>EA_raw_policy_shocks!AI160</f>
        <v>-3.0658526346334401E-2</v>
      </c>
      <c r="AY21" s="21">
        <f>EA_raw_policy_shocks!AJ160</f>
        <v>-1.52529630801852E-2</v>
      </c>
      <c r="AZ21" s="21">
        <f>EA_raw_policy_shocks!AK160</f>
        <v>-5.1555432279180402E-4</v>
      </c>
      <c r="BB21" s="22">
        <f t="shared" si="3"/>
        <v>40908</v>
      </c>
      <c r="BC21" s="20">
        <f t="shared" si="4"/>
        <v>-9.5426026419399956E-2</v>
      </c>
      <c r="BD21" s="20" t="e">
        <f>#REF!</f>
        <v>#REF!</v>
      </c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</row>
    <row r="22" spans="1:70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5"/>
        <v>-2.2189041147825249E-4</v>
      </c>
      <c r="AJ22" s="20">
        <f t="shared" si="6"/>
        <v>3.02713990951941E-2</v>
      </c>
      <c r="AK22" s="20">
        <f t="shared" si="6"/>
        <v>5.97227208367634E-3</v>
      </c>
      <c r="AL22" s="20">
        <f t="shared" si="6"/>
        <v>2.2585007847464298E-3</v>
      </c>
      <c r="AM22" s="20">
        <f t="shared" si="6"/>
        <v>3.3881754276876498E-3</v>
      </c>
      <c r="AN22" s="20">
        <f t="shared" si="6"/>
        <v>-3.2592870887604403E-2</v>
      </c>
      <c r="AR22" s="22">
        <f t="shared" si="1"/>
        <v>40999</v>
      </c>
      <c r="AT22" s="21">
        <f>EA_raw_policy_shocks!AE161</f>
        <v>-0.111497323648597</v>
      </c>
      <c r="AU22" s="21">
        <f>EA_raw_policy_shocks!AF161</f>
        <v>1.9447612243382699E-2</v>
      </c>
      <c r="AV22" s="21">
        <f>EA_raw_policy_shocks!AG161</f>
        <v>-6.5836733619107302E-2</v>
      </c>
      <c r="AW22" s="21">
        <f>EA_raw_policy_shocks!AH161</f>
        <v>-2.6995907733456202E-2</v>
      </c>
      <c r="AX22" s="21">
        <f>EA_raw_policy_shocks!AI161</f>
        <v>-2.1858789835135999E-2</v>
      </c>
      <c r="AY22" s="21">
        <f>EA_raw_policy_shocks!AJ161</f>
        <v>-1.3075719034752799E-2</v>
      </c>
      <c r="AZ22" s="21">
        <f>EA_raw_policy_shocks!AK161</f>
        <v>-2.41377840257102E-3</v>
      </c>
      <c r="BB22" s="22">
        <f t="shared" si="3"/>
        <v>40999</v>
      </c>
      <c r="BC22" s="20">
        <f t="shared" si="4"/>
        <v>-0.20794851258840069</v>
      </c>
      <c r="BD22" s="20" t="e">
        <f>#REF!</f>
        <v>#REF!</v>
      </c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</row>
    <row r="23" spans="1:70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5"/>
        <v>-2.2984288540541583E-4</v>
      </c>
      <c r="AJ23" s="20">
        <f t="shared" si="6"/>
        <v>3.1589678963572697E-2</v>
      </c>
      <c r="AK23" s="20">
        <f t="shared" si="6"/>
        <v>6.2524416592601899E-3</v>
      </c>
      <c r="AL23" s="20">
        <f t="shared" si="6"/>
        <v>2.8871194956980799E-3</v>
      </c>
      <c r="AM23" s="20">
        <f t="shared" si="6"/>
        <v>4.0305946346963399E-3</v>
      </c>
      <c r="AN23" s="20">
        <f t="shared" si="6"/>
        <v>-3.1751853348604898E-2</v>
      </c>
      <c r="AR23" s="22">
        <f t="shared" si="1"/>
        <v>41090</v>
      </c>
      <c r="AT23" s="21">
        <f>EA_raw_policy_shocks!AE162</f>
        <v>3.07132229464721E-2</v>
      </c>
      <c r="AU23" s="21">
        <f>EA_raw_policy_shocks!AF162</f>
        <v>2.1085917589860701E-2</v>
      </c>
      <c r="AV23" s="21">
        <f>EA_raw_policy_shocks!AG162</f>
        <v>-6.0384382391473097E-2</v>
      </c>
      <c r="AW23" s="21">
        <f>EA_raw_policy_shocks!AH162</f>
        <v>-2.72724050014229E-2</v>
      </c>
      <c r="AX23" s="21">
        <f>EA_raw_policy_shocks!AI162</f>
        <v>-2.30192811574986E-2</v>
      </c>
      <c r="AY23" s="21">
        <f>EA_raw_policy_shocks!AJ162</f>
        <v>-1.39461485114713E-2</v>
      </c>
      <c r="AZ23" s="21">
        <f>EA_raw_policy_shocks!AK162</f>
        <v>-4.2683772686101101E-3</v>
      </c>
      <c r="BB23" s="22">
        <f t="shared" si="3"/>
        <v>41090</v>
      </c>
      <c r="BC23" s="20">
        <f t="shared" si="4"/>
        <v>-6.5737965993331593E-2</v>
      </c>
      <c r="BD23" s="20" t="e">
        <f>#REF!</f>
        <v>#REF!</v>
      </c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</row>
    <row r="24" spans="1:70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5"/>
        <v>-2.3203721994958514E-4</v>
      </c>
      <c r="AJ24" s="20">
        <f t="shared" si="6"/>
        <v>3.20265587092416E-2</v>
      </c>
      <c r="AK24" s="20">
        <f t="shared" si="6"/>
        <v>6.4814402499502304E-3</v>
      </c>
      <c r="AL24" s="20">
        <f t="shared" si="6"/>
        <v>3.4489176814922399E-3</v>
      </c>
      <c r="AM24" s="20">
        <f t="shared" si="6"/>
        <v>4.5910132554727303E-3</v>
      </c>
      <c r="AN24" s="20">
        <f t="shared" si="6"/>
        <v>-3.0725839329270799E-2</v>
      </c>
      <c r="AR24" s="22">
        <f t="shared" si="1"/>
        <v>41182</v>
      </c>
      <c r="AT24" s="21">
        <f>EA_raw_policy_shocks!AE163</f>
        <v>3.4262740530691102E-2</v>
      </c>
      <c r="AU24" s="21">
        <f>EA_raw_policy_shocks!AF163</f>
        <v>4.77717188234319E-3</v>
      </c>
      <c r="AV24" s="21">
        <f>EA_raw_policy_shocks!AG163</f>
        <v>-4.2736347658989003E-2</v>
      </c>
      <c r="AW24" s="21">
        <f>EA_raw_policy_shocks!AH163</f>
        <v>-3.07163023404734E-2</v>
      </c>
      <c r="AX24" s="21">
        <f>EA_raw_policy_shocks!AI163</f>
        <v>-2.6152676973042799E-2</v>
      </c>
      <c r="AY24" s="21">
        <f>EA_raw_policy_shocks!AJ163</f>
        <v>-1.6579191087278702E-2</v>
      </c>
      <c r="AZ24" s="21">
        <f>EA_raw_policy_shocks!AK163</f>
        <v>-6.8363228439774302E-3</v>
      </c>
      <c r="BB24" s="22">
        <f t="shared" si="3"/>
        <v>41182</v>
      </c>
      <c r="BC24" s="20">
        <f t="shared" si="4"/>
        <v>-6.2188448409112598E-2</v>
      </c>
      <c r="BD24" s="20" t="e">
        <f>#REF!</f>
        <v>#REF!</v>
      </c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</row>
    <row r="25" spans="1:70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5"/>
        <v>-2.3127844056427722E-4</v>
      </c>
      <c r="AJ25" s="20">
        <f t="shared" si="6"/>
        <v>3.1910261213230401E-2</v>
      </c>
      <c r="AK25" s="20">
        <f t="shared" si="6"/>
        <v>6.3269531307641397E-3</v>
      </c>
      <c r="AL25" s="20">
        <f t="shared" si="6"/>
        <v>3.7031260556208401E-3</v>
      </c>
      <c r="AM25" s="20">
        <f t="shared" si="6"/>
        <v>4.9035772696326401E-3</v>
      </c>
      <c r="AN25" s="20">
        <f t="shared" si="6"/>
        <v>-2.9719448517229099E-2</v>
      </c>
      <c r="AR25" s="22">
        <f t="shared" si="1"/>
        <v>41274</v>
      </c>
      <c r="AT25" s="21">
        <f>EA_raw_policy_shocks!AE164</f>
        <v>4.4698334563775803E-2</v>
      </c>
      <c r="AU25" s="21">
        <f>EA_raw_policy_shocks!AF164</f>
        <v>3.9802394747924102E-3</v>
      </c>
      <c r="AV25" s="21">
        <f>EA_raw_policy_shocks!AG164</f>
        <v>-3.8862897000055199E-2</v>
      </c>
      <c r="AW25" s="21">
        <f>EA_raw_policy_shocks!AH164</f>
        <v>-2.0869598223992199E-2</v>
      </c>
      <c r="AX25" s="21">
        <f>EA_raw_policy_shocks!AI164</f>
        <v>-1.92594193150987E-2</v>
      </c>
      <c r="AY25" s="21">
        <f>EA_raw_policy_shocks!AJ164</f>
        <v>-1.20259105099648E-2</v>
      </c>
      <c r="AZ25" s="21">
        <f>EA_raw_policy_shocks!AK164</f>
        <v>-3.6657880849835099E-3</v>
      </c>
      <c r="BB25" s="22">
        <f t="shared" si="3"/>
        <v>41274</v>
      </c>
      <c r="BC25" s="20">
        <f t="shared" si="4"/>
        <v>-5.1752854376027897E-2</v>
      </c>
      <c r="BD25" s="20" t="e">
        <f>#REF!</f>
        <v>#REF!</v>
      </c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</row>
    <row r="26" spans="1:70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5"/>
        <v>-2.3030701030899703E-4</v>
      </c>
      <c r="AJ26" s="20">
        <f t="shared" si="6"/>
        <v>3.0699588803551E-2</v>
      </c>
      <c r="AK26" s="20">
        <f t="shared" si="6"/>
        <v>5.54241435408719E-3</v>
      </c>
      <c r="AL26" s="20">
        <f t="shared" si="6"/>
        <v>3.2869865447704401E-3</v>
      </c>
      <c r="AM26" s="20">
        <f t="shared" si="6"/>
        <v>4.6673967601496003E-3</v>
      </c>
      <c r="AN26" s="20">
        <f t="shared" si="6"/>
        <v>-2.9087161768215301E-2</v>
      </c>
      <c r="AR26" s="22">
        <f t="shared" si="1"/>
        <v>41364</v>
      </c>
      <c r="AT26" s="21">
        <f>EA_raw_policy_shocks!AE165</f>
        <v>0.15728698588575901</v>
      </c>
      <c r="AU26" s="21">
        <f>EA_raw_policy_shocks!AF165</f>
        <v>8.1740985996823605E-3</v>
      </c>
      <c r="AV26" s="21">
        <f>EA_raw_policy_shocks!AG165</f>
        <v>3.7572762620550599E-3</v>
      </c>
      <c r="AW26" s="21">
        <f>EA_raw_policy_shocks!AH165</f>
        <v>3.5668096554139499E-3</v>
      </c>
      <c r="AX26" s="21">
        <f>EA_raw_policy_shocks!AI165</f>
        <v>4.5865883919554403E-3</v>
      </c>
      <c r="AY26" s="21">
        <f>EA_raw_policy_shocks!AJ165</f>
        <v>6.5516773843056703E-3</v>
      </c>
      <c r="AZ26" s="21">
        <f>EA_raw_policy_shocks!AK165</f>
        <v>8.7138567283362601E-3</v>
      </c>
      <c r="BB26" s="22">
        <f t="shared" si="3"/>
        <v>41364</v>
      </c>
      <c r="BC26" s="20">
        <f t="shared" si="4"/>
        <v>6.0835796945955312E-2</v>
      </c>
      <c r="BD26" s="20" t="e">
        <f>#REF!</f>
        <v>#REF!</v>
      </c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</row>
    <row r="27" spans="1:70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5"/>
        <v>-2.2720239437250793E-4</v>
      </c>
      <c r="AJ27" s="20">
        <f t="shared" si="6"/>
        <v>3.0370643666843802E-2</v>
      </c>
      <c r="AK27" s="20">
        <f t="shared" si="6"/>
        <v>5.4801992191766402E-3</v>
      </c>
      <c r="AL27" s="20">
        <f t="shared" si="6"/>
        <v>3.3887588028136402E-3</v>
      </c>
      <c r="AM27" s="20">
        <f t="shared" si="6"/>
        <v>4.79814677698531E-3</v>
      </c>
      <c r="AN27" s="20">
        <f t="shared" si="6"/>
        <v>-2.8444946685579599E-2</v>
      </c>
      <c r="AR27" s="22">
        <f t="shared" si="1"/>
        <v>41455</v>
      </c>
      <c r="AT27" s="21">
        <f>EA_raw_policy_shocks!AE166</f>
        <v>3.7963655817452598E-2</v>
      </c>
      <c r="AU27" s="21">
        <f>EA_raw_policy_shocks!AF166</f>
        <v>4.4544502084085998E-3</v>
      </c>
      <c r="AV27" s="21">
        <f>EA_raw_policy_shocks!AG166</f>
        <v>-2.0497350476902799E-2</v>
      </c>
      <c r="AW27" s="21">
        <f>EA_raw_policy_shocks!AH166</f>
        <v>-7.5309164886310197E-3</v>
      </c>
      <c r="AX27" s="21">
        <f>EA_raw_policy_shocks!AI166</f>
        <v>-4.3997561971062102E-3</v>
      </c>
      <c r="AY27" s="21">
        <f>EA_raw_policy_shocks!AJ166</f>
        <v>-1.2446895943474801E-3</v>
      </c>
      <c r="AZ27" s="21">
        <f>EA_raw_policy_shocks!AK166</f>
        <v>3.31000847882626E-3</v>
      </c>
      <c r="BB27" s="22">
        <f t="shared" si="3"/>
        <v>41455</v>
      </c>
      <c r="BC27" s="20">
        <f t="shared" si="4"/>
        <v>-5.8487533122351103E-2</v>
      </c>
      <c r="BD27" s="20" t="e">
        <f>#REF!</f>
        <v>#REF!</v>
      </c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</row>
    <row r="28" spans="1:70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5"/>
        <v>-2.2407981581868417E-4</v>
      </c>
      <c r="AJ28" s="20">
        <f t="shared" si="6"/>
        <v>2.9954446575608501E-2</v>
      </c>
      <c r="AK28" s="20">
        <f t="shared" si="6"/>
        <v>5.1339268852812403E-3</v>
      </c>
      <c r="AL28" s="20">
        <f t="shared" si="6"/>
        <v>3.0261791961416701E-3</v>
      </c>
      <c r="AM28" s="20">
        <f t="shared" si="6"/>
        <v>4.5222799819111198E-3</v>
      </c>
      <c r="AN28" s="20">
        <f t="shared" si="6"/>
        <v>-2.81449546860046E-2</v>
      </c>
      <c r="AR28" s="22">
        <f t="shared" si="1"/>
        <v>41547</v>
      </c>
      <c r="AT28" s="21">
        <f>EA_raw_policy_shocks!AE167</f>
        <v>-4.0571188181826E-2</v>
      </c>
      <c r="AU28" s="21">
        <f>EA_raw_policy_shocks!AF167</f>
        <v>5.1245830007523707E-3</v>
      </c>
      <c r="AV28" s="21">
        <f>EA_raw_policy_shocks!AG167</f>
        <v>-1.5637025084479301E-2</v>
      </c>
      <c r="AW28" s="21">
        <f>EA_raw_policy_shocks!AH167</f>
        <v>3.9178628616992096E-3</v>
      </c>
      <c r="AX28" s="21">
        <f>EA_raw_policy_shocks!AI167</f>
        <v>1.11676902193081E-2</v>
      </c>
      <c r="AY28" s="21">
        <f>EA_raw_policy_shocks!AJ167</f>
        <v>1.21369682913213E-2</v>
      </c>
      <c r="AZ28" s="21">
        <f>EA_raw_policy_shocks!AK167</f>
        <v>1.4785376429422599E-2</v>
      </c>
      <c r="BB28" s="22">
        <f t="shared" si="3"/>
        <v>41547</v>
      </c>
      <c r="BC28" s="20">
        <f t="shared" si="4"/>
        <v>-0.13702237712162971</v>
      </c>
      <c r="BD28" s="20" t="e">
        <f>#REF!</f>
        <v>#REF!</v>
      </c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</row>
    <row r="29" spans="1:70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5"/>
        <v>-2.2167940221380099E-4</v>
      </c>
      <c r="AJ29" s="20">
        <f t="shared" si="6"/>
        <v>2.9992445011295301E-2</v>
      </c>
      <c r="AK29" s="20">
        <f t="shared" si="6"/>
        <v>5.3028430677448599E-3</v>
      </c>
      <c r="AL29" s="20">
        <f t="shared" si="6"/>
        <v>3.2318513455420399E-3</v>
      </c>
      <c r="AM29" s="20">
        <f t="shared" si="6"/>
        <v>4.7339776624077904E-3</v>
      </c>
      <c r="AN29" s="20">
        <f t="shared" si="6"/>
        <v>-2.7700680426845301E-2</v>
      </c>
      <c r="AR29" s="22">
        <f t="shared" si="1"/>
        <v>41639</v>
      </c>
      <c r="AT29" s="21">
        <f>EA_raw_policy_shocks!AE168</f>
        <v>1.4003890940975599E-2</v>
      </c>
      <c r="AU29" s="21">
        <f>EA_raw_policy_shocks!AF168</f>
        <v>8.3890336928162095E-3</v>
      </c>
      <c r="AV29" s="21">
        <f>EA_raw_policy_shocks!AG168</f>
        <v>-2.23583666981222E-2</v>
      </c>
      <c r="AW29" s="21">
        <f>EA_raw_policy_shocks!AH168</f>
        <v>-3.1019157350617201E-3</v>
      </c>
      <c r="AX29" s="21">
        <f>EA_raw_policy_shocks!AI168</f>
        <v>-1.8822727247913499E-3</v>
      </c>
      <c r="AY29" s="21">
        <f>EA_raw_policy_shocks!AJ168</f>
        <v>1.27036390643817E-3</v>
      </c>
      <c r="AZ29" s="21">
        <f>EA_raw_policy_shocks!AK168</f>
        <v>5.1537023896041298E-3</v>
      </c>
      <c r="BB29" s="22">
        <f t="shared" si="3"/>
        <v>41639</v>
      </c>
      <c r="BC29" s="20">
        <f t="shared" si="4"/>
        <v>-8.2447297998828106E-2</v>
      </c>
      <c r="BD29" s="20" t="e">
        <f>#REF!</f>
        <v>#REF!</v>
      </c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</row>
    <row r="30" spans="1:70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5"/>
        <v>-2.2106526129875843E-4</v>
      </c>
      <c r="AJ30" s="20">
        <f t="shared" si="6"/>
        <v>3.00834629081814E-2</v>
      </c>
      <c r="AK30" s="20">
        <f t="shared" si="6"/>
        <v>5.4777991856491603E-3</v>
      </c>
      <c r="AL30" s="20">
        <f t="shared" si="6"/>
        <v>3.5679555226097999E-3</v>
      </c>
      <c r="AM30" s="20">
        <f t="shared" si="6"/>
        <v>5.04913635235304E-3</v>
      </c>
      <c r="AN30" s="20">
        <f t="shared" si="6"/>
        <v>-2.70260067446348E-2</v>
      </c>
      <c r="AR30" s="22">
        <f t="shared" si="1"/>
        <v>41729</v>
      </c>
      <c r="AT30" s="21">
        <f>EA_raw_policy_shocks!AE169</f>
        <v>0.19223896400818999</v>
      </c>
      <c r="AU30" s="21">
        <f>EA_raw_policy_shocks!AF169</f>
        <v>1.35722815967387E-2</v>
      </c>
      <c r="AV30" s="21">
        <f>EA_raw_policy_shocks!AG169</f>
        <v>-2.4844831723749902E-2</v>
      </c>
      <c r="AW30" s="21">
        <f>EA_raw_policy_shocks!AH169</f>
        <v>-9.2004596934694895E-3</v>
      </c>
      <c r="AX30" s="21">
        <f>EA_raw_policy_shocks!AI169</f>
        <v>-9.7465322353347105E-3</v>
      </c>
      <c r="AY30" s="21">
        <f>EA_raw_policy_shocks!AJ169</f>
        <v>-5.5970197602268302E-3</v>
      </c>
      <c r="AZ30" s="21">
        <f>EA_raw_policy_shocks!AK169</f>
        <v>-1.1193468719412601E-3</v>
      </c>
      <c r="BB30" s="22">
        <f t="shared" si="3"/>
        <v>41729</v>
      </c>
      <c r="BC30" s="20">
        <f t="shared" si="4"/>
        <v>9.5787775068386288E-2</v>
      </c>
      <c r="BD30" s="20" t="e">
        <f>#REF!</f>
        <v>#REF!</v>
      </c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</row>
    <row r="31" spans="1:70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5"/>
        <v>-2.197514006373693E-4</v>
      </c>
      <c r="AJ31" s="20">
        <f t="shared" si="6"/>
        <v>3.0386908700408201E-2</v>
      </c>
      <c r="AK31" s="20">
        <f t="shared" si="6"/>
        <v>5.47473055656499E-3</v>
      </c>
      <c r="AL31" s="20">
        <f t="shared" si="6"/>
        <v>3.72608657157602E-3</v>
      </c>
      <c r="AM31" s="20">
        <f t="shared" si="6"/>
        <v>5.2137744586566699E-3</v>
      </c>
      <c r="AN31" s="20">
        <f t="shared" si="6"/>
        <v>-2.61998122354389E-2</v>
      </c>
      <c r="AR31" s="22">
        <f t="shared" si="1"/>
        <v>41820</v>
      </c>
      <c r="AT31" s="21">
        <f>EA_raw_policy_shocks!AE170</f>
        <v>2.55044885802873E-2</v>
      </c>
      <c r="AU31" s="21">
        <f>EA_raw_policy_shocks!AF170</f>
        <v>7.8395610422675698E-3</v>
      </c>
      <c r="AV31" s="21">
        <f>EA_raw_policy_shocks!AG170</f>
        <v>-3.8185206739476403E-2</v>
      </c>
      <c r="AW31" s="21">
        <f>EA_raw_policy_shocks!AH170</f>
        <v>-1.05152140473645E-2</v>
      </c>
      <c r="AX31" s="21">
        <f>EA_raw_policy_shocks!AI170</f>
        <v>-8.6164031832529197E-3</v>
      </c>
      <c r="AY31" s="21">
        <f>EA_raw_policy_shocks!AJ170</f>
        <v>-5.37688106431055E-3</v>
      </c>
      <c r="AZ31" s="21">
        <f>EA_raw_policy_shocks!AK170</f>
        <v>-3.61741215124005E-3</v>
      </c>
      <c r="BB31" s="22">
        <f t="shared" si="3"/>
        <v>41820</v>
      </c>
      <c r="BC31" s="20">
        <f t="shared" si="4"/>
        <v>-7.0946700359516404E-2</v>
      </c>
      <c r="BD31" s="20" t="e">
        <f>#REF!</f>
        <v>#REF!</v>
      </c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</row>
    <row r="32" spans="1:70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5"/>
        <v>-2.1647173107369703E-4</v>
      </c>
      <c r="AJ32" s="20">
        <f t="shared" si="6"/>
        <v>2.9948427555726E-2</v>
      </c>
      <c r="AK32" s="20">
        <f t="shared" si="6"/>
        <v>5.5602837857327003E-3</v>
      </c>
      <c r="AL32" s="20">
        <f t="shared" si="6"/>
        <v>3.9753122035523997E-3</v>
      </c>
      <c r="AM32" s="20">
        <f t="shared" si="6"/>
        <v>5.2908688776165296E-3</v>
      </c>
      <c r="AN32" s="20">
        <f t="shared" si="6"/>
        <v>-2.5236748966661601E-2</v>
      </c>
      <c r="AR32" s="22">
        <f t="shared" si="1"/>
        <v>41912</v>
      </c>
      <c r="AT32" s="21">
        <f>EA_raw_policy_shocks!AE171</f>
        <v>-6.3580350718997203E-2</v>
      </c>
      <c r="AU32" s="21">
        <f>EA_raw_policy_shocks!AF171</f>
        <v>-2.5458436491730002E-4</v>
      </c>
      <c r="AV32" s="21">
        <f>EA_raw_policy_shocks!AG171</f>
        <v>-8.6823349569277401E-3</v>
      </c>
      <c r="AW32" s="21">
        <f>EA_raw_policy_shocks!AH171</f>
        <v>-1.50925334071883E-2</v>
      </c>
      <c r="AX32" s="21">
        <f>EA_raw_policy_shocks!AI171</f>
        <v>-1.4111521097672299E-2</v>
      </c>
      <c r="AY32" s="21">
        <f>EA_raw_policy_shocks!AJ171</f>
        <v>-6.9011777515587298E-3</v>
      </c>
      <c r="AZ32" s="21">
        <f>EA_raw_policy_shocks!AK171</f>
        <v>-6.6609831184750298E-3</v>
      </c>
      <c r="BB32" s="22">
        <f t="shared" si="3"/>
        <v>41912</v>
      </c>
      <c r="BC32" s="20">
        <f t="shared" si="4"/>
        <v>-0.1600315396588009</v>
      </c>
      <c r="BD32" s="20" t="e">
        <f>#REF!</f>
        <v>#REF!</v>
      </c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</row>
    <row r="33" spans="1:70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5"/>
        <v>-2.1139863523195743E-4</v>
      </c>
      <c r="AJ33" s="20">
        <f t="shared" si="6"/>
        <v>2.9163307955082301E-2</v>
      </c>
      <c r="AK33" s="20">
        <f t="shared" si="6"/>
        <v>5.5080607276103404E-3</v>
      </c>
      <c r="AL33" s="20">
        <f t="shared" si="6"/>
        <v>4.1142351569156601E-3</v>
      </c>
      <c r="AM33" s="20">
        <f t="shared" si="6"/>
        <v>5.1434454814369701E-3</v>
      </c>
      <c r="AN33" s="20">
        <f t="shared" si="6"/>
        <v>-2.4290359889922401E-2</v>
      </c>
      <c r="AR33" s="22">
        <f t="shared" si="1"/>
        <v>42004</v>
      </c>
      <c r="AT33" s="21">
        <f>EA_raw_policy_shocks!AE172</f>
        <v>-1.0764960719680101E-2</v>
      </c>
      <c r="AU33" s="21">
        <f>EA_raw_policy_shocks!AF172</f>
        <v>-1.5616127471366501E-3</v>
      </c>
      <c r="AV33" s="21">
        <f>EA_raw_policy_shocks!AG172</f>
        <v>-1.0748253023652499E-2</v>
      </c>
      <c r="AW33" s="21">
        <f>EA_raw_policy_shocks!AH172</f>
        <v>-1.4370658176801301E-2</v>
      </c>
      <c r="AX33" s="21">
        <f>EA_raw_policy_shocks!AI172</f>
        <v>-1.05923622426933E-2</v>
      </c>
      <c r="AY33" s="21">
        <f>EA_raw_policy_shocks!AJ172</f>
        <v>-3.3746756952492299E-3</v>
      </c>
      <c r="AZ33" s="21">
        <f>EA_raw_policy_shocks!AK172</f>
        <v>-4.6977779096592596E-3</v>
      </c>
      <c r="BB33" s="22">
        <f t="shared" si="3"/>
        <v>42004</v>
      </c>
      <c r="BC33" s="20">
        <f t="shared" si="4"/>
        <v>-0.1072161496594838</v>
      </c>
      <c r="BD33" s="20" t="e">
        <f>#REF!</f>
        <v>#REF!</v>
      </c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</row>
    <row r="34" spans="1:70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5"/>
        <v>-2.0525743900920494E-4</v>
      </c>
      <c r="AJ34" s="20">
        <f t="shared" si="6"/>
        <v>2.8308055452819201E-2</v>
      </c>
      <c r="AK34" s="20">
        <f t="shared" si="6"/>
        <v>5.3182076370728E-3</v>
      </c>
      <c r="AL34" s="20">
        <f t="shared" si="6"/>
        <v>4.1492840729517796E-3</v>
      </c>
      <c r="AM34" s="20">
        <f t="shared" si="6"/>
        <v>4.9332208985397499E-3</v>
      </c>
      <c r="AN34" s="20">
        <f t="shared" si="6"/>
        <v>-2.3383700586065901E-2</v>
      </c>
      <c r="AR34" s="22">
        <f t="shared" si="1"/>
        <v>42094</v>
      </c>
      <c r="AT34" s="21">
        <f>EA_raw_policy_shocks!AE173</f>
        <v>0.108182875796327</v>
      </c>
      <c r="AU34" s="21">
        <f>EA_raw_policy_shocks!AF173</f>
        <v>-3.51386521558556E-3</v>
      </c>
      <c r="AV34" s="21">
        <f>EA_raw_policy_shocks!AG173</f>
        <v>-1.20854187903921E-2</v>
      </c>
      <c r="AW34" s="21">
        <f>EA_raw_policy_shocks!AH173</f>
        <v>-7.7483124701273496E-3</v>
      </c>
      <c r="AX34" s="21">
        <f>EA_raw_policy_shocks!AI173</f>
        <v>-4.9668218344529899E-3</v>
      </c>
      <c r="AY34" s="21">
        <f>EA_raw_policy_shocks!AJ173</f>
        <v>-2.2145728177796198E-3</v>
      </c>
      <c r="AZ34" s="21">
        <f>EA_raw_policy_shocks!AK173</f>
        <v>-3.9592887149284099E-3</v>
      </c>
      <c r="BB34" s="22">
        <f t="shared" ref="BB34:BB65" si="7">AR34</f>
        <v>42094</v>
      </c>
      <c r="BC34" s="20">
        <f t="shared" ref="BC34:BC65" si="8">AT34-$AT$2</f>
        <v>1.1731686856523302E-2</v>
      </c>
      <c r="BD34" s="20" t="e">
        <f>#REF!</f>
        <v>#REF!</v>
      </c>
    </row>
    <row r="35" spans="1:70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5"/>
        <v>-1.968802006184604E-4</v>
      </c>
      <c r="AJ35" s="20">
        <f t="shared" si="6"/>
        <v>2.7117033402279601E-2</v>
      </c>
      <c r="AK35" s="20">
        <f t="shared" si="6"/>
        <v>4.8857338493135602E-3</v>
      </c>
      <c r="AL35" s="20">
        <f t="shared" si="6"/>
        <v>3.8761434001388598E-3</v>
      </c>
      <c r="AM35" s="20">
        <f t="shared" si="6"/>
        <v>4.4783695587025099E-3</v>
      </c>
      <c r="AN35" s="20">
        <f t="shared" si="6"/>
        <v>-2.2757711382192999E-2</v>
      </c>
      <c r="AR35" s="22">
        <f t="shared" si="1"/>
        <v>42185</v>
      </c>
      <c r="AT35" s="21">
        <f>EA_raw_policy_shocks!AE174</f>
        <v>-9.7075869681915394E-2</v>
      </c>
      <c r="AU35" s="21">
        <f>EA_raw_policy_shocks!AF174</f>
        <v>-1.11539082179103E-2</v>
      </c>
      <c r="AV35" s="21">
        <f>EA_raw_policy_shocks!AG174</f>
        <v>6.52393516092452E-3</v>
      </c>
      <c r="AW35" s="21">
        <f>EA_raw_policy_shocks!AH174</f>
        <v>4.8617256572565104E-3</v>
      </c>
      <c r="AX35" s="21">
        <f>EA_raw_policy_shocks!AI174</f>
        <v>5.6627193241498598E-3</v>
      </c>
      <c r="AY35" s="21">
        <f>EA_raw_policy_shocks!AJ174</f>
        <v>6.1969126099586797E-3</v>
      </c>
      <c r="AZ35" s="21">
        <f>EA_raw_policy_shocks!AK174</f>
        <v>4.6671708898842401E-3</v>
      </c>
      <c r="BB35" s="22">
        <f t="shared" si="7"/>
        <v>42185</v>
      </c>
      <c r="BC35" s="20">
        <f t="shared" si="8"/>
        <v>-0.19352705862171909</v>
      </c>
      <c r="BD35" s="20" t="e">
        <f>#REF!</f>
        <v>#REF!</v>
      </c>
    </row>
    <row r="36" spans="1:70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5"/>
        <v>-1.8716123674901981E-4</v>
      </c>
      <c r="AJ36" s="20">
        <f t="shared" si="6"/>
        <v>2.6420921638337001E-2</v>
      </c>
      <c r="AK36" s="20">
        <f t="shared" si="6"/>
        <v>5.1901514828811496E-3</v>
      </c>
      <c r="AL36" s="20">
        <f t="shared" si="6"/>
        <v>4.2700544921503401E-3</v>
      </c>
      <c r="AM36" s="20">
        <f t="shared" si="6"/>
        <v>4.6431467633611901E-3</v>
      </c>
      <c r="AN36" s="20">
        <f t="shared" si="6"/>
        <v>-2.1883722925797301E-2</v>
      </c>
      <c r="AR36" s="22">
        <f t="shared" si="1"/>
        <v>42277</v>
      </c>
      <c r="AT36" s="21">
        <f>EA_raw_policy_shocks!AE175</f>
        <v>1.6967884957884399E-2</v>
      </c>
      <c r="AU36" s="21">
        <f>EA_raw_policy_shocks!AF175</f>
        <v>-1.1635814030966101E-2</v>
      </c>
      <c r="AV36" s="21">
        <f>EA_raw_policy_shocks!AG175</f>
        <v>-3.74424439511415E-3</v>
      </c>
      <c r="AW36" s="21">
        <f>EA_raw_policy_shocks!AH175</f>
        <v>-1.4612873290407899E-2</v>
      </c>
      <c r="AX36" s="21">
        <f>EA_raw_policy_shocks!AI175</f>
        <v>-1.37599926598345E-2</v>
      </c>
      <c r="AY36" s="21">
        <f>EA_raw_policy_shocks!AJ175</f>
        <v>-9.8231371263108203E-3</v>
      </c>
      <c r="AZ36" s="21">
        <f>EA_raw_policy_shocks!AK175</f>
        <v>-7.8004764991598304E-3</v>
      </c>
      <c r="BB36" s="22">
        <f t="shared" si="7"/>
        <v>42277</v>
      </c>
      <c r="BC36" s="20">
        <f t="shared" si="8"/>
        <v>-7.9483303981919301E-2</v>
      </c>
      <c r="BD36" s="20" t="e">
        <f>#REF!</f>
        <v>#REF!</v>
      </c>
    </row>
    <row r="37" spans="1:70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5"/>
        <v>-1.755158724973297E-4</v>
      </c>
      <c r="AJ37" s="20">
        <f t="shared" si="6"/>
        <v>2.5494506251333399E-2</v>
      </c>
      <c r="AK37" s="20">
        <f t="shared" si="6"/>
        <v>5.3236561107450299E-3</v>
      </c>
      <c r="AL37" s="20">
        <f t="shared" si="6"/>
        <v>4.4110300893240801E-3</v>
      </c>
      <c r="AM37" s="20">
        <f t="shared" si="6"/>
        <v>4.5960867997019098E-3</v>
      </c>
      <c r="AN37" s="20">
        <f t="shared" si="6"/>
        <v>-2.0947683541894201E-2</v>
      </c>
      <c r="AR37" s="22">
        <f t="shared" si="1"/>
        <v>42369</v>
      </c>
      <c r="AT37" s="21">
        <f>EA_raw_policy_shocks!AE176</f>
        <v>-2.0471259936383501E-2</v>
      </c>
      <c r="AU37" s="21">
        <f>EA_raw_policy_shocks!AF176</f>
        <v>-1.8742057577206799E-2</v>
      </c>
      <c r="AV37" s="21">
        <f>EA_raw_policy_shocks!AG176</f>
        <v>-7.0461312991627499E-3</v>
      </c>
      <c r="AW37" s="21">
        <f>EA_raw_policy_shocks!AH176</f>
        <v>-1.7607036554725598E-2</v>
      </c>
      <c r="AX37" s="21">
        <f>EA_raw_policy_shocks!AI176</f>
        <v>-1.1886343940906201E-2</v>
      </c>
      <c r="AY37" s="21">
        <f>EA_raw_policy_shocks!AJ176</f>
        <v>-6.7438471331182602E-3</v>
      </c>
      <c r="AZ37" s="21">
        <f>EA_raw_policy_shocks!AK176</f>
        <v>-7.1289000375179901E-3</v>
      </c>
      <c r="BB37" s="22">
        <f t="shared" si="7"/>
        <v>42369</v>
      </c>
      <c r="BC37" s="20">
        <f t="shared" si="8"/>
        <v>-0.1169224488761872</v>
      </c>
      <c r="BD37" s="20" t="e">
        <f>#REF!</f>
        <v>#REF!</v>
      </c>
    </row>
    <row r="38" spans="1:70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5"/>
        <v>-1.6118198520061189E-4</v>
      </c>
      <c r="AJ38" s="20">
        <f t="shared" si="6"/>
        <v>2.4634332011386199E-2</v>
      </c>
      <c r="AK38" s="20">
        <f t="shared" si="6"/>
        <v>5.8866995588768801E-3</v>
      </c>
      <c r="AL38" s="20">
        <f t="shared" si="6"/>
        <v>4.8586218124535502E-3</v>
      </c>
      <c r="AM38" s="20">
        <f t="shared" si="6"/>
        <v>4.6824500089526202E-3</v>
      </c>
      <c r="AN38" s="20">
        <f t="shared" si="6"/>
        <v>-1.9828844084490701E-2</v>
      </c>
      <c r="AR38" s="22">
        <f t="shared" si="1"/>
        <v>42460</v>
      </c>
      <c r="AT38" s="21">
        <f>EA_raw_policy_shocks!AE177</f>
        <v>-6.4005821002148999E-3</v>
      </c>
      <c r="AU38" s="21">
        <f>EA_raw_policy_shocks!AF177</f>
        <v>-2.7387680768059301E-2</v>
      </c>
      <c r="AV38" s="21">
        <f>EA_raw_policy_shocks!AG177</f>
        <v>-1.53255545333388E-2</v>
      </c>
      <c r="AW38" s="21">
        <f>EA_raw_policy_shocks!AH177</f>
        <v>-3.3798704229200997E-2</v>
      </c>
      <c r="AX38" s="21">
        <f>EA_raw_policy_shocks!AI177</f>
        <v>-2.31849183314362E-2</v>
      </c>
      <c r="AY38" s="21">
        <f>EA_raw_policy_shocks!AJ177</f>
        <v>-1.3461998739416701E-2</v>
      </c>
      <c r="AZ38" s="21">
        <f>EA_raw_policy_shocks!AK177</f>
        <v>-1.2999210884015301E-2</v>
      </c>
      <c r="BB38" s="22">
        <f t="shared" si="7"/>
        <v>42460</v>
      </c>
      <c r="BC38" s="20">
        <f t="shared" si="8"/>
        <v>-0.10285177104001859</v>
      </c>
      <c r="BD38" s="20" t="e">
        <f>#REF!</f>
        <v>#REF!</v>
      </c>
    </row>
    <row r="39" spans="1:70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5"/>
        <v>-1.458666931494792E-4</v>
      </c>
      <c r="AJ39" s="20">
        <f t="shared" si="6"/>
        <v>2.2944654256473698E-2</v>
      </c>
      <c r="AK39" s="20">
        <f t="shared" si="6"/>
        <v>6.0357838948865697E-3</v>
      </c>
      <c r="AL39" s="20">
        <f t="shared" si="6"/>
        <v>5.1581831785218997E-3</v>
      </c>
      <c r="AM39" s="20">
        <f t="shared" si="6"/>
        <v>4.7608320373093696E-3</v>
      </c>
      <c r="AN39" s="20">
        <f t="shared" si="6"/>
        <v>-1.8555885612192499E-2</v>
      </c>
      <c r="AR39" s="22">
        <f t="shared" si="1"/>
        <v>42551</v>
      </c>
      <c r="AT39" s="21">
        <f>EA_raw_policy_shocks!AE178</f>
        <v>-6.06710361769544E-2</v>
      </c>
      <c r="AU39" s="21">
        <f>EA_raw_policy_shocks!AF178</f>
        <v>-2.8808632696272502E-2</v>
      </c>
      <c r="AV39" s="21">
        <f>EA_raw_policy_shocks!AG178</f>
        <v>1.10559601701707E-3</v>
      </c>
      <c r="AW39" s="21">
        <f>EA_raw_policy_shocks!AH178</f>
        <v>-2.4214055035818499E-2</v>
      </c>
      <c r="AX39" s="21">
        <f>EA_raw_policy_shocks!AI178</f>
        <v>-2.06514481388285E-2</v>
      </c>
      <c r="AY39" s="21">
        <f>EA_raw_policy_shocks!AJ178</f>
        <v>-1.7279196686262401E-2</v>
      </c>
      <c r="AZ39" s="21">
        <f>EA_raw_policy_shocks!AK178</f>
        <v>-1.6370159369809598E-2</v>
      </c>
      <c r="BB39" s="22">
        <f t="shared" si="7"/>
        <v>42551</v>
      </c>
      <c r="BC39" s="20">
        <f t="shared" si="8"/>
        <v>-0.15712222511675811</v>
      </c>
      <c r="BD39" s="20" t="e">
        <f>#REF!</f>
        <v>#REF!</v>
      </c>
    </row>
    <row r="40" spans="1:70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5"/>
        <v>-1.3024268744237622E-4</v>
      </c>
      <c r="AJ40" s="20">
        <f t="shared" si="6"/>
        <v>2.12310758853195E-2</v>
      </c>
      <c r="AK40" s="20">
        <f t="shared" si="6"/>
        <v>6.0029483218704202E-3</v>
      </c>
      <c r="AL40" s="20">
        <f t="shared" si="6"/>
        <v>5.2300762882317997E-3</v>
      </c>
      <c r="AM40" s="20">
        <f t="shared" si="6"/>
        <v>4.7528273258157202E-3</v>
      </c>
      <c r="AN40" s="20">
        <f t="shared" si="6"/>
        <v>-1.7214482140781501E-2</v>
      </c>
      <c r="AR40" s="22">
        <f t="shared" si="1"/>
        <v>42643</v>
      </c>
      <c r="AT40" s="21">
        <f>EA_raw_policy_shocks!AE179</f>
        <v>-1.27691796903791E-2</v>
      </c>
      <c r="AU40" s="21">
        <f>EA_raw_policy_shocks!AF179</f>
        <v>-2.7761546013171701E-2</v>
      </c>
      <c r="AV40" s="21">
        <f>EA_raw_policy_shocks!AG179</f>
        <v>4.9282816702559198E-4</v>
      </c>
      <c r="AW40" s="21">
        <f>EA_raw_policy_shocks!AH179</f>
        <v>-2.09133975965962E-2</v>
      </c>
      <c r="AX40" s="21">
        <f>EA_raw_policy_shocks!AI179</f>
        <v>-1.8533305079843701E-2</v>
      </c>
      <c r="AY40" s="21">
        <f>EA_raw_policy_shocks!AJ179</f>
        <v>-1.7758136892195402E-2</v>
      </c>
      <c r="AZ40" s="21">
        <f>EA_raw_policy_shocks!AK179</f>
        <v>-1.7242403661790601E-2</v>
      </c>
      <c r="BB40" s="22">
        <f t="shared" si="7"/>
        <v>42643</v>
      </c>
      <c r="BC40" s="20">
        <f t="shared" si="8"/>
        <v>-0.10922036863018281</v>
      </c>
      <c r="BD40" s="20" t="e">
        <f>#REF!</f>
        <v>#REF!</v>
      </c>
    </row>
    <row r="41" spans="1:70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5"/>
        <v>-1.1413485974444059E-4</v>
      </c>
      <c r="AJ41" s="20">
        <f t="shared" si="6"/>
        <v>1.92283263707793E-2</v>
      </c>
      <c r="AK41" s="20">
        <f t="shared" si="6"/>
        <v>5.6432498752201302E-3</v>
      </c>
      <c r="AL41" s="20">
        <f t="shared" si="6"/>
        <v>4.8684726537961904E-3</v>
      </c>
      <c r="AM41" s="20">
        <f t="shared" si="6"/>
        <v>4.3633354097849502E-3</v>
      </c>
      <c r="AN41" s="20">
        <f t="shared" si="6"/>
        <v>-1.6170528235226401E-2</v>
      </c>
      <c r="AR41" s="22">
        <f t="shared" si="1"/>
        <v>42735</v>
      </c>
      <c r="AT41" s="21">
        <f>EA_raw_policy_shocks!AE180</f>
        <v>-0.134419141387394</v>
      </c>
      <c r="AU41" s="21">
        <f>EA_raw_policy_shocks!AF180</f>
        <v>-3.0171885118435098E-2</v>
      </c>
      <c r="AV41" s="21">
        <f>EA_raw_policy_shocks!AG180</f>
        <v>1.5196702458072401E-2</v>
      </c>
      <c r="AW41" s="21">
        <f>EA_raw_policy_shocks!AH180</f>
        <v>-9.4659213761423E-3</v>
      </c>
      <c r="AX41" s="21">
        <f>EA_raw_policy_shocks!AI180</f>
        <v>-6.8075324106348202E-3</v>
      </c>
      <c r="AY41" s="21">
        <f>EA_raw_policy_shocks!AJ180</f>
        <v>-6.5305518919464298E-3</v>
      </c>
      <c r="AZ41" s="21">
        <f>EA_raw_policy_shocks!AK180</f>
        <v>-6.8106987292137697E-3</v>
      </c>
      <c r="BB41" s="22">
        <f t="shared" si="7"/>
        <v>42735</v>
      </c>
      <c r="BC41" s="20">
        <f t="shared" si="8"/>
        <v>-0.2308703303271977</v>
      </c>
      <c r="BD41" s="20" t="e">
        <f>#REF!</f>
        <v>#REF!</v>
      </c>
    </row>
    <row r="42" spans="1:70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5"/>
        <v>-9.795870830836495E-5</v>
      </c>
      <c r="AJ42" s="20">
        <f t="shared" si="6"/>
        <v>1.7311533545405398E-2</v>
      </c>
      <c r="AK42" s="20">
        <f t="shared" si="6"/>
        <v>5.3417286647538999E-3</v>
      </c>
      <c r="AL42" s="20">
        <f t="shared" si="6"/>
        <v>4.5053696317909299E-3</v>
      </c>
      <c r="AM42" s="20">
        <f t="shared" si="6"/>
        <v>4.0056956505774002E-3</v>
      </c>
      <c r="AN42" s="20">
        <f t="shared" si="6"/>
        <v>-1.5423506670919599E-2</v>
      </c>
      <c r="AR42" s="22">
        <f t="shared" si="1"/>
        <v>42825</v>
      </c>
      <c r="AT42" s="21">
        <f>EA_raw_policy_shocks!AE181</f>
        <v>-7.4837433756771904E-2</v>
      </c>
      <c r="AU42" s="21">
        <f>EA_raw_policy_shocks!AF181</f>
        <v>-2.9200661002914602E-2</v>
      </c>
      <c r="AV42" s="21">
        <f>EA_raw_policy_shocks!AG181</f>
        <v>2.0314605479652598E-2</v>
      </c>
      <c r="AW42" s="21">
        <f>EA_raw_policy_shocks!AH181</f>
        <v>-4.3472473613882104E-3</v>
      </c>
      <c r="AX42" s="21">
        <f>EA_raw_policy_shocks!AI181</f>
        <v>-1.3756467265364099E-3</v>
      </c>
      <c r="AY42" s="21">
        <f>EA_raw_policy_shocks!AJ181</f>
        <v>-2.1733849708077901E-3</v>
      </c>
      <c r="AZ42" s="21">
        <f>EA_raw_policy_shocks!AK181</f>
        <v>-1.1195265115654001E-3</v>
      </c>
      <c r="BB42" s="22">
        <f t="shared" si="7"/>
        <v>42825</v>
      </c>
      <c r="BC42" s="20">
        <f t="shared" si="8"/>
        <v>-0.1712886226965756</v>
      </c>
      <c r="BD42" s="20" t="e">
        <f>#REF!</f>
        <v>#REF!</v>
      </c>
    </row>
    <row r="43" spans="1:70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5"/>
        <v>-8.218034737775238E-5</v>
      </c>
      <c r="AJ43" s="20">
        <f t="shared" si="6"/>
        <v>1.5065669743408099E-2</v>
      </c>
      <c r="AK43" s="20">
        <f t="shared" si="6"/>
        <v>4.7537894905857999E-3</v>
      </c>
      <c r="AL43" s="20">
        <f t="shared" si="6"/>
        <v>3.8260338455220399E-3</v>
      </c>
      <c r="AM43" s="20">
        <f t="shared" si="6"/>
        <v>3.4357930069006601E-3</v>
      </c>
      <c r="AN43" s="20">
        <f t="shared" si="6"/>
        <v>-1.5142689830749401E-2</v>
      </c>
      <c r="AR43" s="22">
        <f t="shared" si="1"/>
        <v>42916</v>
      </c>
      <c r="AT43" s="21">
        <f>EA_raw_policy_shocks!AE182</f>
        <v>-3.6314951559432498E-2</v>
      </c>
      <c r="AU43" s="21">
        <f>EA_raw_policy_shocks!AF182</f>
        <v>-2.8003440659505201E-2</v>
      </c>
      <c r="AV43" s="21">
        <f>EA_raw_policy_shocks!AG182</f>
        <v>4.0115338075498698E-2</v>
      </c>
      <c r="AW43" s="21">
        <f>EA_raw_policy_shocks!AH182</f>
        <v>1.24319817191076E-2</v>
      </c>
      <c r="AX43" s="21">
        <f>EA_raw_policy_shocks!AI182</f>
        <v>1.4255370366757E-2</v>
      </c>
      <c r="AY43" s="21">
        <f>EA_raw_policy_shocks!AJ182</f>
        <v>1.1403479423850799E-2</v>
      </c>
      <c r="AZ43" s="21">
        <f>EA_raw_policy_shocks!AK182</f>
        <v>1.0379624284406801E-2</v>
      </c>
      <c r="BB43" s="22">
        <f t="shared" si="7"/>
        <v>42916</v>
      </c>
      <c r="BC43" s="20">
        <f t="shared" si="8"/>
        <v>-0.13276614049923618</v>
      </c>
      <c r="BD43" s="20" t="e">
        <f>#REF!</f>
        <v>#REF!</v>
      </c>
    </row>
    <row r="44" spans="1:70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5"/>
        <v>-6.5967766415987424E-5</v>
      </c>
      <c r="AJ44" s="20">
        <f t="shared" si="6"/>
        <v>1.35679149835254E-2</v>
      </c>
      <c r="AK44" s="20">
        <f t="shared" si="6"/>
        <v>5.0320325846397998E-3</v>
      </c>
      <c r="AL44" s="20">
        <f t="shared" si="6"/>
        <v>3.9271257480155697E-3</v>
      </c>
      <c r="AM44" s="20">
        <f t="shared" si="6"/>
        <v>3.53748770376416E-3</v>
      </c>
      <c r="AN44" s="20">
        <f t="shared" si="6"/>
        <v>-1.47465878732711E-2</v>
      </c>
      <c r="AR44" s="22">
        <f t="shared" si="1"/>
        <v>43008</v>
      </c>
      <c r="AT44" s="21">
        <f>EA_raw_policy_shocks!AE183</f>
        <v>-9.3588571568410904E-3</v>
      </c>
      <c r="AU44" s="21">
        <f>EA_raw_policy_shocks!AF183</f>
        <v>-2.93126421068521E-2</v>
      </c>
      <c r="AV44" s="21">
        <f>EA_raw_policy_shocks!AG183</f>
        <v>2.52826330861964E-2</v>
      </c>
      <c r="AW44" s="21">
        <f>EA_raw_policy_shocks!AH183</f>
        <v>-7.2890687468998901E-3</v>
      </c>
      <c r="AX44" s="21">
        <f>EA_raw_policy_shocks!AI183</f>
        <v>-3.96404034353489E-3</v>
      </c>
      <c r="AY44" s="21">
        <f>EA_raw_policy_shocks!AJ183</f>
        <v>-3.0433299193008499E-3</v>
      </c>
      <c r="AZ44" s="21">
        <f>EA_raw_policy_shocks!AK183</f>
        <v>-1.22187752723945E-5</v>
      </c>
      <c r="BB44" s="22">
        <f t="shared" si="7"/>
        <v>43008</v>
      </c>
      <c r="BC44" s="20">
        <f t="shared" si="8"/>
        <v>-0.10581004609664479</v>
      </c>
      <c r="BD44" s="20" t="e">
        <f>#REF!</f>
        <v>#REF!</v>
      </c>
    </row>
    <row r="45" spans="1:70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5"/>
        <v>-5.0091613972489601E-5</v>
      </c>
      <c r="AJ45" s="20">
        <f t="shared" si="6"/>
        <v>1.20380565777233E-2</v>
      </c>
      <c r="AK45" s="20">
        <f t="shared" si="6"/>
        <v>5.1462657770784404E-3</v>
      </c>
      <c r="AL45" s="20">
        <f t="shared" si="6"/>
        <v>3.93122782464949E-3</v>
      </c>
      <c r="AM45" s="20">
        <f t="shared" si="6"/>
        <v>3.5774118677167599E-3</v>
      </c>
      <c r="AN45" s="20">
        <f t="shared" si="6"/>
        <v>-1.43533781336468E-2</v>
      </c>
      <c r="AR45" s="22">
        <f t="shared" si="1"/>
        <v>43100</v>
      </c>
      <c r="AT45" s="21">
        <f>EA_raw_policy_shocks!AE184</f>
        <v>-8.4501801768829904E-2</v>
      </c>
      <c r="AU45" s="21">
        <f>EA_raw_policy_shocks!AF184</f>
        <v>-2.9828827944383601E-2</v>
      </c>
      <c r="AV45" s="21">
        <f>EA_raw_policy_shocks!AG184</f>
        <v>1.8505579284341499E-2</v>
      </c>
      <c r="AW45" s="21">
        <f>EA_raw_policy_shocks!AH184</f>
        <v>-7.4900913461892196E-3</v>
      </c>
      <c r="AX45" s="21">
        <f>EA_raw_policy_shocks!AI184</f>
        <v>-4.3480769213378604E-3</v>
      </c>
      <c r="AY45" s="21">
        <f>EA_raw_policy_shocks!AJ184</f>
        <v>-2.3477343403972002E-3</v>
      </c>
      <c r="AZ45" s="21">
        <f>EA_raw_policy_shocks!AK184</f>
        <v>1.18413160422372E-3</v>
      </c>
      <c r="BB45" s="22">
        <f t="shared" si="7"/>
        <v>43100</v>
      </c>
      <c r="BC45" s="20">
        <f t="shared" si="8"/>
        <v>-0.1809529907086336</v>
      </c>
      <c r="BD45" s="20" t="e">
        <f>#REF!</f>
        <v>#REF!</v>
      </c>
    </row>
    <row r="46" spans="1:70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5"/>
        <v>-3.4752920691766237E-5</v>
      </c>
      <c r="AJ46" s="20">
        <f t="shared" si="6"/>
        <v>1.04488324236928E-2</v>
      </c>
      <c r="AK46" s="20">
        <f t="shared" si="6"/>
        <v>5.1823750580881596E-3</v>
      </c>
      <c r="AL46" s="20">
        <f t="shared" si="6"/>
        <v>3.8786460530237901E-3</v>
      </c>
      <c r="AM46" s="20">
        <f t="shared" si="6"/>
        <v>3.4723053931040499E-3</v>
      </c>
      <c r="AN46" s="20">
        <f t="shared" si="6"/>
        <v>-1.4284597017721799E-2</v>
      </c>
      <c r="AR46" s="22">
        <f t="shared" si="1"/>
        <v>43190</v>
      </c>
      <c r="AT46" s="21">
        <f>EA_raw_policy_shocks!AE185</f>
        <v>-0.107219788363194</v>
      </c>
      <c r="AU46" s="21">
        <f>EA_raw_policy_shocks!AF185</f>
        <v>-2.99007046119097E-2</v>
      </c>
      <c r="AV46" s="21">
        <f>EA_raw_policy_shocks!AG185</f>
        <v>2.10788553739132E-2</v>
      </c>
      <c r="AW46" s="21">
        <f>EA_raw_policy_shocks!AH185</f>
        <v>-7.2954694512221202E-3</v>
      </c>
      <c r="AX46" s="21">
        <f>EA_raw_policy_shocks!AI185</f>
        <v>-2.87897739027151E-3</v>
      </c>
      <c r="AY46" s="21">
        <f>EA_raw_policy_shocks!AJ185</f>
        <v>3.1316378205661299E-3</v>
      </c>
      <c r="AZ46" s="21">
        <f>EA_raw_policy_shocks!AK185</f>
        <v>1.18387649649056E-2</v>
      </c>
      <c r="BB46" s="22">
        <f t="shared" si="7"/>
        <v>43190</v>
      </c>
      <c r="BC46" s="20">
        <f t="shared" si="8"/>
        <v>-0.20367097730299771</v>
      </c>
      <c r="BD46" s="20" t="e">
        <f>#REF!</f>
        <v>#REF!</v>
      </c>
    </row>
    <row r="47" spans="1:70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5"/>
        <v>-1.9490924014599605E-5</v>
      </c>
      <c r="AJ47" s="20">
        <f t="shared" si="6"/>
        <v>8.8723413687707905E-3</v>
      </c>
      <c r="AK47" s="20">
        <f t="shared" si="6"/>
        <v>5.2506621189607403E-3</v>
      </c>
      <c r="AL47" s="20">
        <f t="shared" si="6"/>
        <v>3.9733242112704997E-3</v>
      </c>
      <c r="AM47" s="20">
        <f t="shared" si="6"/>
        <v>3.6664146210618701E-3</v>
      </c>
      <c r="AN47" s="20">
        <f t="shared" si="6"/>
        <v>-1.4246800782580201E-2</v>
      </c>
      <c r="AR47" s="22">
        <f t="shared" si="1"/>
        <v>43281</v>
      </c>
      <c r="AT47" s="21">
        <f>EA_raw_policy_shocks!AE186</f>
        <v>-0.107752071638064</v>
      </c>
      <c r="AU47" s="21">
        <f>EA_raw_policy_shocks!AF186</f>
        <v>-3.1134193530650202E-2</v>
      </c>
      <c r="AV47" s="21">
        <f>EA_raw_policy_shocks!AG186</f>
        <v>2.0933929657608801E-2</v>
      </c>
      <c r="AW47" s="21">
        <f>EA_raw_policy_shocks!AH186</f>
        <v>-8.0863420557751899E-3</v>
      </c>
      <c r="AX47" s="21">
        <f>EA_raw_policy_shocks!AI186</f>
        <v>-3.3309312013625001E-3</v>
      </c>
      <c r="AY47" s="21">
        <f>EA_raw_policy_shocks!AJ186</f>
        <v>1.5649946552668201E-3</v>
      </c>
      <c r="AZ47" s="21">
        <f>EA_raw_policy_shocks!AK186</f>
        <v>8.4400706848535706E-3</v>
      </c>
      <c r="BB47" s="22">
        <f t="shared" si="7"/>
        <v>43281</v>
      </c>
      <c r="BC47" s="20">
        <f t="shared" si="8"/>
        <v>-0.2042032605778677</v>
      </c>
      <c r="BD47" s="20" t="e">
        <f>#REF!</f>
        <v>#REF!</v>
      </c>
    </row>
    <row r="48" spans="1:70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5"/>
        <v>-4.9716910625459502E-6</v>
      </c>
      <c r="AJ48" s="20">
        <f t="shared" si="6"/>
        <v>7.1575754093888798E-3</v>
      </c>
      <c r="AK48" s="20">
        <f t="shared" si="6"/>
        <v>5.3091603172683499E-3</v>
      </c>
      <c r="AL48" s="20">
        <f t="shared" si="6"/>
        <v>4.1436437688391302E-3</v>
      </c>
      <c r="AM48" s="20">
        <f t="shared" si="6"/>
        <v>3.9272061797435099E-3</v>
      </c>
      <c r="AN48" s="20">
        <f t="shared" si="6"/>
        <v>-1.42170854449452E-2</v>
      </c>
      <c r="AR48" s="22">
        <f t="shared" si="1"/>
        <v>43373</v>
      </c>
      <c r="AT48" s="21">
        <f>EA_raw_policy_shocks!AE187</f>
        <v>-1.19356013539169E-2</v>
      </c>
      <c r="AU48" s="21">
        <f>EA_raw_policy_shocks!AF187</f>
        <v>-2.9324143825250799E-2</v>
      </c>
      <c r="AV48" s="21">
        <f>EA_raw_policy_shocks!AG187</f>
        <v>2.6504313760512599E-2</v>
      </c>
      <c r="AW48" s="21">
        <f>EA_raw_policy_shocks!AH187</f>
        <v>-7.7650974262498899E-3</v>
      </c>
      <c r="AX48" s="21">
        <f>EA_raw_policy_shocks!AI187</f>
        <v>-5.5817785638670701E-3</v>
      </c>
      <c r="AY48" s="21">
        <f>EA_raw_policy_shocks!AJ187</f>
        <v>-1.8822412486631701E-4</v>
      </c>
      <c r="AZ48" s="21">
        <f>EA_raw_policy_shocks!AK187</f>
        <v>8.1335197235335496E-3</v>
      </c>
      <c r="BB48" s="22">
        <f t="shared" si="7"/>
        <v>43373</v>
      </c>
      <c r="BC48" s="20">
        <f t="shared" si="8"/>
        <v>-0.1083867902937206</v>
      </c>
      <c r="BD48" s="20" t="e">
        <f>#REF!</f>
        <v>#REF!</v>
      </c>
    </row>
    <row r="49" spans="1:56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5"/>
        <v>9.1826584405625639E-6</v>
      </c>
      <c r="AJ49" s="20">
        <f t="shared" ref="AJ49:AN80" si="9">Z49</f>
        <v>5.3938345047299602E-3</v>
      </c>
      <c r="AK49" s="20">
        <f t="shared" si="9"/>
        <v>5.01002542956374E-3</v>
      </c>
      <c r="AL49" s="20">
        <f t="shared" si="9"/>
        <v>3.97258541888767E-3</v>
      </c>
      <c r="AM49" s="20">
        <f t="shared" si="9"/>
        <v>3.898386586898E-3</v>
      </c>
      <c r="AN49" s="20">
        <f t="shared" si="9"/>
        <v>-1.44325341275841E-2</v>
      </c>
      <c r="AR49" s="22">
        <f t="shared" si="1"/>
        <v>43465</v>
      </c>
      <c r="AT49" s="21">
        <f>EA_raw_policy_shocks!AE188</f>
        <v>-7.5711741494337195E-2</v>
      </c>
      <c r="AU49" s="21">
        <f>EA_raw_policy_shocks!AF188</f>
        <v>-2.9397396833651002E-2</v>
      </c>
      <c r="AV49" s="21">
        <f>EA_raw_policy_shocks!AG188</f>
        <v>2.77114046260847E-2</v>
      </c>
      <c r="AW49" s="21">
        <f>EA_raw_policy_shocks!AH188</f>
        <v>2.8598275504134502E-3</v>
      </c>
      <c r="AX49" s="21">
        <f>EA_raw_policy_shocks!AI188</f>
        <v>5.77244150583068E-3</v>
      </c>
      <c r="AY49" s="21">
        <f>EA_raw_policy_shocks!AJ188</f>
        <v>1.03952877856038E-2</v>
      </c>
      <c r="AZ49" s="21">
        <f>EA_raw_policy_shocks!AK188</f>
        <v>1.6247528779456299E-2</v>
      </c>
      <c r="BB49" s="22">
        <f t="shared" si="7"/>
        <v>43465</v>
      </c>
      <c r="BC49" s="20">
        <f t="shared" si="8"/>
        <v>-0.17216293043414088</v>
      </c>
      <c r="BD49" s="20" t="e">
        <f>#REF!</f>
        <v>#REF!</v>
      </c>
    </row>
    <row r="50" spans="1:56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5"/>
        <v>2.2769539131741487E-5</v>
      </c>
      <c r="AJ50" s="20">
        <f t="shared" si="9"/>
        <v>3.8890397026536401E-3</v>
      </c>
      <c r="AK50" s="20">
        <f t="shared" si="9"/>
        <v>4.9740812152698696E-3</v>
      </c>
      <c r="AL50" s="20">
        <f t="shared" si="9"/>
        <v>4.0647918898795102E-3</v>
      </c>
      <c r="AM50" s="20">
        <f t="shared" si="9"/>
        <v>4.2113050727765602E-3</v>
      </c>
      <c r="AN50" s="20">
        <f t="shared" si="9"/>
        <v>-1.4401996081236899E-2</v>
      </c>
      <c r="AR50" s="22">
        <f t="shared" si="1"/>
        <v>43555</v>
      </c>
      <c r="AT50" s="21">
        <f>EA_raw_policy_shocks!AE189</f>
        <v>1.0152421573098E-2</v>
      </c>
      <c r="AU50" s="21">
        <f>EA_raw_policy_shocks!AF189</f>
        <v>-2.8523469697036001E-2</v>
      </c>
      <c r="AV50" s="21">
        <f>EA_raw_policy_shocks!AG189</f>
        <v>2.8951104111535401E-2</v>
      </c>
      <c r="AW50" s="21">
        <f>EA_raw_policy_shocks!AH189</f>
        <v>-2.7804680765932701E-4</v>
      </c>
      <c r="AX50" s="21">
        <f>EA_raw_policy_shocks!AI189</f>
        <v>2.4186886295406301E-3</v>
      </c>
      <c r="AY50" s="21">
        <f>EA_raw_policy_shocks!AJ189</f>
        <v>2.80253047320675E-3</v>
      </c>
      <c r="AZ50" s="21">
        <f>EA_raw_policy_shocks!AK189</f>
        <v>4.6515067127134201E-3</v>
      </c>
      <c r="BB50" s="22">
        <f t="shared" si="7"/>
        <v>43555</v>
      </c>
      <c r="BC50" s="20">
        <f t="shared" si="8"/>
        <v>-8.6298767366705706E-2</v>
      </c>
      <c r="BD50" s="20" t="e">
        <f>#REF!</f>
        <v>#REF!</v>
      </c>
    </row>
    <row r="51" spans="1:56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5"/>
        <v>3.6396213074738417E-5</v>
      </c>
      <c r="AJ51" s="20">
        <f t="shared" si="9"/>
        <v>2.6065352490611802E-3</v>
      </c>
      <c r="AK51" s="20">
        <f t="shared" si="9"/>
        <v>4.96908733329526E-3</v>
      </c>
      <c r="AL51" s="20">
        <f t="shared" si="9"/>
        <v>4.1259309385921396E-3</v>
      </c>
      <c r="AM51" s="20">
        <f t="shared" si="9"/>
        <v>4.3896716117597301E-3</v>
      </c>
      <c r="AN51" s="20">
        <f t="shared" si="9"/>
        <v>-1.4121457977789201E-2</v>
      </c>
      <c r="AR51" s="22">
        <f t="shared" si="1"/>
        <v>43646</v>
      </c>
      <c r="AT51" s="21">
        <f>EA_raw_policy_shocks!AE190</f>
        <v>-9.1399783458185793E-2</v>
      </c>
      <c r="AU51" s="21">
        <f>EA_raw_policy_shocks!AF190</f>
        <v>-3.0309063286067001E-2</v>
      </c>
      <c r="AV51" s="21">
        <f>EA_raw_policy_shocks!AG190</f>
        <v>2.2143108375322101E-2</v>
      </c>
      <c r="AW51" s="21">
        <f>EA_raw_policy_shocks!AH190</f>
        <v>-1.0784820112536701E-3</v>
      </c>
      <c r="AX51" s="21">
        <f>EA_raw_policy_shocks!AI190</f>
        <v>-5.3556015827892504E-4</v>
      </c>
      <c r="AY51" s="21">
        <f>EA_raw_policy_shocks!AJ190</f>
        <v>3.0291143546265601E-4</v>
      </c>
      <c r="AZ51" s="21">
        <f>EA_raw_policy_shocks!AK190</f>
        <v>-7.1909080882855397E-4</v>
      </c>
      <c r="BB51" s="22">
        <f t="shared" si="7"/>
        <v>43646</v>
      </c>
      <c r="BC51" s="20">
        <f t="shared" si="8"/>
        <v>-0.18785097239798948</v>
      </c>
      <c r="BD51" s="20" t="e">
        <f>#REF!</f>
        <v>#REF!</v>
      </c>
    </row>
    <row r="52" spans="1:56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5"/>
        <v>5.168970791149723E-5</v>
      </c>
      <c r="AJ52" s="20">
        <f t="shared" si="9"/>
        <v>2.6258811367751902E-3</v>
      </c>
      <c r="AK52" s="20">
        <f t="shared" si="9"/>
        <v>6.0704962391078202E-3</v>
      </c>
      <c r="AL52" s="20">
        <f t="shared" si="9"/>
        <v>5.0607598737206702E-3</v>
      </c>
      <c r="AM52" s="20">
        <f t="shared" si="9"/>
        <v>5.1732502437173899E-3</v>
      </c>
      <c r="AN52" s="20">
        <f t="shared" si="9"/>
        <v>-1.3018910357087601E-2</v>
      </c>
      <c r="AR52" s="22">
        <f t="shared" si="1"/>
        <v>43738</v>
      </c>
      <c r="AT52" s="21">
        <f>EA_raw_policy_shocks!AE191</f>
        <v>-2.39129929677625E-2</v>
      </c>
      <c r="AU52" s="21">
        <f>EA_raw_policy_shocks!AF191</f>
        <v>-3.8378956823521597E-2</v>
      </c>
      <c r="AV52" s="21">
        <f>EA_raw_policy_shocks!AG191</f>
        <v>-2.3539833489270402E-2</v>
      </c>
      <c r="AW52" s="21">
        <f>EA_raw_policy_shocks!AH191</f>
        <v>-4.3930520956773897E-2</v>
      </c>
      <c r="AX52" s="21">
        <f>EA_raw_policy_shocks!AI191</f>
        <v>-3.4507523967439703E-2</v>
      </c>
      <c r="AY52" s="21">
        <f>EA_raw_policy_shocks!AJ191</f>
        <v>-2.7935853581979898E-2</v>
      </c>
      <c r="AZ52" s="21">
        <f>EA_raw_policy_shocks!AK191</f>
        <v>-2.5535111377998201E-2</v>
      </c>
      <c r="BB52" s="22">
        <f t="shared" si="7"/>
        <v>43738</v>
      </c>
      <c r="BC52" s="20">
        <f t="shared" si="8"/>
        <v>-0.1203641819075662</v>
      </c>
      <c r="BD52" s="20" t="e">
        <f>#REF!</f>
        <v>#REF!</v>
      </c>
    </row>
    <row r="53" spans="1:56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5"/>
        <v>6.4907423233291289E-5</v>
      </c>
      <c r="AJ53" s="20">
        <f t="shared" si="9"/>
        <v>-6.5241463098608595E-5</v>
      </c>
      <c r="AK53" s="20">
        <f t="shared" si="9"/>
        <v>5.1897238566356299E-3</v>
      </c>
      <c r="AL53" s="20">
        <f t="shared" si="9"/>
        <v>4.3391479095378199E-3</v>
      </c>
      <c r="AM53" s="20">
        <f t="shared" si="9"/>
        <v>4.4545719918298501E-3</v>
      </c>
      <c r="AN53" s="20">
        <f t="shared" si="9"/>
        <v>-1.24489791874737E-2</v>
      </c>
      <c r="AR53" s="22">
        <f t="shared" si="1"/>
        <v>43830</v>
      </c>
      <c r="AT53" s="21">
        <f>EA_raw_policy_shocks!AE192</f>
        <v>1.9420439472474901E-2</v>
      </c>
      <c r="AU53" s="21">
        <f>EA_raw_policy_shocks!AF192</f>
        <v>-3.32504771951318E-2</v>
      </c>
      <c r="AV53" s="21">
        <f>EA_raw_policy_shocks!AG192</f>
        <v>5.4586351250559398E-2</v>
      </c>
      <c r="AW53" s="21">
        <f>EA_raw_policy_shocks!AH192</f>
        <v>9.4415989209323398E-3</v>
      </c>
      <c r="AX53" s="21">
        <f>EA_raw_policy_shocks!AI192</f>
        <v>7.6421779336978603E-3</v>
      </c>
      <c r="AY53" s="21">
        <f>EA_raw_policy_shocks!AJ192</f>
        <v>7.1607118733553301E-3</v>
      </c>
      <c r="AZ53" s="21">
        <f>EA_raw_policy_shocks!AK192</f>
        <v>3.02127856938216E-3</v>
      </c>
      <c r="BB53" s="22">
        <f t="shared" si="7"/>
        <v>43830</v>
      </c>
      <c r="BC53" s="20">
        <f t="shared" si="8"/>
        <v>-7.7030749467328796E-2</v>
      </c>
      <c r="BD53" s="20" t="e">
        <f>#REF!</f>
        <v>#REF!</v>
      </c>
    </row>
    <row r="54" spans="1:56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5"/>
        <v>7.7926773628180586E-5</v>
      </c>
      <c r="AJ54" s="20">
        <f t="shared" si="9"/>
        <v>-2.8717634064534502E-3</v>
      </c>
      <c r="AK54" s="20">
        <f t="shared" si="9"/>
        <v>4.5476869814597897E-3</v>
      </c>
      <c r="AL54" s="20">
        <f t="shared" si="9"/>
        <v>3.8750761797601199E-3</v>
      </c>
      <c r="AM54" s="20">
        <f t="shared" si="9"/>
        <v>3.8704445219028801E-3</v>
      </c>
      <c r="AN54" s="20">
        <f t="shared" si="9"/>
        <v>-1.21783989840973E-2</v>
      </c>
      <c r="AR54" s="22">
        <f t="shared" si="1"/>
        <v>43921</v>
      </c>
      <c r="AT54" s="21">
        <f>EA_raw_policy_shocks!AE193</f>
        <v>0.35568685400422201</v>
      </c>
      <c r="AU54" s="21">
        <f>EA_raw_policy_shocks!AF193</f>
        <v>-2.86590910421467E-2</v>
      </c>
      <c r="AV54" s="21">
        <f>EA_raw_policy_shocks!AG193</f>
        <v>7.4670559908701306E-2</v>
      </c>
      <c r="AW54" s="21">
        <f>EA_raw_policy_shocks!AH193</f>
        <v>1.55194953052836E-2</v>
      </c>
      <c r="AX54" s="21">
        <f>EA_raw_policy_shocks!AI193</f>
        <v>1.12838716480738E-2</v>
      </c>
      <c r="AY54" s="21">
        <f>EA_raw_policy_shocks!AJ193</f>
        <v>1.12386560714441E-2</v>
      </c>
      <c r="AZ54" s="21">
        <f>EA_raw_policy_shocks!AK193</f>
        <v>6.1051953172427901E-3</v>
      </c>
      <c r="BB54" s="22">
        <f t="shared" si="7"/>
        <v>43921</v>
      </c>
      <c r="BC54" s="20">
        <f t="shared" si="8"/>
        <v>0.25923566506441831</v>
      </c>
      <c r="BD54" s="20" t="e">
        <f>#REF!</f>
        <v>#REF!</v>
      </c>
    </row>
    <row r="55" spans="1:56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5"/>
        <v>9.0484315166216146E-5</v>
      </c>
      <c r="AJ55" s="20">
        <f t="shared" si="9"/>
        <v>-5.7815009798178798E-3</v>
      </c>
      <c r="AK55" s="20">
        <f t="shared" si="9"/>
        <v>3.9898564462514897E-3</v>
      </c>
      <c r="AL55" s="20">
        <f t="shared" si="9"/>
        <v>3.6445991909994598E-3</v>
      </c>
      <c r="AM55" s="20">
        <f t="shared" si="9"/>
        <v>3.5782092467684301E-3</v>
      </c>
      <c r="AN55" s="20">
        <f t="shared" si="9"/>
        <v>-1.1898329338499899E-2</v>
      </c>
      <c r="AR55" s="22">
        <f t="shared" si="1"/>
        <v>44012</v>
      </c>
      <c r="AT55" s="21">
        <f>EA_raw_policy_shocks!AE194</f>
        <v>0.456731428167096</v>
      </c>
      <c r="AU55" s="21">
        <f>EA_raw_policy_shocks!AF194</f>
        <v>-2.6008054729420499E-2</v>
      </c>
      <c r="AV55" s="21">
        <f>EA_raw_policy_shocks!AG194</f>
        <v>8.4363128697910794E-2</v>
      </c>
      <c r="AW55" s="21">
        <f>EA_raw_policy_shocks!AH194</f>
        <v>1.9591444071004199E-2</v>
      </c>
      <c r="AX55" s="21">
        <f>EA_raw_policy_shocks!AI194</f>
        <v>1.06431918041549E-2</v>
      </c>
      <c r="AY55" s="21">
        <f>EA_raw_policy_shocks!AJ194</f>
        <v>6.0577342949558396E-3</v>
      </c>
      <c r="AZ55" s="21">
        <f>EA_raw_policy_shocks!AK194</f>
        <v>1.7200101579208499E-3</v>
      </c>
      <c r="BB55" s="22">
        <f t="shared" si="7"/>
        <v>44012</v>
      </c>
      <c r="BC55" s="20">
        <f t="shared" si="8"/>
        <v>0.3602802392272923</v>
      </c>
      <c r="BD55" s="20" t="e">
        <f>#REF!</f>
        <v>#REF!</v>
      </c>
    </row>
    <row r="56" spans="1:56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5"/>
        <v>1.0405104832688614E-4</v>
      </c>
      <c r="AJ56" s="20">
        <f t="shared" si="9"/>
        <v>-7.8249000713848105E-3</v>
      </c>
      <c r="AK56" s="20">
        <f t="shared" si="9"/>
        <v>3.7081849582509801E-3</v>
      </c>
      <c r="AL56" s="20">
        <f t="shared" si="9"/>
        <v>3.4824405420907901E-3</v>
      </c>
      <c r="AM56" s="20">
        <f t="shared" si="9"/>
        <v>3.3631315564885901E-3</v>
      </c>
      <c r="AN56" s="20">
        <f t="shared" si="9"/>
        <v>-1.1549229771412499E-2</v>
      </c>
      <c r="AR56" s="22">
        <f t="shared" si="1"/>
        <v>44104</v>
      </c>
      <c r="AT56" s="21">
        <f>EA_raw_policy_shocks!AE195</f>
        <v>0.13730080059474101</v>
      </c>
      <c r="AU56" s="21">
        <f>EA_raw_policy_shocks!AF195</f>
        <v>-3.0546063156849899E-2</v>
      </c>
      <c r="AV56" s="21">
        <f>EA_raw_policy_shocks!AG195</f>
        <v>5.5966523018930597E-2</v>
      </c>
      <c r="AW56" s="21">
        <f>EA_raw_policy_shocks!AH195</f>
        <v>1.02821646243793E-2</v>
      </c>
      <c r="AX56" s="21">
        <f>EA_raw_policy_shocks!AI195</f>
        <v>6.2814494103950198E-3</v>
      </c>
      <c r="AY56" s="21">
        <f>EA_raw_policy_shocks!AJ195</f>
        <v>2.9349246517141499E-3</v>
      </c>
      <c r="AZ56" s="21">
        <f>EA_raw_policy_shocks!AK195</f>
        <v>-7.0188616425317398E-4</v>
      </c>
      <c r="BB56" s="22">
        <f t="shared" si="7"/>
        <v>44104</v>
      </c>
      <c r="BC56" s="20">
        <f t="shared" si="8"/>
        <v>4.0849611654937307E-2</v>
      </c>
      <c r="BD56" s="20" t="e">
        <f>#REF!</f>
        <v>#REF!</v>
      </c>
    </row>
    <row r="57" spans="1:56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5"/>
        <v>1.1482098957415842E-4</v>
      </c>
      <c r="AJ57" s="20">
        <f t="shared" si="9"/>
        <v>-1.0738108616137301E-2</v>
      </c>
      <c r="AK57" s="20">
        <f t="shared" si="9"/>
        <v>3.13915351433102E-3</v>
      </c>
      <c r="AL57" s="20">
        <f t="shared" si="9"/>
        <v>3.1774319141142301E-3</v>
      </c>
      <c r="AM57" s="20">
        <f t="shared" si="9"/>
        <v>3.0510126508787E-3</v>
      </c>
      <c r="AN57" s="20">
        <f t="shared" si="9"/>
        <v>-1.1213214258298699E-2</v>
      </c>
      <c r="AR57" s="22">
        <f t="shared" si="1"/>
        <v>44196</v>
      </c>
      <c r="AT57" s="21">
        <f>EA_raw_policy_shocks!AE196</f>
        <v>0.60456779310347897</v>
      </c>
      <c r="AU57" s="21">
        <f>EA_raw_policy_shocks!AF196</f>
        <v>-2.1771558632661701E-2</v>
      </c>
      <c r="AV57" s="21">
        <f>EA_raw_policy_shocks!AG196</f>
        <v>9.3163240743911899E-2</v>
      </c>
      <c r="AW57" s="21">
        <f>EA_raw_policy_shocks!AH196</f>
        <v>2.0449340275215899E-2</v>
      </c>
      <c r="AX57" s="21">
        <f>EA_raw_policy_shocks!AI196</f>
        <v>9.2502667341203305E-3</v>
      </c>
      <c r="AY57" s="21">
        <f>EA_raw_policy_shocks!AJ196</f>
        <v>5.0012334113266202E-3</v>
      </c>
      <c r="AZ57" s="21">
        <f>EA_raw_policy_shocks!AK196</f>
        <v>4.1784630114044302E-4</v>
      </c>
      <c r="BB57" s="22">
        <f t="shared" si="7"/>
        <v>44196</v>
      </c>
      <c r="BC57" s="20">
        <f t="shared" si="8"/>
        <v>0.50811660416367532</v>
      </c>
      <c r="BD57" s="20" t="e">
        <f>#REF!</f>
        <v>#REF!</v>
      </c>
    </row>
    <row r="58" spans="1:56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5"/>
        <v>1.2719667577572771E-4</v>
      </c>
      <c r="AJ58" s="20">
        <f t="shared" si="9"/>
        <v>-1.29579330838458E-2</v>
      </c>
      <c r="AK58" s="20">
        <f t="shared" si="9"/>
        <v>2.7082019124824398E-3</v>
      </c>
      <c r="AL58" s="20">
        <f t="shared" si="9"/>
        <v>2.9511457226849501E-3</v>
      </c>
      <c r="AM58" s="20">
        <f t="shared" si="9"/>
        <v>2.8218811890523502E-3</v>
      </c>
      <c r="AN58" s="20">
        <f t="shared" si="9"/>
        <v>-1.08147448696027E-2</v>
      </c>
      <c r="AR58" s="22">
        <f t="shared" si="1"/>
        <v>44286</v>
      </c>
      <c r="AT58" s="21">
        <f>EA_raw_policy_shocks!AE197</f>
        <v>0.27683441484750798</v>
      </c>
      <c r="AU58" s="21">
        <f>EA_raw_policy_shocks!AF197</f>
        <v>-2.9325358925578998E-2</v>
      </c>
      <c r="AV58" s="21">
        <f>EA_raw_policy_shocks!AG197</f>
        <v>6.6452063522724494E-2</v>
      </c>
      <c r="AW58" s="21">
        <f>EA_raw_policy_shocks!AH197</f>
        <v>1.467848270858E-2</v>
      </c>
      <c r="AX58" s="21">
        <f>EA_raw_policy_shocks!AI197</f>
        <v>6.7423586298131404E-3</v>
      </c>
      <c r="AY58" s="21">
        <f>EA_raw_policy_shocks!AJ197</f>
        <v>2.1018131059766599E-3</v>
      </c>
      <c r="AZ58" s="21">
        <f>EA_raw_policy_shocks!AK197</f>
        <v>-2.1042248003265299E-3</v>
      </c>
      <c r="BB58" s="22">
        <f t="shared" si="7"/>
        <v>44286</v>
      </c>
      <c r="BC58" s="20">
        <f t="shared" si="8"/>
        <v>0.18038322590770428</v>
      </c>
      <c r="BD58" s="20" t="e">
        <f>#REF!</f>
        <v>#REF!</v>
      </c>
    </row>
    <row r="59" spans="1:56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5"/>
        <v>1.4395470810141484E-4</v>
      </c>
      <c r="AJ59" s="20">
        <f t="shared" si="9"/>
        <v>-1.33903823218761E-2</v>
      </c>
      <c r="AK59" s="20">
        <f t="shared" si="9"/>
        <v>3.1116866988645199E-3</v>
      </c>
      <c r="AL59" s="20">
        <f t="shared" si="9"/>
        <v>3.10232255209541E-3</v>
      </c>
      <c r="AM59" s="20">
        <f t="shared" si="9"/>
        <v>2.6936741936989198E-3</v>
      </c>
      <c r="AN59" s="20">
        <f t="shared" si="9"/>
        <v>-1.0336928406884299E-2</v>
      </c>
      <c r="AR59" s="22">
        <f t="shared" si="1"/>
        <v>44377</v>
      </c>
      <c r="AT59" s="21">
        <f>EA_raw_policy_shocks!AE198</f>
        <v>-0.61552417197781795</v>
      </c>
      <c r="AU59" s="21">
        <f>EA_raw_policy_shocks!AF198</f>
        <v>-4.76256743154964E-2</v>
      </c>
      <c r="AV59" s="21">
        <f>EA_raw_policy_shocks!AG198</f>
        <v>4.8624010077449901E-3</v>
      </c>
      <c r="AW59" s="21">
        <f>EA_raw_policy_shocks!AH198</f>
        <v>-1.608339763355E-2</v>
      </c>
      <c r="AX59" s="21">
        <f>EA_raw_policy_shocks!AI198</f>
        <v>-8.3615966837928598E-3</v>
      </c>
      <c r="AY59" s="21">
        <f>EA_raw_policy_shocks!AJ198</f>
        <v>-2.67149782507763E-3</v>
      </c>
      <c r="AZ59" s="21">
        <f>EA_raw_policy_shocks!AK198</f>
        <v>-4.2298956760952501E-3</v>
      </c>
      <c r="BB59" s="22">
        <f t="shared" si="7"/>
        <v>44377</v>
      </c>
      <c r="BC59" s="20">
        <f t="shared" si="8"/>
        <v>-0.71197536091762159</v>
      </c>
      <c r="BD59" s="20" t="e">
        <f>#REF!</f>
        <v>#REF!</v>
      </c>
    </row>
    <row r="60" spans="1:56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5"/>
        <v>1.6052685947097426E-4</v>
      </c>
      <c r="AJ60" s="20">
        <f t="shared" si="9"/>
        <v>-1.38210643108371E-2</v>
      </c>
      <c r="AK60" s="20">
        <f t="shared" si="9"/>
        <v>3.58274069842678E-3</v>
      </c>
      <c r="AL60" s="20">
        <f t="shared" si="9"/>
        <v>3.4277465903231798E-3</v>
      </c>
      <c r="AM60" s="20">
        <f t="shared" si="9"/>
        <v>2.6921184858918999E-3</v>
      </c>
      <c r="AN60" s="20">
        <f t="shared" si="9"/>
        <v>-9.7144856867292795E-3</v>
      </c>
      <c r="AR60" s="22">
        <f t="shared" si="1"/>
        <v>44469</v>
      </c>
      <c r="AT60" s="21">
        <f>EA_raw_policy_shocks!AE199</f>
        <v>-0.58280872735737099</v>
      </c>
      <c r="AU60" s="21">
        <f>EA_raw_policy_shocks!AF199</f>
        <v>-4.7492523598296602E-2</v>
      </c>
      <c r="AV60" s="21">
        <f>EA_raw_policy_shocks!AG199</f>
        <v>4.8529480606391E-4</v>
      </c>
      <c r="AW60" s="21">
        <f>EA_raw_policy_shocks!AH199</f>
        <v>-2.2048315115871801E-2</v>
      </c>
      <c r="AX60" s="21">
        <f>EA_raw_policy_shocks!AI199</f>
        <v>-1.4181472723486599E-2</v>
      </c>
      <c r="AY60" s="21">
        <f>EA_raw_policy_shocks!AJ199</f>
        <v>-7.7335268809444E-3</v>
      </c>
      <c r="AZ60" s="21">
        <f>EA_raw_policy_shocks!AK199</f>
        <v>-8.3601297421749803E-3</v>
      </c>
      <c r="BB60" s="22">
        <f t="shared" si="7"/>
        <v>44469</v>
      </c>
      <c r="BC60" s="20">
        <f t="shared" si="8"/>
        <v>-0.67925991629717464</v>
      </c>
      <c r="BD60" s="20" t="e">
        <f>#REF!</f>
        <v>#REF!</v>
      </c>
    </row>
    <row r="61" spans="1:56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5"/>
        <v>1.7373507917268021E-4</v>
      </c>
      <c r="AJ61" s="20">
        <f t="shared" si="9"/>
        <v>-1.55139753816202E-2</v>
      </c>
      <c r="AK61" s="20">
        <f t="shared" si="9"/>
        <v>3.21203166480099E-3</v>
      </c>
      <c r="AL61" s="20">
        <f t="shared" si="9"/>
        <v>3.1899158327242101E-3</v>
      </c>
      <c r="AM61" s="20">
        <f t="shared" si="9"/>
        <v>1.94199382883564E-3</v>
      </c>
      <c r="AN61" s="20">
        <f t="shared" si="9"/>
        <v>-9.8792719779305892E-3</v>
      </c>
      <c r="AR61" s="22">
        <f t="shared" si="1"/>
        <v>44561</v>
      </c>
      <c r="AT61" s="21">
        <f>EA_raw_policy_shocks!AE200</f>
        <v>-8.1428375423277299E-2</v>
      </c>
      <c r="AU61" s="21">
        <f>EA_raw_policy_shocks!AF200</f>
        <v>-3.6033904726246804E-2</v>
      </c>
      <c r="AV61" s="21">
        <f>EA_raw_policy_shocks!AG200</f>
        <v>4.2665785720923499E-2</v>
      </c>
      <c r="AW61" s="21">
        <f>EA_raw_policy_shocks!AH200</f>
        <v>3.6869667424496901E-3</v>
      </c>
      <c r="AX61" s="21">
        <f>EA_raw_policy_shocks!AI200</f>
        <v>3.0756579729126102E-3</v>
      </c>
      <c r="AY61" s="21">
        <f>EA_raw_policy_shocks!AJ200</f>
        <v>1.58741409330138E-2</v>
      </c>
      <c r="AZ61" s="21">
        <f>EA_raw_policy_shocks!AK200</f>
        <v>2.0046239154081599E-2</v>
      </c>
      <c r="BB61" s="22">
        <f t="shared" si="7"/>
        <v>44561</v>
      </c>
      <c r="BC61" s="20">
        <f t="shared" si="8"/>
        <v>-0.177879564363081</v>
      </c>
      <c r="BD61" s="20" t="e">
        <f>#REF!</f>
        <v>#REF!</v>
      </c>
    </row>
    <row r="62" spans="1:56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5"/>
        <v>1.8744868809410098E-4</v>
      </c>
      <c r="AJ62" s="20">
        <f t="shared" si="9"/>
        <v>-1.72449014266495E-2</v>
      </c>
      <c r="AK62" s="20">
        <f t="shared" si="9"/>
        <v>2.3269112621182499E-3</v>
      </c>
      <c r="AL62" s="20">
        <f t="shared" si="9"/>
        <v>2.6735153207280101E-3</v>
      </c>
      <c r="AM62" s="20">
        <f t="shared" si="9"/>
        <v>1.4638102340480601E-3</v>
      </c>
      <c r="AN62" s="20">
        <f t="shared" si="9"/>
        <v>-9.7292478884680698E-3</v>
      </c>
      <c r="AR62" s="22">
        <f t="shared" si="1"/>
        <v>44651</v>
      </c>
      <c r="AT62" s="21">
        <f>EA_raw_policy_shocks!AE201</f>
        <v>-0.180294826625224</v>
      </c>
      <c r="AU62" s="21">
        <f>EA_raw_policy_shocks!AF201</f>
        <v>-3.9758879672796801E-2</v>
      </c>
      <c r="AV62" s="21">
        <f>EA_raw_policy_shocks!AG201</f>
        <v>5.2681811839186E-2</v>
      </c>
      <c r="AW62" s="21">
        <f>EA_raw_policy_shocks!AH201</f>
        <v>2.8103068076763001E-2</v>
      </c>
      <c r="AX62" s="21">
        <f>EA_raw_policy_shocks!AI201</f>
        <v>2.90171835943774E-2</v>
      </c>
      <c r="AY62" s="21">
        <f>EA_raw_policy_shocks!AJ201</f>
        <v>2.51710399954568E-2</v>
      </c>
      <c r="AZ62" s="21">
        <f>EA_raw_policy_shocks!AK201</f>
        <v>-1.01388104392184E-3</v>
      </c>
      <c r="BB62" s="22">
        <f t="shared" si="7"/>
        <v>44651</v>
      </c>
      <c r="BC62" s="20">
        <f t="shared" si="8"/>
        <v>-0.2767460155650277</v>
      </c>
      <c r="BD62" s="20" t="e">
        <f>#REF!</f>
        <v>#REF!</v>
      </c>
    </row>
    <row r="63" spans="1:56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5"/>
        <v>1.9222698868894754E-4</v>
      </c>
      <c r="AJ63" s="20">
        <f t="shared" si="9"/>
        <v>-1.7614286350942001E-2</v>
      </c>
      <c r="AK63" s="20">
        <f t="shared" si="9"/>
        <v>2.1518813365872802E-3</v>
      </c>
      <c r="AL63" s="20">
        <f t="shared" si="9"/>
        <v>2.7591346880795299E-3</v>
      </c>
      <c r="AM63" s="20">
        <f t="shared" si="9"/>
        <v>1.66980380953418E-3</v>
      </c>
      <c r="AN63" s="20">
        <f t="shared" si="9"/>
        <v>-8.8641516466592095E-3</v>
      </c>
      <c r="AR63" s="22">
        <f t="shared" si="1"/>
        <v>44742</v>
      </c>
      <c r="AT63" s="21">
        <f>EA_raw_policy_shocks!AE202</f>
        <v>-0.27700679784152099</v>
      </c>
      <c r="AU63" s="21">
        <f>EA_raw_policy_shocks!AF202</f>
        <v>-3.8603894882791798E-3</v>
      </c>
      <c r="AV63" s="21">
        <f>EA_raw_policy_shocks!AG202</f>
        <v>2.6336959553901401E-2</v>
      </c>
      <c r="AW63" s="21">
        <f>EA_raw_policy_shocks!AH202</f>
        <v>2.1267732258220502E-2</v>
      </c>
      <c r="AX63" s="21">
        <f>EA_raw_policy_shocks!AI202</f>
        <v>1.33048182679361E-2</v>
      </c>
      <c r="AY63" s="21">
        <f>EA_raw_policy_shocks!AJ202</f>
        <v>-1.5836364406484098E-2</v>
      </c>
      <c r="AZ63" s="21">
        <f>EA_raw_policy_shocks!AK202</f>
        <v>-2.1435597286218699E-2</v>
      </c>
      <c r="BB63" s="22">
        <f t="shared" si="7"/>
        <v>44742</v>
      </c>
      <c r="BC63" s="20">
        <f t="shared" si="8"/>
        <v>-0.37345798678132469</v>
      </c>
      <c r="BD63" s="20" t="e">
        <f>#REF!</f>
        <v>#REF!</v>
      </c>
    </row>
    <row r="64" spans="1:56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5"/>
        <v>1.9152519254216335E-4</v>
      </c>
      <c r="AJ64" s="20">
        <f t="shared" si="9"/>
        <v>-1.70713043067705E-2</v>
      </c>
      <c r="AK64" s="20">
        <f t="shared" si="9"/>
        <v>2.44571442604701E-3</v>
      </c>
      <c r="AL64" s="20">
        <f t="shared" si="9"/>
        <v>3.2205011891717201E-3</v>
      </c>
      <c r="AM64" s="20">
        <f t="shared" si="9"/>
        <v>2.2430340400836301E-3</v>
      </c>
      <c r="AN64" s="20">
        <f t="shared" si="9"/>
        <v>-7.58189771477013E-3</v>
      </c>
      <c r="AR64" s="22">
        <f t="shared" si="1"/>
        <v>44834</v>
      </c>
      <c r="AT64" s="21">
        <f>EA_raw_policy_shocks!AE203</f>
        <v>-0.12965352514070599</v>
      </c>
      <c r="AU64" s="21">
        <f>EA_raw_policy_shocks!AF203</f>
        <v>1.0765074211023201E-3</v>
      </c>
      <c r="AV64" s="21">
        <f>EA_raw_policy_shocks!AG203</f>
        <v>5.2720792029694501E-3</v>
      </c>
      <c r="AW64" s="21">
        <f>EA_raw_policy_shocks!AH203</f>
        <v>-1.53635458013301E-3</v>
      </c>
      <c r="AX64" s="21">
        <f>EA_raw_policy_shocks!AI203</f>
        <v>-3.2880902326557701E-2</v>
      </c>
      <c r="AY64" s="21">
        <f>EA_raw_policy_shocks!AJ203</f>
        <v>-3.9884905814782802E-2</v>
      </c>
      <c r="AZ64" s="21">
        <f>EA_raw_policy_shocks!AK203</f>
        <v>-2.6642828251115001E-2</v>
      </c>
      <c r="BB64" s="22">
        <f t="shared" si="7"/>
        <v>44834</v>
      </c>
      <c r="BC64" s="20">
        <f t="shared" si="8"/>
        <v>-0.22610471408050969</v>
      </c>
      <c r="BD64" s="20" t="e">
        <f>#REF!</f>
        <v>#REF!</v>
      </c>
    </row>
    <row r="65" spans="1:56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5"/>
        <v>1.8785989174076732E-4</v>
      </c>
      <c r="AJ65" s="20">
        <f t="shared" si="9"/>
        <v>-1.62713508630618E-2</v>
      </c>
      <c r="AK65" s="20">
        <f t="shared" si="9"/>
        <v>2.83340253586228E-3</v>
      </c>
      <c r="AL65" s="20">
        <f t="shared" si="9"/>
        <v>3.7093053210535101E-3</v>
      </c>
      <c r="AM65" s="20">
        <f t="shared" si="9"/>
        <v>2.8612251922410701E-3</v>
      </c>
      <c r="AN65" s="20">
        <f t="shared" si="9"/>
        <v>-6.2897723345223203E-3</v>
      </c>
      <c r="AR65" s="22">
        <f t="shared" ref="AR65:AR128" si="10">A65</f>
        <v>44926</v>
      </c>
      <c r="AT65" s="21">
        <f>EA_raw_policy_shocks!AE204</f>
        <v>0.32616262065462498</v>
      </c>
      <c r="AU65" s="21">
        <f>EA_raw_policy_shocks!AF204</f>
        <v>2.1359851850288403E-3</v>
      </c>
      <c r="AV65" s="21">
        <f>EA_raw_policy_shocks!AG204</f>
        <v>-1.3968889125636401E-2</v>
      </c>
      <c r="AW65" s="21">
        <f>EA_raw_policy_shocks!AH204</f>
        <v>-4.4615092538914103E-2</v>
      </c>
      <c r="AX65" s="21">
        <f>EA_raw_policy_shocks!AI204</f>
        <v>-5.2902083991186802E-2</v>
      </c>
      <c r="AY65" s="21">
        <f>EA_raw_policy_shocks!AJ204</f>
        <v>-4.1837236730957898E-2</v>
      </c>
      <c r="AZ65" s="21">
        <f>EA_raw_policy_shocks!AK204</f>
        <v>-2.19594934636449E-2</v>
      </c>
      <c r="BB65" s="22">
        <f t="shared" si="7"/>
        <v>44926</v>
      </c>
      <c r="BC65" s="20">
        <f t="shared" si="8"/>
        <v>0.22971143171482128</v>
      </c>
      <c r="BD65" s="20" t="e">
        <f>#REF!</f>
        <v>#REF!</v>
      </c>
    </row>
    <row r="66" spans="1:56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1">K66+Y66-Y66/100</f>
        <v>3.0428474170765808E-2</v>
      </c>
      <c r="AI66" s="20">
        <f t="shared" si="5"/>
        <v>1.8438791070308911E-4</v>
      </c>
      <c r="AJ66" s="20">
        <f t="shared" si="9"/>
        <v>-1.5367550138201101E-2</v>
      </c>
      <c r="AK66" s="20">
        <f t="shared" si="9"/>
        <v>3.2064891442251599E-3</v>
      </c>
      <c r="AL66" s="20">
        <f t="shared" si="9"/>
        <v>4.1694681408799197E-3</v>
      </c>
      <c r="AM66" s="20">
        <f t="shared" si="9"/>
        <v>3.4393591582970698E-3</v>
      </c>
      <c r="AN66" s="20">
        <f t="shared" si="9"/>
        <v>-4.9738461573967099E-3</v>
      </c>
      <c r="AR66" s="22">
        <f t="shared" si="10"/>
        <v>45016</v>
      </c>
      <c r="AT66" s="21">
        <f>EA_raw_policy_shocks!AE205</f>
        <v>0.27718526576288499</v>
      </c>
      <c r="AU66" s="21">
        <f>EA_raw_policy_shocks!AF205</f>
        <v>-5.0280465967055005E-3</v>
      </c>
      <c r="AV66" s="21">
        <f>EA_raw_policy_shocks!AG205</f>
        <v>-5.7384550346055899E-2</v>
      </c>
      <c r="AW66" s="21">
        <f>EA_raw_policy_shocks!AH205</f>
        <v>-6.2868283828858298E-2</v>
      </c>
      <c r="AX66" s="21">
        <f>EA_raw_policy_shocks!AI205</f>
        <v>-5.3595260096418101E-2</v>
      </c>
      <c r="AY66" s="21">
        <f>EA_raw_policy_shocks!AJ205</f>
        <v>-3.5280115529635898E-2</v>
      </c>
      <c r="AZ66" s="21">
        <f>EA_raw_policy_shocks!AK205</f>
        <v>-2.3093562391265102E-2</v>
      </c>
      <c r="BB66" s="22">
        <f t="shared" ref="BB66:BB97" si="12">AR66</f>
        <v>45016</v>
      </c>
      <c r="BC66" s="20">
        <f t="shared" ref="BC66:BC97" si="13">AT66-$AT$2</f>
        <v>0.18073407682308129</v>
      </c>
      <c r="BD66" s="20" t="e">
        <f>#REF!</f>
        <v>#REF!</v>
      </c>
    </row>
    <row r="67" spans="1:56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1"/>
        <v>2.5744168300528534E-2</v>
      </c>
      <c r="AI67" s="20">
        <f t="shared" si="5"/>
        <v>1.8235411155628317E-4</v>
      </c>
      <c r="AJ67" s="20">
        <f t="shared" si="9"/>
        <v>-1.43581702974349E-2</v>
      </c>
      <c r="AK67" s="20">
        <f t="shared" si="9"/>
        <v>3.6549378746197898E-3</v>
      </c>
      <c r="AL67" s="20">
        <f t="shared" si="9"/>
        <v>4.6994938634803401E-3</v>
      </c>
      <c r="AM67" s="20">
        <f t="shared" si="9"/>
        <v>4.1872814137588997E-3</v>
      </c>
      <c r="AN67" s="20">
        <f t="shared" si="9"/>
        <v>-3.6745680801697398E-3</v>
      </c>
      <c r="AR67" s="22">
        <f t="shared" si="10"/>
        <v>45107</v>
      </c>
      <c r="AT67" s="21">
        <f>EA_raw_policy_shocks!AE206</f>
        <v>0.11606287503146499</v>
      </c>
      <c r="AU67" s="21">
        <f>EA_raw_policy_shocks!AF206</f>
        <v>-1.46908057720995E-2</v>
      </c>
      <c r="AV67" s="21">
        <f>EA_raw_policy_shocks!AG206</f>
        <v>-7.8409203154198595E-2</v>
      </c>
      <c r="AW67" s="21">
        <f>EA_raw_policy_shocks!AH206</f>
        <v>-6.6645298940104195E-2</v>
      </c>
      <c r="AX67" s="21">
        <f>EA_raw_policy_shocks!AI206</f>
        <v>-5.0080235150073198E-2</v>
      </c>
      <c r="AY67" s="21">
        <f>EA_raw_policy_shocks!AJ206</f>
        <v>-4.3001643614882998E-2</v>
      </c>
      <c r="AZ67" s="21">
        <f>EA_raw_policy_shocks!AK206</f>
        <v>-2.2733494487186302E-2</v>
      </c>
      <c r="BB67" s="22">
        <f t="shared" si="12"/>
        <v>45107</v>
      </c>
      <c r="BC67" s="20">
        <f t="shared" si="13"/>
        <v>1.9611686091661293E-2</v>
      </c>
      <c r="BD67" s="20" t="e">
        <f>#REF!</f>
        <v>#REF!</v>
      </c>
    </row>
    <row r="68" spans="1:56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1"/>
        <v>2.0435416370320602E-2</v>
      </c>
      <c r="AI68" s="20">
        <f t="shared" si="5"/>
        <v>1.800510013901386E-4</v>
      </c>
      <c r="AJ68" s="20">
        <f t="shared" si="9"/>
        <v>-1.32916332118426E-2</v>
      </c>
      <c r="AK68" s="20">
        <f t="shared" si="9"/>
        <v>4.1458764800328396E-3</v>
      </c>
      <c r="AL68" s="20">
        <f t="shared" si="9"/>
        <v>5.3638686439372299E-3</v>
      </c>
      <c r="AM68" s="20">
        <f t="shared" si="9"/>
        <v>4.8900830367459803E-3</v>
      </c>
      <c r="AN68" s="20">
        <f t="shared" si="9"/>
        <v>-2.51601475423912E-3</v>
      </c>
      <c r="AR68" s="22">
        <f t="shared" si="10"/>
        <v>45199</v>
      </c>
      <c r="AT68" s="21">
        <f>EA_raw_policy_shocks!AE207</f>
        <v>4.90885450996945E-2</v>
      </c>
      <c r="AU68" s="21">
        <f>EA_raw_policy_shocks!AF207</f>
        <v>-1.35501999506067E-2</v>
      </c>
      <c r="AV68" s="21">
        <f>EA_raw_policy_shocks!AG207</f>
        <v>-8.3239813602110399E-2</v>
      </c>
      <c r="AW68" s="21">
        <f>EA_raw_policy_shocks!AH207</f>
        <v>-6.3828982599684503E-2</v>
      </c>
      <c r="AX68" s="21">
        <f>EA_raw_policy_shocks!AI207</f>
        <v>-6.1864418279370302E-2</v>
      </c>
      <c r="AY68" s="21">
        <f>EA_raw_policy_shocks!AJ207</f>
        <v>-3.9097168547977901E-2</v>
      </c>
      <c r="AZ68" s="21">
        <f>EA_raw_policy_shocks!AK207</f>
        <v>-1.87290330742063E-2</v>
      </c>
      <c r="BB68" s="22">
        <f t="shared" si="12"/>
        <v>45199</v>
      </c>
      <c r="BC68" s="20">
        <f t="shared" si="13"/>
        <v>-4.73626438401092E-2</v>
      </c>
      <c r="BD68" s="20" t="e">
        <f>#REF!</f>
        <v>#REF!</v>
      </c>
    </row>
    <row r="69" spans="1:56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1"/>
        <v>1.1072723818808954E-2</v>
      </c>
      <c r="AI69" s="20">
        <f t="shared" si="5"/>
        <v>1.7612155507445841E-4</v>
      </c>
      <c r="AJ69" s="20">
        <f t="shared" si="9"/>
        <v>-1.2363427451444999E-2</v>
      </c>
      <c r="AK69" s="20">
        <f t="shared" si="9"/>
        <v>4.6653709010913104E-3</v>
      </c>
      <c r="AL69" s="20">
        <f t="shared" si="9"/>
        <v>5.8659853215958704E-3</v>
      </c>
      <c r="AM69" s="20">
        <f t="shared" si="9"/>
        <v>5.3797783209130704E-3</v>
      </c>
      <c r="AN69" s="20">
        <f t="shared" si="9"/>
        <v>-1.65420583642106E-3</v>
      </c>
      <c r="AR69" s="22">
        <f t="shared" si="10"/>
        <v>45291</v>
      </c>
      <c r="AT69" s="21">
        <f>EA_raw_policy_shocks!AE208</f>
        <v>0.14700481340163499</v>
      </c>
      <c r="AU69" s="21">
        <f>EA_raw_policy_shocks!AF208</f>
        <v>-7.982532505910531E-3</v>
      </c>
      <c r="AV69" s="21">
        <f>EA_raw_policy_shocks!AG208</f>
        <v>-7.4904484061566801E-2</v>
      </c>
      <c r="AW69" s="21">
        <f>EA_raw_policy_shocks!AH208</f>
        <v>-7.6300412987508198E-2</v>
      </c>
      <c r="AX69" s="21">
        <f>EA_raw_policy_shocks!AI208</f>
        <v>-5.0682243253360702E-2</v>
      </c>
      <c r="AY69" s="21">
        <f>EA_raw_policy_shocks!AJ208</f>
        <v>-2.8610128022510301E-2</v>
      </c>
      <c r="AZ69" s="21">
        <f>EA_raw_policy_shocks!AK208</f>
        <v>-1.10597019922163E-2</v>
      </c>
      <c r="BB69" s="22">
        <f t="shared" si="12"/>
        <v>45291</v>
      </c>
      <c r="BC69" s="20">
        <f t="shared" si="13"/>
        <v>5.0553624461831287E-2</v>
      </c>
      <c r="BD69" s="20" t="e">
        <f>#REF!</f>
        <v>#REF!</v>
      </c>
    </row>
    <row r="70" spans="1:56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1"/>
        <v>1.0914399198346782E-2</v>
      </c>
      <c r="AI70" s="20">
        <f t="shared" si="5"/>
        <v>1.7503246839704949E-4</v>
      </c>
      <c r="AJ70" s="20">
        <f t="shared" si="9"/>
        <v>-1.1155835807319299E-2</v>
      </c>
      <c r="AK70" s="20">
        <f t="shared" si="9"/>
        <v>5.0931270200615898E-3</v>
      </c>
      <c r="AL70" s="20">
        <f t="shared" si="9"/>
        <v>6.2035352906386603E-3</v>
      </c>
      <c r="AM70" s="20">
        <f t="shared" si="9"/>
        <v>5.6863914670079998E-3</v>
      </c>
      <c r="AN70" s="20">
        <f t="shared" si="9"/>
        <v>-1.03811708956902E-3</v>
      </c>
      <c r="AR70" s="22">
        <f t="shared" si="10"/>
        <v>45382</v>
      </c>
      <c r="AT70" s="21">
        <f>EA_raw_policy_shocks!AE209</f>
        <v>-7.6242866783434907E-2</v>
      </c>
      <c r="AU70" s="21">
        <f>EA_raw_policy_shocks!AF209</f>
        <v>-2.05823084211142E-2</v>
      </c>
      <c r="AV70" s="21">
        <f>EA_raw_policy_shocks!AG209</f>
        <v>-0.100367425629142</v>
      </c>
      <c r="AW70" s="21">
        <f>EA_raw_policy_shocks!AH209</f>
        <v>-6.1642026363530097E-2</v>
      </c>
      <c r="AX70" s="21">
        <f>EA_raw_policy_shocks!AI209</f>
        <v>-3.6833541375859702E-2</v>
      </c>
      <c r="AY70" s="21">
        <f>EA_raw_policy_shocks!AJ209</f>
        <v>-1.7709160694553298E-2</v>
      </c>
      <c r="AZ70" s="21">
        <f>EA_raw_policy_shocks!AK209</f>
        <v>-7.1330824376016604E-3</v>
      </c>
      <c r="BB70" s="22">
        <f t="shared" si="12"/>
        <v>45382</v>
      </c>
      <c r="BC70" s="20">
        <f t="shared" si="13"/>
        <v>-0.17269405572323859</v>
      </c>
      <c r="BD70" s="20" t="e">
        <f>#REF!</f>
        <v>#REF!</v>
      </c>
    </row>
    <row r="71" spans="1:56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1"/>
        <v>6.2593921731477781E-3</v>
      </c>
      <c r="AI71" s="20">
        <f t="shared" si="5"/>
        <v>1.7365187582378316E-4</v>
      </c>
      <c r="AJ71" s="20">
        <f t="shared" si="9"/>
        <v>-1.0340022343080501E-2</v>
      </c>
      <c r="AK71" s="20">
        <f t="shared" si="9"/>
        <v>5.2652475192704797E-3</v>
      </c>
      <c r="AL71" s="20">
        <f t="shared" si="9"/>
        <v>6.3157783134481999E-3</v>
      </c>
      <c r="AM71" s="20">
        <f t="shared" si="9"/>
        <v>5.7942629652973903E-3</v>
      </c>
      <c r="AN71" s="20">
        <f t="shared" si="9"/>
        <v>-6.5596401986889297E-4</v>
      </c>
      <c r="AR71" s="22">
        <f t="shared" si="10"/>
        <v>45473</v>
      </c>
      <c r="AT71" s="21">
        <f>EA_raw_policy_shocks!AE210</f>
        <v>3.7578746089476797E-2</v>
      </c>
      <c r="AU71" s="21">
        <f>EA_raw_policy_shocks!AF210</f>
        <v>-1.76742799179378E-2</v>
      </c>
      <c r="AV71" s="21">
        <f>EA_raw_policy_shocks!AG210</f>
        <v>-6.75865468322258E-2</v>
      </c>
      <c r="AW71" s="21">
        <f>EA_raw_policy_shocks!AH210</f>
        <v>-4.0001519028127902E-2</v>
      </c>
      <c r="AX71" s="21">
        <f>EA_raw_policy_shocks!AI210</f>
        <v>-2.0410623828833602E-2</v>
      </c>
      <c r="AY71" s="21">
        <f>EA_raw_policy_shocks!AJ210</f>
        <v>-9.5734508633400894E-3</v>
      </c>
      <c r="AZ71" s="21">
        <f>EA_raw_policy_shocks!AK210</f>
        <v>-2.89660427307219E-3</v>
      </c>
      <c r="BB71" s="22">
        <f t="shared" si="12"/>
        <v>45473</v>
      </c>
      <c r="BC71" s="20">
        <f t="shared" si="13"/>
        <v>-5.8872442850326903E-2</v>
      </c>
      <c r="BD71" s="20" t="e">
        <f>#REF!</f>
        <v>#REF!</v>
      </c>
    </row>
    <row r="72" spans="1:56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1"/>
        <v>4.2758498223453081E-3</v>
      </c>
      <c r="AI72" s="20">
        <f t="shared" si="5"/>
        <v>1.7023076489996832E-4</v>
      </c>
      <c r="AJ72" s="20">
        <f t="shared" si="9"/>
        <v>-9.8451278593092405E-3</v>
      </c>
      <c r="AK72" s="20">
        <f t="shared" si="9"/>
        <v>5.2481036899365502E-3</v>
      </c>
      <c r="AL72" s="20">
        <f t="shared" si="9"/>
        <v>6.2609270838898104E-3</v>
      </c>
      <c r="AM72" s="20">
        <f t="shared" si="9"/>
        <v>5.7501412834559604E-3</v>
      </c>
      <c r="AN72" s="20">
        <f t="shared" si="9"/>
        <v>-4.6160782164461601E-4</v>
      </c>
      <c r="AR72" s="22">
        <f t="shared" si="10"/>
        <v>45565</v>
      </c>
      <c r="AT72" s="21">
        <f>EA_raw_policy_shocks!AE211</f>
        <v>0</v>
      </c>
      <c r="AU72" s="21">
        <f>EA_raw_policy_shocks!AF211</f>
        <v>0</v>
      </c>
      <c r="AV72" s="21">
        <f>EA_raw_policy_shocks!AG211</f>
        <v>0</v>
      </c>
      <c r="AW72" s="21">
        <f>EA_raw_policy_shocks!AH211</f>
        <v>0</v>
      </c>
      <c r="AX72" s="21">
        <f>EA_raw_policy_shocks!AI211</f>
        <v>0</v>
      </c>
      <c r="AY72" s="21">
        <f>EA_raw_policy_shocks!AJ211</f>
        <v>0</v>
      </c>
      <c r="AZ72" s="21">
        <f>EA_raw_policy_shocks!AK211</f>
        <v>0</v>
      </c>
      <c r="BB72" s="22">
        <f t="shared" si="12"/>
        <v>45565</v>
      </c>
      <c r="BC72" s="20">
        <f t="shared" si="13"/>
        <v>-9.64511889398037E-2</v>
      </c>
      <c r="BD72" s="20" t="e">
        <f>#REF!</f>
        <v>#REF!</v>
      </c>
    </row>
    <row r="73" spans="1:56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1"/>
        <v>3.355208226828727E-3</v>
      </c>
      <c r="AI73" s="20">
        <f t="shared" ref="AI73:AI132" si="14">Y73/1010</f>
        <v>1.6606789246398514E-4</v>
      </c>
      <c r="AJ73" s="20">
        <f t="shared" si="9"/>
        <v>-9.4828572560601201E-3</v>
      </c>
      <c r="AK73" s="20">
        <f t="shared" si="9"/>
        <v>5.1560635575098601E-3</v>
      </c>
      <c r="AL73" s="20">
        <f t="shared" si="9"/>
        <v>6.13935002491405E-3</v>
      </c>
      <c r="AM73" s="20">
        <f t="shared" si="9"/>
        <v>5.6440903990928604E-3</v>
      </c>
      <c r="AN73" s="20">
        <f t="shared" si="9"/>
        <v>-3.49795890286497E-4</v>
      </c>
      <c r="AR73" s="22">
        <f t="shared" si="10"/>
        <v>45657</v>
      </c>
      <c r="AT73" s="21">
        <f>EA_raw_policy_shocks!AE212</f>
        <v>0</v>
      </c>
      <c r="AU73" s="21">
        <f>EA_raw_policy_shocks!AF212</f>
        <v>0</v>
      </c>
      <c r="AV73" s="21">
        <f>EA_raw_policy_shocks!AG212</f>
        <v>0</v>
      </c>
      <c r="AW73" s="21">
        <f>EA_raw_policy_shocks!AH212</f>
        <v>0</v>
      </c>
      <c r="AX73" s="21">
        <f>EA_raw_policy_shocks!AI212</f>
        <v>0</v>
      </c>
      <c r="AY73" s="21">
        <f>EA_raw_policy_shocks!AJ212</f>
        <v>0</v>
      </c>
      <c r="AZ73" s="21">
        <f>EA_raw_policy_shocks!AK212</f>
        <v>0</v>
      </c>
      <c r="BB73" s="22">
        <f t="shared" si="12"/>
        <v>45657</v>
      </c>
      <c r="BC73" s="20">
        <f t="shared" si="13"/>
        <v>-9.64511889398037E-2</v>
      </c>
      <c r="BD73" s="20" t="e">
        <f>#REF!</f>
        <v>#REF!</v>
      </c>
    </row>
    <row r="74" spans="1:56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1"/>
        <v>2.8697334987516938E-3</v>
      </c>
      <c r="AI74" s="20">
        <f t="shared" si="14"/>
        <v>1.6166968101805049E-4</v>
      </c>
      <c r="AJ74" s="20">
        <f t="shared" si="9"/>
        <v>-9.1789857900148597E-3</v>
      </c>
      <c r="AK74" s="20">
        <f t="shared" si="9"/>
        <v>5.03441352548428E-3</v>
      </c>
      <c r="AL74" s="20">
        <f t="shared" si="9"/>
        <v>5.9910603594559497E-3</v>
      </c>
      <c r="AM74" s="20">
        <f t="shared" si="9"/>
        <v>5.5121683993464201E-3</v>
      </c>
      <c r="AN74" s="20">
        <f t="shared" si="9"/>
        <v>-2.7809486853325101E-4</v>
      </c>
      <c r="AR74" s="22">
        <f t="shared" si="10"/>
        <v>45747</v>
      </c>
      <c r="AT74" s="21">
        <f>EA_raw_policy_shocks!AE213</f>
        <v>0</v>
      </c>
      <c r="AU74" s="21">
        <f>EA_raw_policy_shocks!AF213</f>
        <v>0</v>
      </c>
      <c r="AV74" s="21">
        <f>EA_raw_policy_shocks!AG213</f>
        <v>0</v>
      </c>
      <c r="AW74" s="21">
        <f>EA_raw_policy_shocks!AH213</f>
        <v>0</v>
      </c>
      <c r="AX74" s="21">
        <f>EA_raw_policy_shocks!AI213</f>
        <v>0</v>
      </c>
      <c r="AY74" s="21">
        <f>EA_raw_policy_shocks!AJ213</f>
        <v>0</v>
      </c>
      <c r="AZ74" s="21">
        <f>EA_raw_policy_shocks!AK213</f>
        <v>0</v>
      </c>
      <c r="BB74" s="22">
        <f t="shared" si="12"/>
        <v>45747</v>
      </c>
      <c r="BC74" s="20">
        <f t="shared" si="13"/>
        <v>-9.64511889398037E-2</v>
      </c>
      <c r="BD74" s="20" t="e">
        <f>#REF!</f>
        <v>#REF!</v>
      </c>
    </row>
    <row r="75" spans="1:56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1"/>
        <v>2.5707507560848442E-3</v>
      </c>
      <c r="AI75" s="20">
        <f t="shared" si="14"/>
        <v>1.5723574704704554E-4</v>
      </c>
      <c r="AJ75" s="20">
        <f t="shared" si="9"/>
        <v>-8.9035076894727894E-3</v>
      </c>
      <c r="AK75" s="20">
        <f t="shared" si="9"/>
        <v>4.9017030363529496E-3</v>
      </c>
      <c r="AL75" s="20">
        <f t="shared" si="9"/>
        <v>5.8326935149510799E-3</v>
      </c>
      <c r="AM75" s="20">
        <f t="shared" si="9"/>
        <v>5.3696097328303997E-3</v>
      </c>
      <c r="AN75" s="20">
        <f t="shared" si="9"/>
        <v>-2.2821539849005E-4</v>
      </c>
      <c r="AR75" s="22">
        <f t="shared" si="10"/>
        <v>45838</v>
      </c>
      <c r="AT75" s="21">
        <f>EA_raw_policy_shocks!AE214</f>
        <v>0</v>
      </c>
      <c r="AU75" s="21">
        <f>EA_raw_policy_shocks!AF214</f>
        <v>0</v>
      </c>
      <c r="AV75" s="21">
        <f>EA_raw_policy_shocks!AG214</f>
        <v>0</v>
      </c>
      <c r="AW75" s="21">
        <f>EA_raw_policy_shocks!AH214</f>
        <v>0</v>
      </c>
      <c r="AX75" s="21">
        <f>EA_raw_policy_shocks!AI214</f>
        <v>0</v>
      </c>
      <c r="AY75" s="21">
        <f>EA_raw_policy_shocks!AJ214</f>
        <v>0</v>
      </c>
      <c r="AZ75" s="21">
        <f>EA_raw_policy_shocks!AK214</f>
        <v>0</v>
      </c>
      <c r="BB75" s="22">
        <f t="shared" si="12"/>
        <v>45838</v>
      </c>
      <c r="BC75" s="20">
        <f t="shared" si="13"/>
        <v>-9.64511889398037E-2</v>
      </c>
      <c r="BD75" s="20" t="e">
        <f>#REF!</f>
        <v>#REF!</v>
      </c>
    </row>
    <row r="76" spans="1:56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1"/>
        <v>2.357226449770604E-3</v>
      </c>
      <c r="AI76" s="20">
        <f t="shared" si="14"/>
        <v>1.5284585841399999E-4</v>
      </c>
      <c r="AJ76" s="20">
        <f t="shared" si="9"/>
        <v>-8.6438689712031707E-3</v>
      </c>
      <c r="AK76" s="20">
        <f t="shared" si="9"/>
        <v>4.7658504865655199E-3</v>
      </c>
      <c r="AL76" s="20">
        <f t="shared" si="9"/>
        <v>5.6716018018709803E-3</v>
      </c>
      <c r="AM76" s="20">
        <f t="shared" si="9"/>
        <v>5.22337201716016E-3</v>
      </c>
      <c r="AN76" s="20">
        <f t="shared" si="9"/>
        <v>-1.91384795344973E-4</v>
      </c>
      <c r="AR76" s="22">
        <f t="shared" si="10"/>
        <v>45930</v>
      </c>
      <c r="AT76" s="21">
        <f>EA_raw_policy_shocks!AE215</f>
        <v>0</v>
      </c>
      <c r="AU76" s="21">
        <f>EA_raw_policy_shocks!AF215</f>
        <v>0</v>
      </c>
      <c r="AV76" s="21">
        <f>EA_raw_policy_shocks!AG215</f>
        <v>0</v>
      </c>
      <c r="AW76" s="21">
        <f>EA_raw_policy_shocks!AH215</f>
        <v>0</v>
      </c>
      <c r="AX76" s="21">
        <f>EA_raw_policy_shocks!AI215</f>
        <v>0</v>
      </c>
      <c r="AY76" s="21">
        <f>EA_raw_policy_shocks!AJ215</f>
        <v>0</v>
      </c>
      <c r="AZ76" s="21">
        <f>EA_raw_policy_shocks!AK215</f>
        <v>0</v>
      </c>
      <c r="BB76" s="22">
        <f t="shared" si="12"/>
        <v>45930</v>
      </c>
      <c r="BC76" s="20">
        <f t="shared" si="13"/>
        <v>-9.64511889398037E-2</v>
      </c>
      <c r="BD76" s="20" t="e">
        <f>#REF!</f>
        <v>#REF!</v>
      </c>
    </row>
    <row r="77" spans="1:56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1"/>
        <v>2.1865112440150394E-3</v>
      </c>
      <c r="AI77" s="20">
        <f t="shared" si="14"/>
        <v>1.485323231617782E-4</v>
      </c>
      <c r="AJ77" s="20">
        <f t="shared" si="9"/>
        <v>-8.3945523587480794E-3</v>
      </c>
      <c r="AK77" s="20">
        <f t="shared" si="9"/>
        <v>4.6303826626958797E-3</v>
      </c>
      <c r="AL77" s="20">
        <f t="shared" si="9"/>
        <v>5.5112365405118801E-3</v>
      </c>
      <c r="AM77" s="20">
        <f t="shared" si="9"/>
        <v>5.07693278126719E-3</v>
      </c>
      <c r="AN77" s="20">
        <f t="shared" si="9"/>
        <v>-1.6286450980062999E-4</v>
      </c>
      <c r="AR77" s="22">
        <f t="shared" si="10"/>
        <v>46022</v>
      </c>
      <c r="AT77" s="21">
        <f>EA_raw_policy_shocks!AE216</f>
        <v>0</v>
      </c>
      <c r="AU77" s="21">
        <f>EA_raw_policy_shocks!AF216</f>
        <v>0</v>
      </c>
      <c r="AV77" s="21">
        <f>EA_raw_policy_shocks!AG216</f>
        <v>0</v>
      </c>
      <c r="AW77" s="21">
        <f>EA_raw_policy_shocks!AH216</f>
        <v>0</v>
      </c>
      <c r="AX77" s="21">
        <f>EA_raw_policy_shocks!AI216</f>
        <v>0</v>
      </c>
      <c r="AY77" s="21">
        <f>EA_raw_policy_shocks!AJ216</f>
        <v>0</v>
      </c>
      <c r="AZ77" s="21">
        <f>EA_raw_policy_shocks!AK216</f>
        <v>0</v>
      </c>
      <c r="BB77" s="22">
        <f t="shared" si="12"/>
        <v>46022</v>
      </c>
      <c r="BC77" s="20">
        <f t="shared" si="13"/>
        <v>-9.64511889398037E-2</v>
      </c>
      <c r="BD77" s="20" t="e">
        <f>#REF!</f>
        <v>#REF!</v>
      </c>
    </row>
    <row r="78" spans="1:56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1"/>
        <v>2.0396445948323867E-3</v>
      </c>
      <c r="AI78" s="20">
        <f t="shared" si="14"/>
        <v>1.4430824861689208E-4</v>
      </c>
      <c r="AJ78" s="20">
        <f t="shared" si="9"/>
        <v>-8.1529747804620599E-3</v>
      </c>
      <c r="AK78" s="20">
        <f t="shared" si="9"/>
        <v>4.4969395141203298E-3</v>
      </c>
      <c r="AL78" s="20">
        <f t="shared" si="9"/>
        <v>5.3532856398197303E-3</v>
      </c>
      <c r="AM78" s="20">
        <f t="shared" si="9"/>
        <v>4.9321421407011396E-3</v>
      </c>
      <c r="AN78" s="20">
        <f t="shared" si="9"/>
        <v>-1.39830865553136E-4</v>
      </c>
      <c r="AR78" s="22">
        <f t="shared" si="10"/>
        <v>46112</v>
      </c>
      <c r="AT78" s="21">
        <f>EA_raw_policy_shocks!AE217</f>
        <v>0</v>
      </c>
      <c r="AU78" s="21">
        <f>EA_raw_policy_shocks!AF217</f>
        <v>0</v>
      </c>
      <c r="AV78" s="21">
        <f>EA_raw_policy_shocks!AG217</f>
        <v>0</v>
      </c>
      <c r="AW78" s="21">
        <f>EA_raw_policy_shocks!AH217</f>
        <v>0</v>
      </c>
      <c r="AX78" s="21">
        <f>EA_raw_policy_shocks!AI217</f>
        <v>0</v>
      </c>
      <c r="AY78" s="21">
        <f>EA_raw_policy_shocks!AJ217</f>
        <v>0</v>
      </c>
      <c r="AZ78" s="21">
        <f>EA_raw_policy_shocks!AK217</f>
        <v>0</v>
      </c>
      <c r="BB78" s="22">
        <f t="shared" si="12"/>
        <v>46112</v>
      </c>
      <c r="BC78" s="20">
        <f t="shared" si="13"/>
        <v>-9.64511889398037E-2</v>
      </c>
      <c r="BD78" s="20" t="e">
        <f>#REF!</f>
        <v>#REF!</v>
      </c>
    </row>
    <row r="79" spans="1:56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1"/>
        <v>1.9076670491174688E-3</v>
      </c>
      <c r="AI79" s="20">
        <f t="shared" si="14"/>
        <v>1.4017873012302475E-4</v>
      </c>
      <c r="AJ79" s="20">
        <f t="shared" si="9"/>
        <v>-7.9178410508196004E-3</v>
      </c>
      <c r="AK79" s="20">
        <f t="shared" si="9"/>
        <v>4.3663069762667197E-3</v>
      </c>
      <c r="AL79" s="20">
        <f t="shared" si="9"/>
        <v>5.1985938922083303E-3</v>
      </c>
      <c r="AM79" s="20">
        <f t="shared" si="9"/>
        <v>4.7899992227762303E-3</v>
      </c>
      <c r="AN79" s="20">
        <f t="shared" si="9"/>
        <v>-1.20524938396204E-4</v>
      </c>
      <c r="AR79" s="22">
        <f t="shared" si="10"/>
        <v>46203</v>
      </c>
      <c r="AT79" s="21">
        <f>EA_raw_policy_shocks!AE218</f>
        <v>0</v>
      </c>
      <c r="AU79" s="21">
        <f>EA_raw_policy_shocks!AF218</f>
        <v>0</v>
      </c>
      <c r="AV79" s="21">
        <f>EA_raw_policy_shocks!AG218</f>
        <v>0</v>
      </c>
      <c r="AW79" s="21">
        <f>EA_raw_policy_shocks!AH218</f>
        <v>0</v>
      </c>
      <c r="AX79" s="21">
        <f>EA_raw_policy_shocks!AI218</f>
        <v>0</v>
      </c>
      <c r="AY79" s="21">
        <f>EA_raw_policy_shocks!AJ218</f>
        <v>0</v>
      </c>
      <c r="AZ79" s="21">
        <f>EA_raw_policy_shocks!AK218</f>
        <v>0</v>
      </c>
      <c r="BB79" s="22">
        <f t="shared" si="12"/>
        <v>46203</v>
      </c>
      <c r="BC79" s="20">
        <f t="shared" si="13"/>
        <v>-9.64511889398037E-2</v>
      </c>
      <c r="BD79" s="20" t="e">
        <f>#REF!</f>
        <v>#REF!</v>
      </c>
    </row>
    <row r="80" spans="1:56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1"/>
        <v>1.7860805982201954E-3</v>
      </c>
      <c r="AI80" s="20">
        <f t="shared" si="14"/>
        <v>1.3614538507790097E-4</v>
      </c>
      <c r="AJ80" s="20">
        <f t="shared" si="9"/>
        <v>-7.6884617488559501E-3</v>
      </c>
      <c r="AK80" s="20">
        <f t="shared" si="9"/>
        <v>4.2388585542285596E-3</v>
      </c>
      <c r="AL80" s="20">
        <f t="shared" si="9"/>
        <v>5.0475783340830898E-3</v>
      </c>
      <c r="AM80" s="20">
        <f t="shared" si="9"/>
        <v>4.6510372519126203E-3</v>
      </c>
      <c r="AN80" s="20">
        <f t="shared" si="9"/>
        <v>-1.0385245762245499E-4</v>
      </c>
      <c r="AR80" s="22">
        <f t="shared" si="10"/>
        <v>46295</v>
      </c>
      <c r="AT80" s="21">
        <f>EA_raw_policy_shocks!AE219</f>
        <v>0</v>
      </c>
      <c r="AU80" s="21">
        <f>EA_raw_policy_shocks!AF219</f>
        <v>0</v>
      </c>
      <c r="AV80" s="21">
        <f>EA_raw_policy_shocks!AG219</f>
        <v>0</v>
      </c>
      <c r="AW80" s="21">
        <f>EA_raw_policy_shocks!AH219</f>
        <v>0</v>
      </c>
      <c r="AX80" s="21">
        <f>EA_raw_policy_shocks!AI219</f>
        <v>0</v>
      </c>
      <c r="AY80" s="21">
        <f>EA_raw_policy_shocks!AJ219</f>
        <v>0</v>
      </c>
      <c r="AZ80" s="21">
        <f>EA_raw_policy_shocks!AK219</f>
        <v>0</v>
      </c>
      <c r="BB80" s="22">
        <f t="shared" si="12"/>
        <v>46295</v>
      </c>
      <c r="BC80" s="20">
        <f t="shared" si="13"/>
        <v>-9.64511889398037E-2</v>
      </c>
      <c r="BD80" s="20" t="e">
        <f>#REF!</f>
        <v>#REF!</v>
      </c>
    </row>
    <row r="81" spans="1:56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1"/>
        <v>1.6725133799310801E-3</v>
      </c>
      <c r="AI81" s="20">
        <f t="shared" si="14"/>
        <v>1.3220825545157724E-4</v>
      </c>
      <c r="AJ81" s="20">
        <f t="shared" ref="AJ81:AN112" si="15">Z81</f>
        <v>-7.4644556615321902E-3</v>
      </c>
      <c r="AK81" s="20">
        <f t="shared" si="15"/>
        <v>4.1147545303932198E-3</v>
      </c>
      <c r="AL81" s="20">
        <f t="shared" si="15"/>
        <v>4.9004258033003003E-3</v>
      </c>
      <c r="AM81" s="20">
        <f t="shared" si="15"/>
        <v>4.51552460862814E-3</v>
      </c>
      <c r="AN81" s="20">
        <f t="shared" si="15"/>
        <v>-8.91309964168307E-5</v>
      </c>
      <c r="AR81" s="22">
        <f t="shared" si="10"/>
        <v>46387</v>
      </c>
      <c r="AT81" s="21">
        <f>EA_raw_policy_shocks!AE220</f>
        <v>0</v>
      </c>
      <c r="AU81" s="21">
        <f>EA_raw_policy_shocks!AF220</f>
        <v>0</v>
      </c>
      <c r="AV81" s="21">
        <f>EA_raw_policy_shocks!AG220</f>
        <v>0</v>
      </c>
      <c r="AW81" s="21">
        <f>EA_raw_policy_shocks!AH220</f>
        <v>0</v>
      </c>
      <c r="AX81" s="21">
        <f>EA_raw_policy_shocks!AI220</f>
        <v>0</v>
      </c>
      <c r="AY81" s="21">
        <f>EA_raw_policy_shocks!AJ220</f>
        <v>0</v>
      </c>
      <c r="AZ81" s="21">
        <f>EA_raw_policy_shocks!AK220</f>
        <v>0</v>
      </c>
      <c r="BB81" s="22">
        <f t="shared" si="12"/>
        <v>46387</v>
      </c>
      <c r="BC81" s="20">
        <f t="shared" si="13"/>
        <v>-9.64511889398037E-2</v>
      </c>
      <c r="BD81" s="20" t="e">
        <f>#REF!</f>
        <v>#REF!</v>
      </c>
    </row>
    <row r="82" spans="1:56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1"/>
        <v>1.5656754737548937E-3</v>
      </c>
      <c r="AI82" s="20">
        <f t="shared" si="14"/>
        <v>1.2836664404070297E-4</v>
      </c>
      <c r="AJ82" s="20">
        <f t="shared" si="15"/>
        <v>-7.2456100711493204E-3</v>
      </c>
      <c r="AK82" s="20">
        <f t="shared" si="15"/>
        <v>3.9940384501946299E-3</v>
      </c>
      <c r="AL82" s="20">
        <f t="shared" si="15"/>
        <v>4.7571932675571898E-3</v>
      </c>
      <c r="AM82" s="20">
        <f t="shared" si="15"/>
        <v>4.3835742013165202E-3</v>
      </c>
      <c r="AN82" s="20">
        <f t="shared" si="15"/>
        <v>-7.59326436394758E-5</v>
      </c>
      <c r="AR82" s="22">
        <f t="shared" si="10"/>
        <v>46477</v>
      </c>
      <c r="AT82" s="21">
        <f>EA_raw_policy_shocks!AE221</f>
        <v>0</v>
      </c>
      <c r="AU82" s="21">
        <f>EA_raw_policy_shocks!AF221</f>
        <v>0</v>
      </c>
      <c r="AV82" s="21">
        <f>EA_raw_policy_shocks!AG221</f>
        <v>0</v>
      </c>
      <c r="AW82" s="21">
        <f>EA_raw_policy_shocks!AH221</f>
        <v>0</v>
      </c>
      <c r="AX82" s="21">
        <f>EA_raw_policy_shocks!AI221</f>
        <v>0</v>
      </c>
      <c r="AY82" s="21">
        <f>EA_raw_policy_shocks!AJ221</f>
        <v>0</v>
      </c>
      <c r="AZ82" s="21">
        <f>EA_raw_policy_shocks!AK221</f>
        <v>0</v>
      </c>
      <c r="BB82" s="22">
        <f t="shared" si="12"/>
        <v>46477</v>
      </c>
      <c r="BC82" s="20">
        <f t="shared" si="13"/>
        <v>-9.64511889398037E-2</v>
      </c>
      <c r="BD82" s="20" t="e">
        <f>#REF!</f>
        <v>#REF!</v>
      </c>
    </row>
    <row r="83" spans="1:56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1"/>
        <v>1.4648559735609449E-3</v>
      </c>
      <c r="AI83" s="20">
        <f t="shared" si="14"/>
        <v>1.2461950185465941E-4</v>
      </c>
      <c r="AJ83" s="20">
        <f t="shared" si="15"/>
        <v>-7.0318089942733499E-3</v>
      </c>
      <c r="AK83" s="20">
        <f t="shared" si="15"/>
        <v>3.8766877256346502E-3</v>
      </c>
      <c r="AL83" s="20">
        <f t="shared" si="15"/>
        <v>4.61786252083928E-3</v>
      </c>
      <c r="AM83" s="20">
        <f t="shared" si="15"/>
        <v>4.2552059054789997E-3</v>
      </c>
      <c r="AN83" s="20">
        <f t="shared" si="15"/>
        <v>-6.3987502951778894E-5</v>
      </c>
      <c r="AR83" s="22">
        <f t="shared" si="10"/>
        <v>46568</v>
      </c>
      <c r="AT83" s="21">
        <f>EA_raw_policy_shocks!AE222</f>
        <v>0</v>
      </c>
      <c r="AU83" s="21">
        <f>EA_raw_policy_shocks!AF222</f>
        <v>0</v>
      </c>
      <c r="AV83" s="21">
        <f>EA_raw_policy_shocks!AG222</f>
        <v>0</v>
      </c>
      <c r="AW83" s="21">
        <f>EA_raw_policy_shocks!AH222</f>
        <v>0</v>
      </c>
      <c r="AX83" s="21">
        <f>EA_raw_policy_shocks!AI222</f>
        <v>0</v>
      </c>
      <c r="AY83" s="21">
        <f>EA_raw_policy_shocks!AJ222</f>
        <v>0</v>
      </c>
      <c r="AZ83" s="21">
        <f>EA_raw_policy_shocks!AK222</f>
        <v>0</v>
      </c>
      <c r="BB83" s="22">
        <f t="shared" si="12"/>
        <v>46568</v>
      </c>
      <c r="BC83" s="20">
        <f t="shared" si="13"/>
        <v>-9.64511889398037E-2</v>
      </c>
      <c r="BD83" s="20" t="e">
        <f>#REF!</f>
        <v>#REF!</v>
      </c>
    </row>
    <row r="84" spans="1:56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1"/>
        <v>1.369660867524931E-3</v>
      </c>
      <c r="AI84" s="20">
        <f t="shared" si="14"/>
        <v>1.2096561611109505E-4</v>
      </c>
      <c r="AJ84" s="20">
        <f t="shared" si="15"/>
        <v>-6.8229928212537498E-3</v>
      </c>
      <c r="AK84" s="20">
        <f t="shared" si="15"/>
        <v>3.7626421985459402E-3</v>
      </c>
      <c r="AL84" s="20">
        <f t="shared" si="15"/>
        <v>4.4823719436370901E-3</v>
      </c>
      <c r="AM84" s="20">
        <f t="shared" si="15"/>
        <v>4.1303839365847096E-3</v>
      </c>
      <c r="AN84" s="20">
        <f t="shared" si="15"/>
        <v>-5.3123940613186697E-5</v>
      </c>
      <c r="AR84" s="22">
        <f t="shared" si="10"/>
        <v>46660</v>
      </c>
      <c r="AT84" s="21">
        <f>EA_raw_policy_shocks!AE223</f>
        <v>0</v>
      </c>
      <c r="AU84" s="21">
        <f>EA_raw_policy_shocks!AF223</f>
        <v>0</v>
      </c>
      <c r="AV84" s="21">
        <f>EA_raw_policy_shocks!AG223</f>
        <v>0</v>
      </c>
      <c r="AW84" s="21">
        <f>EA_raw_policy_shocks!AH223</f>
        <v>0</v>
      </c>
      <c r="AX84" s="21">
        <f>EA_raw_policy_shocks!AI223</f>
        <v>0</v>
      </c>
      <c r="AY84" s="21">
        <f>EA_raw_policy_shocks!AJ223</f>
        <v>0</v>
      </c>
      <c r="AZ84" s="21">
        <f>EA_raw_policy_shocks!AK223</f>
        <v>0</v>
      </c>
      <c r="BB84" s="22">
        <f t="shared" si="12"/>
        <v>46660</v>
      </c>
      <c r="BC84" s="20">
        <f t="shared" si="13"/>
        <v>-9.64511889398037E-2</v>
      </c>
      <c r="BD84" s="20" t="e">
        <f>#REF!</f>
        <v>#REF!</v>
      </c>
    </row>
    <row r="85" spans="1:56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1"/>
        <v>1.2798667592296932E-3</v>
      </c>
      <c r="AI85" s="20">
        <f t="shared" si="14"/>
        <v>1.1740370367735743E-4</v>
      </c>
      <c r="AJ85" s="20">
        <f t="shared" si="15"/>
        <v>-6.6191338470189499E-3</v>
      </c>
      <c r="AK85" s="20">
        <f t="shared" si="15"/>
        <v>3.65182117789686E-3</v>
      </c>
      <c r="AL85" s="20">
        <f t="shared" si="15"/>
        <v>4.3506357980893596E-3</v>
      </c>
      <c r="AM85" s="20">
        <f t="shared" si="15"/>
        <v>4.0090400523773396E-3</v>
      </c>
      <c r="AN85" s="20">
        <f t="shared" si="15"/>
        <v>-4.3230929203108498E-5</v>
      </c>
      <c r="AR85" s="22">
        <f t="shared" si="10"/>
        <v>46752</v>
      </c>
      <c r="AT85" s="21">
        <f>EA_raw_policy_shocks!AE224</f>
        <v>0</v>
      </c>
      <c r="AU85" s="21">
        <f>EA_raw_policy_shocks!AF224</f>
        <v>0</v>
      </c>
      <c r="AV85" s="21">
        <f>EA_raw_policy_shocks!AG224</f>
        <v>0</v>
      </c>
      <c r="AW85" s="21">
        <f>EA_raw_policy_shocks!AH224</f>
        <v>0</v>
      </c>
      <c r="AX85" s="21">
        <f>EA_raw_policy_shocks!AI224</f>
        <v>0</v>
      </c>
      <c r="AY85" s="21">
        <f>EA_raw_policy_shocks!AJ224</f>
        <v>0</v>
      </c>
      <c r="AZ85" s="21">
        <f>EA_raw_policy_shocks!AK224</f>
        <v>0</v>
      </c>
      <c r="BB85" s="22">
        <f t="shared" si="12"/>
        <v>46752</v>
      </c>
      <c r="BC85" s="20">
        <f t="shared" si="13"/>
        <v>-9.64511889398037E-2</v>
      </c>
      <c r="BD85" s="20" t="e">
        <f>#REF!</f>
        <v>#REF!</v>
      </c>
    </row>
    <row r="86" spans="1:56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1"/>
        <v>1.1953354087424577E-3</v>
      </c>
      <c r="AI86" s="20">
        <f t="shared" si="14"/>
        <v>1.1393245662639011E-4</v>
      </c>
      <c r="AJ86" s="20">
        <f t="shared" si="15"/>
        <v>-6.4202206695784803E-3</v>
      </c>
      <c r="AK86" s="20">
        <f t="shared" si="15"/>
        <v>3.5441339290231901E-3</v>
      </c>
      <c r="AL86" s="20">
        <f t="shared" si="15"/>
        <v>4.2225562352893303E-3</v>
      </c>
      <c r="AM86" s="20">
        <f t="shared" si="15"/>
        <v>3.8910882637965801E-3</v>
      </c>
      <c r="AN86" s="20">
        <f t="shared" si="15"/>
        <v>-3.4233990042764597E-5</v>
      </c>
      <c r="AR86" s="22">
        <f t="shared" si="10"/>
        <v>46843</v>
      </c>
      <c r="AT86" s="21">
        <f>EA_raw_policy_shocks!AE225</f>
        <v>0</v>
      </c>
      <c r="AU86" s="21">
        <f>EA_raw_policy_shocks!AF225</f>
        <v>0</v>
      </c>
      <c r="AV86" s="21">
        <f>EA_raw_policy_shocks!AG225</f>
        <v>0</v>
      </c>
      <c r="AW86" s="21">
        <f>EA_raw_policy_shocks!AH225</f>
        <v>0</v>
      </c>
      <c r="AX86" s="21">
        <f>EA_raw_policy_shocks!AI225</f>
        <v>0</v>
      </c>
      <c r="AY86" s="21">
        <f>EA_raw_policy_shocks!AJ225</f>
        <v>0</v>
      </c>
      <c r="AZ86" s="21">
        <f>EA_raw_policy_shocks!AK225</f>
        <v>0</v>
      </c>
      <c r="BB86" s="22">
        <f t="shared" si="12"/>
        <v>46843</v>
      </c>
      <c r="BC86" s="20">
        <f t="shared" si="13"/>
        <v>-9.64511889398037E-2</v>
      </c>
      <c r="BD86" s="20" t="e">
        <f>#REF!</f>
        <v>#REF!</v>
      </c>
    </row>
    <row r="87" spans="1:56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1"/>
        <v>1.1159629023758748E-3</v>
      </c>
      <c r="AI87" s="20">
        <f t="shared" si="14"/>
        <v>1.1055056227654653E-4</v>
      </c>
      <c r="AJ87" s="20">
        <f t="shared" si="15"/>
        <v>-6.2262479864960696E-3</v>
      </c>
      <c r="AK87" s="20">
        <f t="shared" si="15"/>
        <v>3.4394861859077201E-3</v>
      </c>
      <c r="AL87" s="20">
        <f t="shared" si="15"/>
        <v>4.0980307912885598E-3</v>
      </c>
      <c r="AM87" s="20">
        <f t="shared" si="15"/>
        <v>3.77643420848006E-3</v>
      </c>
      <c r="AN87" s="20">
        <f t="shared" si="15"/>
        <v>-2.60797631712605E-5</v>
      </c>
      <c r="AR87" s="22">
        <f t="shared" si="10"/>
        <v>46934</v>
      </c>
      <c r="AT87" s="21">
        <f>EA_raw_policy_shocks!AE226</f>
        <v>0</v>
      </c>
      <c r="AU87" s="21">
        <f>EA_raw_policy_shocks!AF226</f>
        <v>0</v>
      </c>
      <c r="AV87" s="21">
        <f>EA_raw_policy_shocks!AG226</f>
        <v>0</v>
      </c>
      <c r="AW87" s="21">
        <f>EA_raw_policy_shocks!AH226</f>
        <v>0</v>
      </c>
      <c r="AX87" s="21">
        <f>EA_raw_policy_shocks!AI226</f>
        <v>0</v>
      </c>
      <c r="AY87" s="21">
        <f>EA_raw_policy_shocks!AJ226</f>
        <v>0</v>
      </c>
      <c r="AZ87" s="21">
        <f>EA_raw_policy_shocks!AK226</f>
        <v>0</v>
      </c>
      <c r="BB87" s="22">
        <f t="shared" si="12"/>
        <v>46934</v>
      </c>
      <c r="BC87" s="20">
        <f t="shared" si="13"/>
        <v>-9.64511889398037E-2</v>
      </c>
      <c r="BD87" s="20" t="e">
        <f>#REF!</f>
        <v>#REF!</v>
      </c>
    </row>
    <row r="88" spans="1:56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1"/>
        <v>1.0416498027738163E-3</v>
      </c>
      <c r="AI88" s="20">
        <f t="shared" si="14"/>
        <v>1.0725670933754257E-4</v>
      </c>
      <c r="AJ88" s="20">
        <f t="shared" si="15"/>
        <v>-6.0372099007444096E-3</v>
      </c>
      <c r="AK88" s="20">
        <f t="shared" si="15"/>
        <v>3.3377841383685999E-3</v>
      </c>
      <c r="AL88" s="20">
        <f t="shared" si="15"/>
        <v>3.9769569865510902E-3</v>
      </c>
      <c r="AM88" s="20">
        <f t="shared" si="15"/>
        <v>3.6649810574162999E-3</v>
      </c>
      <c r="AN88" s="20">
        <f t="shared" si="15"/>
        <v>-1.8726190931239701E-5</v>
      </c>
      <c r="AR88" s="22">
        <f t="shared" si="10"/>
        <v>47026</v>
      </c>
      <c r="AT88" s="21">
        <f>EA_raw_policy_shocks!AE227</f>
        <v>0</v>
      </c>
      <c r="AU88" s="21">
        <f>EA_raw_policy_shocks!AF227</f>
        <v>0</v>
      </c>
      <c r="AV88" s="21">
        <f>EA_raw_policy_shocks!AG227</f>
        <v>0</v>
      </c>
      <c r="AW88" s="21">
        <f>EA_raw_policy_shocks!AH227</f>
        <v>0</v>
      </c>
      <c r="AX88" s="21">
        <f>EA_raw_policy_shocks!AI227</f>
        <v>0</v>
      </c>
      <c r="AY88" s="21">
        <f>EA_raw_policy_shocks!AJ227</f>
        <v>0</v>
      </c>
      <c r="AZ88" s="21">
        <f>EA_raw_policy_shocks!AK227</f>
        <v>0</v>
      </c>
      <c r="BB88" s="22">
        <f t="shared" si="12"/>
        <v>47026</v>
      </c>
      <c r="BC88" s="20">
        <f t="shared" si="13"/>
        <v>-9.64511889398037E-2</v>
      </c>
      <c r="BD88" s="20" t="e">
        <f>#REF!</f>
        <v>#REF!</v>
      </c>
    </row>
    <row r="89" spans="1:56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1"/>
        <v>9.7228450093249808E-4</v>
      </c>
      <c r="AI89" s="20">
        <f t="shared" si="14"/>
        <v>1.0404958664420792E-4</v>
      </c>
      <c r="AJ89" s="20">
        <f t="shared" si="15"/>
        <v>-5.8530956068447697E-3</v>
      </c>
      <c r="AK89" s="20">
        <f t="shared" si="15"/>
        <v>3.2389367745633202E-3</v>
      </c>
      <c r="AL89" s="20">
        <f t="shared" si="15"/>
        <v>3.8592350297017501E-3</v>
      </c>
      <c r="AM89" s="20">
        <f t="shared" si="15"/>
        <v>3.5566331296532599E-3</v>
      </c>
      <c r="AN89" s="20">
        <f t="shared" si="15"/>
        <v>-1.2136411720042799E-5</v>
      </c>
      <c r="AR89" s="22">
        <f t="shared" si="10"/>
        <v>47118</v>
      </c>
      <c r="AT89" s="21">
        <f>EA_raw_policy_shocks!AE228</f>
        <v>0</v>
      </c>
      <c r="AU89" s="21">
        <f>EA_raw_policy_shocks!AF228</f>
        <v>0</v>
      </c>
      <c r="AV89" s="21">
        <f>EA_raw_policy_shocks!AG228</f>
        <v>0</v>
      </c>
      <c r="AW89" s="21">
        <f>EA_raw_policy_shocks!AH228</f>
        <v>0</v>
      </c>
      <c r="AX89" s="21">
        <f>EA_raw_policy_shocks!AI228</f>
        <v>0</v>
      </c>
      <c r="AY89" s="21">
        <f>EA_raw_policy_shocks!AJ228</f>
        <v>0</v>
      </c>
      <c r="AZ89" s="21">
        <f>EA_raw_policy_shocks!AK228</f>
        <v>0</v>
      </c>
      <c r="BB89" s="22">
        <f t="shared" si="12"/>
        <v>47118</v>
      </c>
      <c r="BC89" s="20">
        <f t="shared" si="13"/>
        <v>-9.64511889398037E-2</v>
      </c>
      <c r="BD89" s="20" t="e">
        <f>#REF!</f>
        <v>#REF!</v>
      </c>
    </row>
    <row r="90" spans="1:56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1"/>
        <v>9.0773501357799898E-4</v>
      </c>
      <c r="AI90" s="20">
        <f t="shared" si="14"/>
        <v>1.0092787828366337E-4</v>
      </c>
      <c r="AJ90" s="20">
        <f t="shared" si="15"/>
        <v>-5.6738867330152704E-3</v>
      </c>
      <c r="AK90" s="20">
        <f t="shared" si="15"/>
        <v>3.14285714508866E-3</v>
      </c>
      <c r="AL90" s="20">
        <f t="shared" si="15"/>
        <v>3.7447692775360798E-3</v>
      </c>
      <c r="AM90" s="20">
        <f t="shared" si="15"/>
        <v>3.4512979841583298E-3</v>
      </c>
      <c r="AN90" s="20">
        <f t="shared" si="15"/>
        <v>-6.2751181917342004E-6</v>
      </c>
      <c r="AR90" s="22">
        <f t="shared" si="10"/>
        <v>47208</v>
      </c>
      <c r="AT90" s="21">
        <f>EA_raw_policy_shocks!AE229</f>
        <v>0</v>
      </c>
      <c r="AU90" s="21">
        <f>EA_raw_policy_shocks!AF229</f>
        <v>0</v>
      </c>
      <c r="AV90" s="21">
        <f>EA_raw_policy_shocks!AG229</f>
        <v>0</v>
      </c>
      <c r="AW90" s="21">
        <f>EA_raw_policy_shocks!AH229</f>
        <v>0</v>
      </c>
      <c r="AX90" s="21">
        <f>EA_raw_policy_shocks!AI229</f>
        <v>0</v>
      </c>
      <c r="AY90" s="21">
        <f>EA_raw_policy_shocks!AJ229</f>
        <v>0</v>
      </c>
      <c r="AZ90" s="21">
        <f>EA_raw_policy_shocks!AK229</f>
        <v>0</v>
      </c>
      <c r="BB90" s="22">
        <f t="shared" si="12"/>
        <v>47208</v>
      </c>
      <c r="BC90" s="20">
        <f t="shared" si="13"/>
        <v>-9.64511889398037E-2</v>
      </c>
      <c r="BD90" s="20" t="e">
        <f>#REF!</f>
        <v>#REF!</v>
      </c>
    </row>
    <row r="91" spans="1:56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1"/>
        <v>8.4784616088361174E-4</v>
      </c>
      <c r="AI91" s="20">
        <f t="shared" si="14"/>
        <v>9.7890257394582874E-5</v>
      </c>
      <c r="AJ91" s="20">
        <f t="shared" si="15"/>
        <v>-5.4995558482873099E-3</v>
      </c>
      <c r="AK91" s="20">
        <f t="shared" si="15"/>
        <v>3.0494629226884801E-3</v>
      </c>
      <c r="AL91" s="20">
        <f t="shared" si="15"/>
        <v>3.6334688825023702E-3</v>
      </c>
      <c r="AM91" s="20">
        <f t="shared" si="15"/>
        <v>3.3488875036624599E-3</v>
      </c>
      <c r="AN91" s="20">
        <f t="shared" si="15"/>
        <v>-1.10654627683004E-6</v>
      </c>
      <c r="AR91" s="22">
        <f t="shared" si="10"/>
        <v>47299</v>
      </c>
      <c r="AT91" s="21">
        <f>EA_raw_policy_shocks!AE230</f>
        <v>0</v>
      </c>
      <c r="AU91" s="21">
        <f>EA_raw_policy_shocks!AF230</f>
        <v>0</v>
      </c>
      <c r="AV91" s="21">
        <f>EA_raw_policy_shocks!AG230</f>
        <v>0</v>
      </c>
      <c r="AW91" s="21">
        <f>EA_raw_policy_shocks!AH230</f>
        <v>0</v>
      </c>
      <c r="AX91" s="21">
        <f>EA_raw_policy_shocks!AI230</f>
        <v>0</v>
      </c>
      <c r="AY91" s="21">
        <f>EA_raw_policy_shocks!AJ230</f>
        <v>0</v>
      </c>
      <c r="AZ91" s="21">
        <f>EA_raw_policy_shocks!AK230</f>
        <v>0</v>
      </c>
      <c r="BB91" s="22">
        <f t="shared" si="12"/>
        <v>47299</v>
      </c>
      <c r="BC91" s="20">
        <f t="shared" si="13"/>
        <v>-9.64511889398037E-2</v>
      </c>
      <c r="BD91" s="20" t="e">
        <f>#REF!</f>
        <v>#REF!</v>
      </c>
    </row>
    <row r="92" spans="1:56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1"/>
        <v>7.9244009866114072E-4</v>
      </c>
      <c r="AI92" s="20">
        <f t="shared" si="14"/>
        <v>9.4935380001846828E-5</v>
      </c>
      <c r="AJ92" s="20">
        <f t="shared" si="15"/>
        <v>-5.3300657926746899E-3</v>
      </c>
      <c r="AK92" s="20">
        <f t="shared" si="15"/>
        <v>2.9586765126321502E-3</v>
      </c>
      <c r="AL92" s="20">
        <f t="shared" si="15"/>
        <v>3.5252479251734999E-3</v>
      </c>
      <c r="AM92" s="20">
        <f t="shared" si="15"/>
        <v>3.24931832182961E-3</v>
      </c>
      <c r="AN92" s="20">
        <f t="shared" si="15"/>
        <v>3.40647088314938E-6</v>
      </c>
      <c r="AR92" s="22">
        <f t="shared" si="10"/>
        <v>47391</v>
      </c>
      <c r="AT92" s="21">
        <f>EA_raw_policy_shocks!AE231</f>
        <v>0</v>
      </c>
      <c r="AU92" s="21">
        <f>EA_raw_policy_shocks!AF231</f>
        <v>0</v>
      </c>
      <c r="AV92" s="21">
        <f>EA_raw_policy_shocks!AG231</f>
        <v>0</v>
      </c>
      <c r="AW92" s="21">
        <f>EA_raw_policy_shocks!AH231</f>
        <v>0</v>
      </c>
      <c r="AX92" s="21">
        <f>EA_raw_policy_shocks!AI231</f>
        <v>0</v>
      </c>
      <c r="AY92" s="21">
        <f>EA_raw_policy_shocks!AJ231</f>
        <v>0</v>
      </c>
      <c r="AZ92" s="21">
        <f>EA_raw_policy_shocks!AK231</f>
        <v>0</v>
      </c>
      <c r="BB92" s="22">
        <f t="shared" si="12"/>
        <v>47391</v>
      </c>
      <c r="BC92" s="20">
        <f t="shared" si="13"/>
        <v>-9.64511889398037E-2</v>
      </c>
      <c r="BD92" s="20" t="e">
        <f>#REF!</f>
        <v>#REF!</v>
      </c>
    </row>
    <row r="93" spans="1:56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1"/>
        <v>7.41318841077227E-4</v>
      </c>
      <c r="AI93" s="20">
        <f t="shared" si="14"/>
        <v>9.2061879661116435E-5</v>
      </c>
      <c r="AJ93" s="20">
        <f t="shared" si="15"/>
        <v>-5.1653695844255899E-3</v>
      </c>
      <c r="AK93" s="20">
        <f t="shared" si="15"/>
        <v>2.8704248834943102E-3</v>
      </c>
      <c r="AL93" s="20">
        <f t="shared" si="15"/>
        <v>3.4200252287064298E-3</v>
      </c>
      <c r="AM93" s="20">
        <f t="shared" si="15"/>
        <v>3.1525118344255501E-3</v>
      </c>
      <c r="AN93" s="20">
        <f t="shared" si="15"/>
        <v>7.3027711211537301E-6</v>
      </c>
      <c r="AR93" s="22">
        <f t="shared" si="10"/>
        <v>47483</v>
      </c>
      <c r="AT93" s="21">
        <f>EA_raw_policy_shocks!AE232</f>
        <v>0</v>
      </c>
      <c r="AU93" s="21">
        <f>EA_raw_policy_shocks!AF232</f>
        <v>0</v>
      </c>
      <c r="AV93" s="21">
        <f>EA_raw_policy_shocks!AG232</f>
        <v>0</v>
      </c>
      <c r="AW93" s="21">
        <f>EA_raw_policy_shocks!AH232</f>
        <v>0</v>
      </c>
      <c r="AX93" s="21">
        <f>EA_raw_policy_shocks!AI232</f>
        <v>0</v>
      </c>
      <c r="AY93" s="21">
        <f>EA_raw_policy_shocks!AJ232</f>
        <v>0</v>
      </c>
      <c r="AZ93" s="21">
        <f>EA_raw_policy_shocks!AK232</f>
        <v>0</v>
      </c>
      <c r="BB93" s="22">
        <f t="shared" si="12"/>
        <v>47483</v>
      </c>
      <c r="BC93" s="20">
        <f t="shared" si="13"/>
        <v>-9.64511889398037E-2</v>
      </c>
      <c r="BD93" s="20" t="e">
        <f>#REF!</f>
        <v>#REF!</v>
      </c>
    </row>
    <row r="94" spans="1:56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1"/>
        <v>6.9426786086503099E-4</v>
      </c>
      <c r="AI94" s="20">
        <f t="shared" si="14"/>
        <v>8.9268363318798413E-5</v>
      </c>
      <c r="AJ94" s="20">
        <f t="shared" si="15"/>
        <v>-5.0054107272101602E-3</v>
      </c>
      <c r="AK94" s="20">
        <f t="shared" si="15"/>
        <v>2.7846392378849602E-3</v>
      </c>
      <c r="AL94" s="20">
        <f t="shared" si="15"/>
        <v>3.31772399193575E-3</v>
      </c>
      <c r="AM94" s="20">
        <f t="shared" si="15"/>
        <v>3.05839395702278E-3</v>
      </c>
      <c r="AN94" s="20">
        <f t="shared" si="15"/>
        <v>1.06227174390127E-5</v>
      </c>
      <c r="AR94" s="22">
        <f t="shared" si="10"/>
        <v>47573</v>
      </c>
      <c r="AT94" s="21">
        <f>EA_raw_policy_shocks!AE233</f>
        <v>0</v>
      </c>
      <c r="AU94" s="21">
        <f>EA_raw_policy_shocks!AF233</f>
        <v>0</v>
      </c>
      <c r="AV94" s="21">
        <f>EA_raw_policy_shocks!AG233</f>
        <v>0</v>
      </c>
      <c r="AW94" s="21">
        <f>EA_raw_policy_shocks!AH233</f>
        <v>0</v>
      </c>
      <c r="AX94" s="21">
        <f>EA_raw_policy_shocks!AI233</f>
        <v>0</v>
      </c>
      <c r="AY94" s="21">
        <f>EA_raw_policy_shocks!AJ233</f>
        <v>0</v>
      </c>
      <c r="AZ94" s="21">
        <f>EA_raw_policy_shocks!AK233</f>
        <v>0</v>
      </c>
      <c r="BB94" s="22">
        <f t="shared" si="12"/>
        <v>47573</v>
      </c>
      <c r="BC94" s="20">
        <f t="shared" si="13"/>
        <v>-9.64511889398037E-2</v>
      </c>
      <c r="BD94" s="20" t="e">
        <f>#REF!</f>
        <v>#REF!</v>
      </c>
    </row>
    <row r="95" spans="1:56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1"/>
        <v>6.510601553611356E-4</v>
      </c>
      <c r="AI95" s="20">
        <f t="shared" si="14"/>
        <v>8.6553408545303961E-5</v>
      </c>
      <c r="AJ95" s="20">
        <f t="shared" si="15"/>
        <v>-4.8501237883580199E-3</v>
      </c>
      <c r="AK95" s="20">
        <f t="shared" si="15"/>
        <v>2.7012545997573399E-3</v>
      </c>
      <c r="AL95" s="20">
        <f t="shared" si="15"/>
        <v>3.2182713312733902E-3</v>
      </c>
      <c r="AM95" s="20">
        <f t="shared" si="15"/>
        <v>2.9668947423733198E-3</v>
      </c>
      <c r="AN95" s="20">
        <f t="shared" si="15"/>
        <v>1.34078157909556E-5</v>
      </c>
      <c r="AR95" s="22">
        <f t="shared" si="10"/>
        <v>47664</v>
      </c>
      <c r="AT95" s="21">
        <f>EA_raw_policy_shocks!AE234</f>
        <v>0</v>
      </c>
      <c r="AU95" s="21">
        <f>EA_raw_policy_shocks!AF234</f>
        <v>0</v>
      </c>
      <c r="AV95" s="21">
        <f>EA_raw_policy_shocks!AG234</f>
        <v>0</v>
      </c>
      <c r="AW95" s="21">
        <f>EA_raw_policy_shocks!AH234</f>
        <v>0</v>
      </c>
      <c r="AX95" s="21">
        <f>EA_raw_policy_shocks!AI234</f>
        <v>0</v>
      </c>
      <c r="AY95" s="21">
        <f>EA_raw_policy_shocks!AJ234</f>
        <v>0</v>
      </c>
      <c r="AZ95" s="21">
        <f>EA_raw_policy_shocks!AK234</f>
        <v>0</v>
      </c>
      <c r="BB95" s="22">
        <f t="shared" si="12"/>
        <v>47664</v>
      </c>
      <c r="BC95" s="20">
        <f t="shared" si="13"/>
        <v>-9.64511889398037E-2</v>
      </c>
      <c r="BD95" s="20" t="e">
        <f>#REF!</f>
        <v>#REF!</v>
      </c>
    </row>
    <row r="96" spans="1:56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1"/>
        <v>6.1146037884959924E-4</v>
      </c>
      <c r="AI96" s="20">
        <f t="shared" si="14"/>
        <v>8.3915562148346927E-5</v>
      </c>
      <c r="AJ96" s="20">
        <f t="shared" si="15"/>
        <v>-4.6994351514450996E-3</v>
      </c>
      <c r="AK96" s="20">
        <f t="shared" si="15"/>
        <v>2.6202093715621501E-3</v>
      </c>
      <c r="AL96" s="20">
        <f t="shared" si="15"/>
        <v>3.1215977924325899E-3</v>
      </c>
      <c r="AM96" s="20">
        <f t="shared" si="15"/>
        <v>2.8779479306573199E-3</v>
      </c>
      <c r="AN96" s="20">
        <f t="shared" si="15"/>
        <v>1.57002181477849E-5</v>
      </c>
      <c r="AR96" s="22">
        <f t="shared" si="10"/>
        <v>47756</v>
      </c>
      <c r="AT96" s="21">
        <f>EA_raw_policy_shocks!AE235</f>
        <v>0</v>
      </c>
      <c r="AU96" s="21">
        <f>EA_raw_policy_shocks!AF235</f>
        <v>0</v>
      </c>
      <c r="AV96" s="21">
        <f>EA_raw_policy_shocks!AG235</f>
        <v>0</v>
      </c>
      <c r="AW96" s="21">
        <f>EA_raw_policy_shocks!AH235</f>
        <v>0</v>
      </c>
      <c r="AX96" s="21">
        <f>EA_raw_policy_shocks!AI235</f>
        <v>0</v>
      </c>
      <c r="AY96" s="21">
        <f>EA_raw_policy_shocks!AJ235</f>
        <v>0</v>
      </c>
      <c r="AZ96" s="21">
        <f>EA_raw_policy_shocks!AK235</f>
        <v>0</v>
      </c>
      <c r="BB96" s="22">
        <f t="shared" si="12"/>
        <v>47756</v>
      </c>
      <c r="BC96" s="20">
        <f t="shared" si="13"/>
        <v>-9.64511889398037E-2</v>
      </c>
      <c r="BD96" s="20" t="e">
        <f>#REF!</f>
        <v>#REF!</v>
      </c>
    </row>
    <row r="97" spans="1:56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1"/>
        <v>5.7522878771874906E-4</v>
      </c>
      <c r="AI97" s="20">
        <f t="shared" si="14"/>
        <v>8.1353340077223372E-5</v>
      </c>
      <c r="AJ97" s="20">
        <f t="shared" si="15"/>
        <v>-4.5532638744183399E-3</v>
      </c>
      <c r="AK97" s="20">
        <f t="shared" si="15"/>
        <v>2.5414448956428901E-3</v>
      </c>
      <c r="AL97" s="20">
        <f t="shared" si="15"/>
        <v>3.0276368691017899E-3</v>
      </c>
      <c r="AM97" s="20">
        <f t="shared" si="15"/>
        <v>2.7914904825232499E-3</v>
      </c>
      <c r="AN97" s="20">
        <f t="shared" si="15"/>
        <v>1.7542188324171001E-5</v>
      </c>
      <c r="AR97" s="22">
        <f t="shared" si="10"/>
        <v>47848</v>
      </c>
      <c r="AT97" s="21">
        <f>EA_raw_policy_shocks!AE236</f>
        <v>0</v>
      </c>
      <c r="AU97" s="21">
        <f>EA_raw_policy_shocks!AF236</f>
        <v>0</v>
      </c>
      <c r="AV97" s="21">
        <f>EA_raw_policy_shocks!AG236</f>
        <v>0</v>
      </c>
      <c r="AW97" s="21">
        <f>EA_raw_policy_shocks!AH236</f>
        <v>0</v>
      </c>
      <c r="AX97" s="21">
        <f>EA_raw_policy_shocks!AI236</f>
        <v>0</v>
      </c>
      <c r="AY97" s="21">
        <f>EA_raw_policy_shocks!AJ236</f>
        <v>0</v>
      </c>
      <c r="AZ97" s="21">
        <f>EA_raw_policy_shocks!AK236</f>
        <v>0</v>
      </c>
      <c r="BB97" s="22">
        <f t="shared" si="12"/>
        <v>47848</v>
      </c>
      <c r="BC97" s="20">
        <f t="shared" si="13"/>
        <v>-9.64511889398037E-2</v>
      </c>
      <c r="BD97" s="20" t="e">
        <f>#REF!</f>
        <v>#REF!</v>
      </c>
    </row>
    <row r="98" spans="1:56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1"/>
        <v>5.4212484523436053E-4</v>
      </c>
      <c r="AI98" s="20">
        <f t="shared" si="14"/>
        <v>7.8865228474598911E-5</v>
      </c>
      <c r="AJ98" s="20">
        <f t="shared" si="15"/>
        <v>-4.4115226008889499E-3</v>
      </c>
      <c r="AK98" s="20">
        <f t="shared" si="15"/>
        <v>2.4649050397451602E-3</v>
      </c>
      <c r="AL98" s="20">
        <f t="shared" si="15"/>
        <v>2.9363245532376598E-3</v>
      </c>
      <c r="AM98" s="20">
        <f t="shared" si="15"/>
        <v>2.7074621257616701E-3</v>
      </c>
      <c r="AN98" s="20">
        <f t="shared" si="15"/>
        <v>1.89755805068969E-5</v>
      </c>
      <c r="AR98" s="22">
        <f t="shared" si="10"/>
        <v>47938</v>
      </c>
      <c r="AT98" s="21">
        <f>EA_raw_policy_shocks!AE237</f>
        <v>0</v>
      </c>
      <c r="AU98" s="21">
        <f>EA_raw_policy_shocks!AF237</f>
        <v>0</v>
      </c>
      <c r="AV98" s="21">
        <f>EA_raw_policy_shocks!AG237</f>
        <v>0</v>
      </c>
      <c r="AW98" s="21">
        <f>EA_raw_policy_shocks!AH237</f>
        <v>0</v>
      </c>
      <c r="AX98" s="21">
        <f>EA_raw_policy_shocks!AI237</f>
        <v>0</v>
      </c>
      <c r="AY98" s="21">
        <f>EA_raw_policy_shocks!AJ237</f>
        <v>0</v>
      </c>
      <c r="AZ98" s="21">
        <f>EA_raw_policy_shocks!AK237</f>
        <v>0</v>
      </c>
      <c r="BB98" s="22">
        <f t="shared" ref="BB98:BB132" si="16">AR98</f>
        <v>47938</v>
      </c>
      <c r="BC98" s="20">
        <f t="shared" ref="BC98:BC132" si="17">AT98-$AT$2</f>
        <v>-9.64511889398037E-2</v>
      </c>
      <c r="BD98" s="20" t="e">
        <f>#REF!</f>
        <v>#REF!</v>
      </c>
    </row>
    <row r="99" spans="1:56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1"/>
        <v>5.1191040468916192E-4</v>
      </c>
      <c r="AI99" s="20">
        <f t="shared" si="14"/>
        <v>7.6449685707271887E-5</v>
      </c>
      <c r="AJ99" s="20">
        <f t="shared" si="15"/>
        <v>-4.2741184865802096E-3</v>
      </c>
      <c r="AK99" s="20">
        <f t="shared" si="15"/>
        <v>2.3905358193187999E-3</v>
      </c>
      <c r="AL99" s="20">
        <f t="shared" si="15"/>
        <v>2.8475989296117199E-3</v>
      </c>
      <c r="AM99" s="20">
        <f t="shared" si="15"/>
        <v>2.6258049351524002E-3</v>
      </c>
      <c r="AN99" s="20">
        <f t="shared" si="15"/>
        <v>2.0041362702727299E-5</v>
      </c>
      <c r="AR99" s="22">
        <f t="shared" si="10"/>
        <v>48029</v>
      </c>
      <c r="AT99" s="21">
        <f>EA_raw_policy_shocks!AE238</f>
        <v>0</v>
      </c>
      <c r="AU99" s="21">
        <f>EA_raw_policy_shocks!AF238</f>
        <v>0</v>
      </c>
      <c r="AV99" s="21">
        <f>EA_raw_policy_shocks!AG238</f>
        <v>0</v>
      </c>
      <c r="AW99" s="21">
        <f>EA_raw_policy_shocks!AH238</f>
        <v>0</v>
      </c>
      <c r="AX99" s="21">
        <f>EA_raw_policy_shocks!AI238</f>
        <v>0</v>
      </c>
      <c r="AY99" s="21">
        <f>EA_raw_policy_shocks!AJ238</f>
        <v>0</v>
      </c>
      <c r="AZ99" s="21">
        <f>EA_raw_policy_shocks!AK238</f>
        <v>0</v>
      </c>
      <c r="BB99" s="22">
        <f t="shared" si="16"/>
        <v>48029</v>
      </c>
      <c r="BC99" s="20">
        <f t="shared" si="17"/>
        <v>-9.64511889398037E-2</v>
      </c>
      <c r="BD99" s="20" t="e">
        <f>#REF!</f>
        <v>#REF!</v>
      </c>
    </row>
    <row r="100" spans="1:56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1"/>
        <v>4.8435243311466291E-4</v>
      </c>
      <c r="AI100" s="20">
        <f t="shared" si="14"/>
        <v>7.4105145195351086E-5</v>
      </c>
      <c r="AJ100" s="20">
        <f t="shared" si="15"/>
        <v>-4.1409541135739502E-3</v>
      </c>
      <c r="AK100" s="20">
        <f t="shared" si="15"/>
        <v>2.3182850630965E-3</v>
      </c>
      <c r="AL100" s="20">
        <f t="shared" si="15"/>
        <v>2.7613998213160602E-3</v>
      </c>
      <c r="AM100" s="20">
        <f t="shared" si="15"/>
        <v>2.5464629555660401E-3</v>
      </c>
      <c r="AN100" s="20">
        <f t="shared" si="15"/>
        <v>2.0779199538800598E-5</v>
      </c>
      <c r="AR100" s="22">
        <f t="shared" si="10"/>
        <v>48121</v>
      </c>
      <c r="AT100" s="21">
        <f>EA_raw_policy_shocks!AE239</f>
        <v>0</v>
      </c>
      <c r="AU100" s="21">
        <f>EA_raw_policy_shocks!AF239</f>
        <v>0</v>
      </c>
      <c r="AV100" s="21">
        <f>EA_raw_policy_shocks!AG239</f>
        <v>0</v>
      </c>
      <c r="AW100" s="21">
        <f>EA_raw_policy_shocks!AH239</f>
        <v>0</v>
      </c>
      <c r="AX100" s="21">
        <f>EA_raw_policy_shocks!AI239</f>
        <v>0</v>
      </c>
      <c r="AY100" s="21">
        <f>EA_raw_policy_shocks!AJ239</f>
        <v>0</v>
      </c>
      <c r="AZ100" s="21">
        <f>EA_raw_policy_shocks!AK239</f>
        <v>0</v>
      </c>
      <c r="BB100" s="22">
        <f t="shared" si="16"/>
        <v>48121</v>
      </c>
      <c r="BC100" s="20">
        <f t="shared" si="17"/>
        <v>-9.64511889398037E-2</v>
      </c>
      <c r="BD100" s="20" t="e">
        <f>#REF!</f>
        <v>#REF!</v>
      </c>
    </row>
    <row r="101" spans="1:56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1"/>
        <v>4.5922527438449533E-4</v>
      </c>
      <c r="AI101" s="20">
        <f t="shared" si="14"/>
        <v>7.1830018865863077E-5</v>
      </c>
      <c r="AJ101" s="20">
        <f t="shared" si="15"/>
        <v>-4.0119283723716297E-3</v>
      </c>
      <c r="AK101" s="20">
        <f t="shared" si="15"/>
        <v>2.2481021239029102E-3</v>
      </c>
      <c r="AL101" s="20">
        <f t="shared" si="15"/>
        <v>2.6776684885154701E-3</v>
      </c>
      <c r="AM101" s="20">
        <f t="shared" si="15"/>
        <v>2.46938187249412E-3</v>
      </c>
      <c r="AN101" s="20">
        <f t="shared" si="15"/>
        <v>2.1227104607390799E-5</v>
      </c>
      <c r="AR101" s="22">
        <f t="shared" si="10"/>
        <v>48213</v>
      </c>
      <c r="AT101" s="21">
        <f>EA_raw_policy_shocks!AE240</f>
        <v>0</v>
      </c>
      <c r="AU101" s="21">
        <f>EA_raw_policy_shocks!AF240</f>
        <v>0</v>
      </c>
      <c r="AV101" s="21">
        <f>EA_raw_policy_shocks!AG240</f>
        <v>0</v>
      </c>
      <c r="AW101" s="21">
        <f>EA_raw_policy_shocks!AH240</f>
        <v>0</v>
      </c>
      <c r="AX101" s="21">
        <f>EA_raw_policy_shocks!AI240</f>
        <v>0</v>
      </c>
      <c r="AY101" s="21">
        <f>EA_raw_policy_shocks!AJ240</f>
        <v>0</v>
      </c>
      <c r="AZ101" s="21">
        <f>EA_raw_policy_shocks!AK240</f>
        <v>0</v>
      </c>
      <c r="BB101" s="22">
        <f t="shared" si="16"/>
        <v>48213</v>
      </c>
      <c r="BC101" s="20">
        <f t="shared" si="17"/>
        <v>-9.64511889398037E-2</v>
      </c>
      <c r="BD101" s="20" t="e">
        <f>#REF!</f>
        <v>#REF!</v>
      </c>
    </row>
    <row r="102" spans="1:56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1"/>
        <v>4.3631246651143539E-4</v>
      </c>
      <c r="AI102" s="20">
        <f t="shared" si="14"/>
        <v>6.9622701064254655E-5</v>
      </c>
      <c r="AJ102" s="20">
        <f t="shared" si="15"/>
        <v>-3.8869372980254698E-3</v>
      </c>
      <c r="AK102" s="20">
        <f t="shared" si="15"/>
        <v>2.17993763425017E-3</v>
      </c>
      <c r="AL102" s="20">
        <f t="shared" si="15"/>
        <v>2.5963473781587202E-3</v>
      </c>
      <c r="AM102" s="20">
        <f t="shared" si="15"/>
        <v>2.39450873276148E-3</v>
      </c>
      <c r="AN102" s="20">
        <f t="shared" si="15"/>
        <v>2.1421162288426299E-5</v>
      </c>
      <c r="AR102" s="22">
        <f t="shared" si="10"/>
        <v>48304</v>
      </c>
      <c r="AT102" s="21">
        <f>EA_raw_policy_shocks!AE241</f>
        <v>0</v>
      </c>
      <c r="AU102" s="21">
        <f>EA_raw_policy_shocks!AF241</f>
        <v>0</v>
      </c>
      <c r="AV102" s="21">
        <f>EA_raw_policy_shocks!AG241</f>
        <v>0</v>
      </c>
      <c r="AW102" s="21">
        <f>EA_raw_policy_shocks!AH241</f>
        <v>0</v>
      </c>
      <c r="AX102" s="21">
        <f>EA_raw_policy_shocks!AI241</f>
        <v>0</v>
      </c>
      <c r="AY102" s="21">
        <f>EA_raw_policy_shocks!AJ241</f>
        <v>0</v>
      </c>
      <c r="AZ102" s="21">
        <f>EA_raw_policy_shocks!AK241</f>
        <v>0</v>
      </c>
      <c r="BB102" s="22">
        <f t="shared" si="16"/>
        <v>48304</v>
      </c>
      <c r="BC102" s="20">
        <f t="shared" si="17"/>
        <v>-9.64511889398037E-2</v>
      </c>
      <c r="BD102" s="20" t="e">
        <f>#REF!</f>
        <v>#REF!</v>
      </c>
    </row>
    <row r="103" spans="1:56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1"/>
        <v>4.1540814486756839E-4</v>
      </c>
      <c r="AI103" s="20">
        <f t="shared" si="14"/>
        <v>6.7481572774537516E-5</v>
      </c>
      <c r="AJ103" s="20">
        <f t="shared" si="15"/>
        <v>-3.7658748508029301E-3</v>
      </c>
      <c r="AK103" s="20">
        <f t="shared" si="15"/>
        <v>2.1137433031892501E-3</v>
      </c>
      <c r="AL103" s="20">
        <f t="shared" si="15"/>
        <v>2.51737992253975E-3</v>
      </c>
      <c r="AM103" s="20">
        <f t="shared" si="15"/>
        <v>2.3217917116680198E-3</v>
      </c>
      <c r="AN103" s="20">
        <f t="shared" si="15"/>
        <v>2.1395317362227201E-5</v>
      </c>
      <c r="AR103" s="22">
        <f t="shared" si="10"/>
        <v>48395</v>
      </c>
      <c r="AT103" s="21">
        <f>EA_raw_policy_shocks!AE242</f>
        <v>0</v>
      </c>
      <c r="AU103" s="21">
        <f>EA_raw_policy_shocks!AF242</f>
        <v>0</v>
      </c>
      <c r="AV103" s="21">
        <f>EA_raw_policy_shocks!AG242</f>
        <v>0</v>
      </c>
      <c r="AW103" s="21">
        <f>EA_raw_policy_shocks!AH242</f>
        <v>0</v>
      </c>
      <c r="AX103" s="21">
        <f>EA_raw_policy_shocks!AI242</f>
        <v>0</v>
      </c>
      <c r="AY103" s="21">
        <f>EA_raw_policy_shocks!AJ242</f>
        <v>0</v>
      </c>
      <c r="AZ103" s="21">
        <f>EA_raw_policy_shocks!AK242</f>
        <v>0</v>
      </c>
      <c r="BB103" s="22">
        <f t="shared" si="16"/>
        <v>48395</v>
      </c>
      <c r="BC103" s="20">
        <f t="shared" si="17"/>
        <v>-9.64511889398037E-2</v>
      </c>
      <c r="BD103" s="20" t="e">
        <f>#REF!</f>
        <v>#REF!</v>
      </c>
    </row>
    <row r="104" spans="1:56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1"/>
        <v>3.9631806840302608E-4</v>
      </c>
      <c r="AI104" s="20">
        <f t="shared" si="14"/>
        <v>6.5405006014452081E-5</v>
      </c>
      <c r="AJ104" s="20">
        <f t="shared" si="15"/>
        <v>-3.6486336354446501E-3</v>
      </c>
      <c r="AK104" s="20">
        <f t="shared" si="15"/>
        <v>2.0494717535734998E-3</v>
      </c>
      <c r="AL104" s="20">
        <f t="shared" si="15"/>
        <v>2.4407103813794901E-3</v>
      </c>
      <c r="AM104" s="20">
        <f t="shared" si="15"/>
        <v>2.2511799247393301E-3</v>
      </c>
      <c r="AN104" s="20">
        <f t="shared" si="15"/>
        <v>2.1181227705113699E-5</v>
      </c>
      <c r="AR104" s="22">
        <f t="shared" si="10"/>
        <v>48487</v>
      </c>
      <c r="AT104" s="21">
        <f>EA_raw_policy_shocks!AE243</f>
        <v>0</v>
      </c>
      <c r="AU104" s="21">
        <f>EA_raw_policy_shocks!AF243</f>
        <v>0</v>
      </c>
      <c r="AV104" s="21">
        <f>EA_raw_policy_shocks!AG243</f>
        <v>0</v>
      </c>
      <c r="AW104" s="21">
        <f>EA_raw_policy_shocks!AH243</f>
        <v>0</v>
      </c>
      <c r="AX104" s="21">
        <f>EA_raw_policy_shocks!AI243</f>
        <v>0</v>
      </c>
      <c r="AY104" s="21">
        <f>EA_raw_policy_shocks!AJ243</f>
        <v>0</v>
      </c>
      <c r="AZ104" s="21">
        <f>EA_raw_policy_shocks!AK243</f>
        <v>0</v>
      </c>
      <c r="BB104" s="22">
        <f t="shared" si="16"/>
        <v>48487</v>
      </c>
      <c r="BC104" s="20">
        <f t="shared" si="17"/>
        <v>-9.64511889398037E-2</v>
      </c>
      <c r="BD104" s="20" t="e">
        <f>#REF!</f>
        <v>#REF!</v>
      </c>
    </row>
    <row r="105" spans="1:56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1"/>
        <v>3.7886030924487544E-4</v>
      </c>
      <c r="AI105" s="20">
        <f t="shared" si="14"/>
        <v>6.3391368290100297E-5</v>
      </c>
      <c r="AJ105" s="20">
        <f t="shared" si="15"/>
        <v>-3.5351055565846501E-3</v>
      </c>
      <c r="AK105" s="20">
        <f t="shared" si="15"/>
        <v>1.9870763931617501E-3</v>
      </c>
      <c r="AL105" s="20">
        <f t="shared" si="15"/>
        <v>2.3662837237203799E-3</v>
      </c>
      <c r="AM105" s="20">
        <f t="shared" si="15"/>
        <v>2.1826232800670098E-3</v>
      </c>
      <c r="AN105" s="20">
        <f t="shared" si="15"/>
        <v>2.0808173961661599E-5</v>
      </c>
      <c r="AR105" s="22">
        <f t="shared" si="10"/>
        <v>48579</v>
      </c>
      <c r="AT105" s="21">
        <f>EA_raw_policy_shocks!AE244</f>
        <v>0</v>
      </c>
      <c r="AU105" s="21">
        <f>EA_raw_policy_shocks!AF244</f>
        <v>0</v>
      </c>
      <c r="AV105" s="21">
        <f>EA_raw_policy_shocks!AG244</f>
        <v>0</v>
      </c>
      <c r="AW105" s="21">
        <f>EA_raw_policy_shocks!AH244</f>
        <v>0</v>
      </c>
      <c r="AX105" s="21">
        <f>EA_raw_policy_shocks!AI244</f>
        <v>0</v>
      </c>
      <c r="AY105" s="21">
        <f>EA_raw_policy_shocks!AJ244</f>
        <v>0</v>
      </c>
      <c r="AZ105" s="21">
        <f>EA_raw_policy_shocks!AK244</f>
        <v>0</v>
      </c>
      <c r="BB105" s="22">
        <f t="shared" si="16"/>
        <v>48579</v>
      </c>
      <c r="BC105" s="20">
        <f t="shared" si="17"/>
        <v>-9.64511889398037E-2</v>
      </c>
      <c r="BD105" s="20" t="e">
        <f>#REF!</f>
        <v>#REF!</v>
      </c>
    </row>
    <row r="106" spans="1:56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1"/>
        <v>3.6286564841511747E-4</v>
      </c>
      <c r="AI106" s="20">
        <f t="shared" si="14"/>
        <v>6.1439027012522867E-5</v>
      </c>
      <c r="AJ106" s="20">
        <f t="shared" si="15"/>
        <v>-3.4251824082565099E-3</v>
      </c>
      <c r="AK106" s="20">
        <f t="shared" si="15"/>
        <v>1.9265113174071701E-3</v>
      </c>
      <c r="AL106" s="20">
        <f t="shared" si="15"/>
        <v>2.2940455441489102E-3</v>
      </c>
      <c r="AM106" s="20">
        <f t="shared" si="15"/>
        <v>2.1160723661539601E-3</v>
      </c>
      <c r="AN106" s="20">
        <f t="shared" si="15"/>
        <v>2.0303019399037198E-5</v>
      </c>
      <c r="AR106" s="22">
        <f t="shared" si="10"/>
        <v>48669</v>
      </c>
      <c r="AT106" s="21">
        <f>EA_raw_policy_shocks!AE245</f>
        <v>0</v>
      </c>
      <c r="AU106" s="21">
        <f>EA_raw_policy_shocks!AF245</f>
        <v>0</v>
      </c>
      <c r="AV106" s="21">
        <f>EA_raw_policy_shocks!AG245</f>
        <v>0</v>
      </c>
      <c r="AW106" s="21">
        <f>EA_raw_policy_shocks!AH245</f>
        <v>0</v>
      </c>
      <c r="AX106" s="21">
        <f>EA_raw_policy_shocks!AI245</f>
        <v>0</v>
      </c>
      <c r="AY106" s="21">
        <f>EA_raw_policy_shocks!AJ245</f>
        <v>0</v>
      </c>
      <c r="AZ106" s="21">
        <f>EA_raw_policy_shocks!AK245</f>
        <v>0</v>
      </c>
      <c r="BB106" s="22">
        <f t="shared" si="16"/>
        <v>48669</v>
      </c>
      <c r="BC106" s="20">
        <f t="shared" si="17"/>
        <v>-9.64511889398037E-2</v>
      </c>
      <c r="BD106" s="20" t="e">
        <f>#REF!</f>
        <v>#REF!</v>
      </c>
    </row>
    <row r="107" spans="1:56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1"/>
        <v>3.4817771987239636E-4</v>
      </c>
      <c r="AI107" s="20">
        <f t="shared" si="14"/>
        <v>5.9546353796614058E-5</v>
      </c>
      <c r="AJ107" s="20">
        <f t="shared" si="15"/>
        <v>-3.31875639890677E-3</v>
      </c>
      <c r="AK107" s="20">
        <f t="shared" si="15"/>
        <v>1.86773123880268E-3</v>
      </c>
      <c r="AL107" s="20">
        <f t="shared" si="15"/>
        <v>2.2239420077951799E-3</v>
      </c>
      <c r="AM107" s="20">
        <f t="shared" si="15"/>
        <v>2.0514783708902502E-3</v>
      </c>
      <c r="AN107" s="20">
        <f t="shared" si="15"/>
        <v>1.9690212060829901E-5</v>
      </c>
      <c r="AR107" s="22">
        <f t="shared" si="10"/>
        <v>48760</v>
      </c>
      <c r="AT107" s="21">
        <f>EA_raw_policy_shocks!AE246</f>
        <v>0</v>
      </c>
      <c r="AU107" s="21">
        <f>EA_raw_policy_shocks!AF246</f>
        <v>0</v>
      </c>
      <c r="AV107" s="21">
        <f>EA_raw_policy_shocks!AG246</f>
        <v>0</v>
      </c>
      <c r="AW107" s="21">
        <f>EA_raw_policy_shocks!AH246</f>
        <v>0</v>
      </c>
      <c r="AX107" s="21">
        <f>EA_raw_policy_shocks!AI246</f>
        <v>0</v>
      </c>
      <c r="AY107" s="21">
        <f>EA_raw_policy_shocks!AJ246</f>
        <v>0</v>
      </c>
      <c r="AZ107" s="21">
        <f>EA_raw_policy_shocks!AK246</f>
        <v>0</v>
      </c>
      <c r="BB107" s="22">
        <f t="shared" si="16"/>
        <v>48760</v>
      </c>
      <c r="BC107" s="20">
        <f t="shared" si="17"/>
        <v>-9.64511889398037E-2</v>
      </c>
      <c r="BD107" s="20" t="e">
        <f>#REF!</f>
        <v>#REF!</v>
      </c>
    </row>
    <row r="108" spans="1:56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1"/>
        <v>3.3465294005118116E-4</v>
      </c>
      <c r="AI108" s="20">
        <f t="shared" si="14"/>
        <v>5.7711728575081285E-5</v>
      </c>
      <c r="AJ108" s="20">
        <f t="shared" si="15"/>
        <v>-3.2157206131144798E-3</v>
      </c>
      <c r="AK108" s="20">
        <f t="shared" si="15"/>
        <v>1.81069143929679E-3</v>
      </c>
      <c r="AL108" s="20">
        <f t="shared" si="15"/>
        <v>2.1559198204012999E-3</v>
      </c>
      <c r="AM108" s="20">
        <f t="shared" si="15"/>
        <v>1.98879302748533E-3</v>
      </c>
      <c r="AN108" s="20">
        <f t="shared" si="15"/>
        <v>1.8991823869107801E-5</v>
      </c>
      <c r="AR108" s="22">
        <f t="shared" si="10"/>
        <v>48852</v>
      </c>
      <c r="AT108" s="21">
        <f>EA_raw_policy_shocks!AE247</f>
        <v>0</v>
      </c>
      <c r="AU108" s="21">
        <f>EA_raw_policy_shocks!AF247</f>
        <v>0</v>
      </c>
      <c r="AV108" s="21">
        <f>EA_raw_policy_shocks!AG247</f>
        <v>0</v>
      </c>
      <c r="AW108" s="21">
        <f>EA_raw_policy_shocks!AH247</f>
        <v>0</v>
      </c>
      <c r="AX108" s="21">
        <f>EA_raw_policy_shocks!AI247</f>
        <v>0</v>
      </c>
      <c r="AY108" s="21">
        <f>EA_raw_policy_shocks!AJ247</f>
        <v>0</v>
      </c>
      <c r="AZ108" s="21">
        <f>EA_raw_policy_shocks!AK247</f>
        <v>0</v>
      </c>
      <c r="BB108" s="22">
        <f t="shared" si="16"/>
        <v>48852</v>
      </c>
      <c r="BC108" s="20">
        <f t="shared" si="17"/>
        <v>-9.64511889398037E-2</v>
      </c>
      <c r="BD108" s="20" t="e">
        <f>#REF!</f>
        <v>#REF!</v>
      </c>
    </row>
    <row r="109" spans="1:56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1"/>
        <v>3.2216026302100281E-4</v>
      </c>
      <c r="AI109" s="20">
        <f t="shared" si="14"/>
        <v>5.5933543480158319E-5</v>
      </c>
      <c r="AJ109" s="20">
        <f t="shared" si="15"/>
        <v>-3.1159694126481302E-3</v>
      </c>
      <c r="AK109" s="20">
        <f t="shared" si="15"/>
        <v>1.7553477415388401E-3</v>
      </c>
      <c r="AL109" s="20">
        <f t="shared" si="15"/>
        <v>2.08992621868464E-3</v>
      </c>
      <c r="AM109" s="20">
        <f t="shared" si="15"/>
        <v>1.92796858329291E-3</v>
      </c>
      <c r="AN109" s="20">
        <f t="shared" si="15"/>
        <v>1.8227619325017401E-5</v>
      </c>
      <c r="AR109" s="22">
        <f t="shared" si="10"/>
        <v>48944</v>
      </c>
      <c r="AT109" s="21">
        <f>EA_raw_policy_shocks!AE248</f>
        <v>0</v>
      </c>
      <c r="AU109" s="21">
        <f>EA_raw_policy_shocks!AF248</f>
        <v>0</v>
      </c>
      <c r="AV109" s="21">
        <f>EA_raw_policy_shocks!AG248</f>
        <v>0</v>
      </c>
      <c r="AW109" s="21">
        <f>EA_raw_policy_shocks!AH248</f>
        <v>0</v>
      </c>
      <c r="AX109" s="21">
        <f>EA_raw_policy_shocks!AI248</f>
        <v>0</v>
      </c>
      <c r="AY109" s="21">
        <f>EA_raw_policy_shocks!AJ248</f>
        <v>0</v>
      </c>
      <c r="AZ109" s="21">
        <f>EA_raw_policy_shocks!AK248</f>
        <v>0</v>
      </c>
      <c r="BB109" s="22">
        <f t="shared" si="16"/>
        <v>48944</v>
      </c>
      <c r="BC109" s="20">
        <f t="shared" si="17"/>
        <v>-9.64511889398037E-2</v>
      </c>
      <c r="BD109" s="20" t="e">
        <f>#REF!</f>
        <v>#REF!</v>
      </c>
    </row>
    <row r="110" spans="1:56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1"/>
        <v>3.1058079087522476E-4</v>
      </c>
      <c r="AI110" s="20">
        <f t="shared" si="14"/>
        <v>5.421020645132416E-5</v>
      </c>
      <c r="AJ110" s="20">
        <f t="shared" si="15"/>
        <v>-3.0193987803683801E-3</v>
      </c>
      <c r="AK110" s="20">
        <f t="shared" si="15"/>
        <v>1.7016564963334699E-3</v>
      </c>
      <c r="AL110" s="20">
        <f t="shared" si="15"/>
        <v>2.0259089767549199E-3</v>
      </c>
      <c r="AM110" s="20">
        <f t="shared" si="15"/>
        <v>1.8689577860664299E-3</v>
      </c>
      <c r="AN110" s="20">
        <f t="shared" si="15"/>
        <v>1.7415147435251299E-5</v>
      </c>
      <c r="AR110" s="22">
        <f t="shared" si="10"/>
        <v>49034</v>
      </c>
      <c r="AT110" s="21">
        <f>EA_raw_policy_shocks!AE249</f>
        <v>0</v>
      </c>
      <c r="AU110" s="21">
        <f>EA_raw_policy_shocks!AF249</f>
        <v>0</v>
      </c>
      <c r="AV110" s="21">
        <f>EA_raw_policy_shocks!AG249</f>
        <v>0</v>
      </c>
      <c r="AW110" s="21">
        <f>EA_raw_policy_shocks!AH249</f>
        <v>0</v>
      </c>
      <c r="AX110" s="21">
        <f>EA_raw_policy_shocks!AI249</f>
        <v>0</v>
      </c>
      <c r="AY110" s="21">
        <f>EA_raw_policy_shocks!AJ249</f>
        <v>0</v>
      </c>
      <c r="AZ110" s="21">
        <f>EA_raw_policy_shocks!AK249</f>
        <v>0</v>
      </c>
      <c r="BB110" s="22">
        <f t="shared" si="16"/>
        <v>49034</v>
      </c>
      <c r="BC110" s="20">
        <f t="shared" si="17"/>
        <v>-9.64511889398037E-2</v>
      </c>
      <c r="BD110" s="20" t="e">
        <f>#REF!</f>
        <v>#REF!</v>
      </c>
    </row>
    <row r="111" spans="1:56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1"/>
        <v>2.9980727453041145E-4</v>
      </c>
      <c r="AI111" s="20">
        <f t="shared" si="14"/>
        <v>5.2540144547285845E-5</v>
      </c>
      <c r="AJ111" s="20">
        <f t="shared" si="15"/>
        <v>-2.92590661052916E-3</v>
      </c>
      <c r="AK111" s="20">
        <f t="shared" si="15"/>
        <v>1.64957458244074E-3</v>
      </c>
      <c r="AL111" s="20">
        <f t="shared" si="15"/>
        <v>1.9638164248991698E-3</v>
      </c>
      <c r="AM111" s="20">
        <f t="shared" si="15"/>
        <v>1.81171388671241E-3</v>
      </c>
      <c r="AN111" s="20">
        <f t="shared" si="15"/>
        <v>1.65698524678958E-5</v>
      </c>
      <c r="AR111" s="22">
        <f t="shared" si="10"/>
        <v>49125</v>
      </c>
      <c r="AT111" s="21">
        <f>EA_raw_policy_shocks!AE250</f>
        <v>0</v>
      </c>
      <c r="AU111" s="21">
        <f>EA_raw_policy_shocks!AF250</f>
        <v>0</v>
      </c>
      <c r="AV111" s="21">
        <f>EA_raw_policy_shocks!AG250</f>
        <v>0</v>
      </c>
      <c r="AW111" s="21">
        <f>EA_raw_policy_shocks!AH250</f>
        <v>0</v>
      </c>
      <c r="AX111" s="21">
        <f>EA_raw_policy_shocks!AI250</f>
        <v>0</v>
      </c>
      <c r="AY111" s="21">
        <f>EA_raw_policy_shocks!AJ250</f>
        <v>0</v>
      </c>
      <c r="AZ111" s="21">
        <f>EA_raw_policy_shocks!AK250</f>
        <v>0</v>
      </c>
      <c r="BB111" s="22">
        <f t="shared" si="16"/>
        <v>49125</v>
      </c>
      <c r="BC111" s="20">
        <f t="shared" si="17"/>
        <v>-9.64511889398037E-2</v>
      </c>
      <c r="BD111" s="20" t="e">
        <f>#REF!</f>
        <v>#REF!</v>
      </c>
    </row>
    <row r="112" spans="1:56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1"/>
        <v>2.897435269711081E-4</v>
      </c>
      <c r="AI112" s="20">
        <f t="shared" si="14"/>
        <v>5.0921806940523959E-5</v>
      </c>
      <c r="AJ112" s="20">
        <f t="shared" si="15"/>
        <v>-2.8353929488855699E-3</v>
      </c>
      <c r="AK112" s="20">
        <f t="shared" si="15"/>
        <v>1.5990594161019399E-3</v>
      </c>
      <c r="AL112" s="20">
        <f t="shared" si="15"/>
        <v>1.90359747873625E-3</v>
      </c>
      <c r="AM112" s="20">
        <f t="shared" si="15"/>
        <v>1.7561906519913901E-3</v>
      </c>
      <c r="AN112" s="20">
        <f t="shared" si="15"/>
        <v>1.57051978089128E-5</v>
      </c>
      <c r="AR112" s="22">
        <f t="shared" si="10"/>
        <v>49217</v>
      </c>
      <c r="AT112" s="21">
        <f>EA_raw_policy_shocks!AE251</f>
        <v>0</v>
      </c>
      <c r="AU112" s="21">
        <f>EA_raw_policy_shocks!AF251</f>
        <v>0</v>
      </c>
      <c r="AV112" s="21">
        <f>EA_raw_policy_shocks!AG251</f>
        <v>0</v>
      </c>
      <c r="AW112" s="21">
        <f>EA_raw_policy_shocks!AH251</f>
        <v>0</v>
      </c>
      <c r="AX112" s="21">
        <f>EA_raw_policy_shocks!AI251</f>
        <v>0</v>
      </c>
      <c r="AY112" s="21">
        <f>EA_raw_policy_shocks!AJ251</f>
        <v>0</v>
      </c>
      <c r="AZ112" s="21">
        <f>EA_raw_policy_shocks!AK251</f>
        <v>0</v>
      </c>
      <c r="BB112" s="22">
        <f t="shared" si="16"/>
        <v>49217</v>
      </c>
      <c r="BC112" s="20">
        <f t="shared" si="17"/>
        <v>-9.64511889398037E-2</v>
      </c>
      <c r="BD112" s="20" t="e">
        <f>#REF!</f>
        <v>#REF!</v>
      </c>
    </row>
    <row r="113" spans="1:56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1"/>
        <v>2.8030377727827969E-4</v>
      </c>
      <c r="AI113" s="20">
        <f t="shared" si="14"/>
        <v>4.9353667590556539E-5</v>
      </c>
      <c r="AJ113" s="20">
        <f t="shared" ref="AJ113:AN132" si="18">Z113</f>
        <v>-2.74776018792666E-3</v>
      </c>
      <c r="AK113" s="20">
        <f t="shared" si="18"/>
        <v>1.5500689685365901E-3</v>
      </c>
      <c r="AL113" s="20">
        <f t="shared" si="18"/>
        <v>1.84520167367807E-3</v>
      </c>
      <c r="AM113" s="20">
        <f t="shared" si="18"/>
        <v>1.7023423875661601E-3</v>
      </c>
      <c r="AN113" s="20">
        <f t="shared" si="18"/>
        <v>1.48327989224483E-5</v>
      </c>
      <c r="AR113" s="22">
        <f t="shared" si="10"/>
        <v>49309</v>
      </c>
      <c r="AT113" s="21">
        <f>EA_raw_policy_shocks!AE252</f>
        <v>0</v>
      </c>
      <c r="AU113" s="21">
        <f>EA_raw_policy_shocks!AF252</f>
        <v>0</v>
      </c>
      <c r="AV113" s="21">
        <f>EA_raw_policy_shocks!AG252</f>
        <v>0</v>
      </c>
      <c r="AW113" s="21">
        <f>EA_raw_policy_shocks!AH252</f>
        <v>0</v>
      </c>
      <c r="AX113" s="21">
        <f>EA_raw_policy_shocks!AI252</f>
        <v>0</v>
      </c>
      <c r="AY113" s="21">
        <f>EA_raw_policy_shocks!AJ252</f>
        <v>0</v>
      </c>
      <c r="AZ113" s="21">
        <f>EA_raw_policy_shocks!AK252</f>
        <v>0</v>
      </c>
      <c r="BB113" s="22">
        <f t="shared" si="16"/>
        <v>49309</v>
      </c>
      <c r="BC113" s="20">
        <f t="shared" si="17"/>
        <v>-9.64511889398037E-2</v>
      </c>
      <c r="BD113" s="20" t="e">
        <f>#REF!</f>
        <v>#REF!</v>
      </c>
    </row>
    <row r="114" spans="1:56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1"/>
        <v>2.7141198336573573E-4</v>
      </c>
      <c r="AI114" s="20">
        <f t="shared" si="14"/>
        <v>4.7834227592115248E-5</v>
      </c>
      <c r="AJ114" s="20">
        <f t="shared" si="18"/>
        <v>-2.6629132198863199E-3</v>
      </c>
      <c r="AK114" s="20">
        <f t="shared" si="18"/>
        <v>1.5025617881247999E-3</v>
      </c>
      <c r="AL114" s="20">
        <f t="shared" si="18"/>
        <v>1.78857920518638E-3</v>
      </c>
      <c r="AM114" s="20">
        <f t="shared" si="18"/>
        <v>1.65012396649011E-3</v>
      </c>
      <c r="AN114" s="20">
        <f t="shared" si="18"/>
        <v>1.39625621509154E-5</v>
      </c>
      <c r="AR114" s="22">
        <f t="shared" si="10"/>
        <v>49399</v>
      </c>
      <c r="AT114" s="21">
        <f>EA_raw_policy_shocks!AE253</f>
        <v>0</v>
      </c>
      <c r="AU114" s="21">
        <f>EA_raw_policy_shocks!AF253</f>
        <v>0</v>
      </c>
      <c r="AV114" s="21">
        <f>EA_raw_policy_shocks!AG253</f>
        <v>0</v>
      </c>
      <c r="AW114" s="21">
        <f>EA_raw_policy_shocks!AH253</f>
        <v>0</v>
      </c>
      <c r="AX114" s="21">
        <f>EA_raw_policy_shocks!AI253</f>
        <v>0</v>
      </c>
      <c r="AY114" s="21">
        <f>EA_raw_policy_shocks!AJ253</f>
        <v>0</v>
      </c>
      <c r="AZ114" s="21">
        <f>EA_raw_policy_shocks!AK253</f>
        <v>0</v>
      </c>
      <c r="BB114" s="22">
        <f t="shared" si="16"/>
        <v>49399</v>
      </c>
      <c r="BC114" s="20">
        <f t="shared" si="17"/>
        <v>-9.64511889398037E-2</v>
      </c>
      <c r="BD114" s="20" t="e">
        <f>#REF!</f>
        <v>#REF!</v>
      </c>
    </row>
    <row r="115" spans="1:56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1"/>
        <v>2.6300112093236765E-4</v>
      </c>
      <c r="AI115" s="20">
        <f t="shared" si="14"/>
        <v>4.6362017202676533E-5</v>
      </c>
      <c r="AJ115" s="20">
        <f t="shared" si="18"/>
        <v>-2.5807595527948999E-3</v>
      </c>
      <c r="AK115" s="20">
        <f t="shared" si="18"/>
        <v>1.45649702651962E-3</v>
      </c>
      <c r="AL115" s="20">
        <f t="shared" si="18"/>
        <v>1.7336809703394299E-3</v>
      </c>
      <c r="AM115" s="20">
        <f t="shared" si="18"/>
        <v>1.59949086193655E-3</v>
      </c>
      <c r="AN115" s="20">
        <f t="shared" si="18"/>
        <v>1.3102825513477899E-5</v>
      </c>
      <c r="AR115" s="22">
        <f t="shared" si="10"/>
        <v>49490</v>
      </c>
      <c r="AT115" s="21">
        <f>EA_raw_policy_shocks!AE254</f>
        <v>0</v>
      </c>
      <c r="AU115" s="21">
        <f>EA_raw_policy_shocks!AF254</f>
        <v>0</v>
      </c>
      <c r="AV115" s="21">
        <f>EA_raw_policy_shocks!AG254</f>
        <v>0</v>
      </c>
      <c r="AW115" s="21">
        <f>EA_raw_policy_shocks!AH254</f>
        <v>0</v>
      </c>
      <c r="AX115" s="21">
        <f>EA_raw_policy_shocks!AI254</f>
        <v>0</v>
      </c>
      <c r="AY115" s="21">
        <f>EA_raw_policy_shocks!AJ254</f>
        <v>0</v>
      </c>
      <c r="AZ115" s="21">
        <f>EA_raw_policy_shocks!AK254</f>
        <v>0</v>
      </c>
      <c r="BB115" s="22">
        <f t="shared" si="16"/>
        <v>49490</v>
      </c>
      <c r="BC115" s="20">
        <f t="shared" si="17"/>
        <v>-9.64511889398037E-2</v>
      </c>
      <c r="BD115" s="20" t="e">
        <f>#REF!</f>
        <v>#REF!</v>
      </c>
    </row>
    <row r="116" spans="1:56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1"/>
        <v>2.5501246626418589E-4</v>
      </c>
      <c r="AI116" s="20">
        <f t="shared" si="14"/>
        <v>4.4935597561021087E-5</v>
      </c>
      <c r="AJ116" s="20">
        <f t="shared" si="18"/>
        <v>-2.50120939293552E-3</v>
      </c>
      <c r="AK116" s="20">
        <f t="shared" si="18"/>
        <v>1.41183446640269E-3</v>
      </c>
      <c r="AL116" s="20">
        <f t="shared" si="18"/>
        <v>1.6804586104202099E-3</v>
      </c>
      <c r="AM116" s="20">
        <f t="shared" si="18"/>
        <v>1.55039918308119E-3</v>
      </c>
      <c r="AN116" s="20">
        <f t="shared" si="18"/>
        <v>1.2260499482330501E-5</v>
      </c>
      <c r="AR116" s="22">
        <f t="shared" si="10"/>
        <v>49582</v>
      </c>
      <c r="AT116" s="21">
        <f>EA_raw_policy_shocks!AE255</f>
        <v>0</v>
      </c>
      <c r="AU116" s="21">
        <f>EA_raw_policy_shocks!AF255</f>
        <v>0</v>
      </c>
      <c r="AV116" s="21">
        <f>EA_raw_policy_shocks!AG255</f>
        <v>0</v>
      </c>
      <c r="AW116" s="21">
        <f>EA_raw_policy_shocks!AH255</f>
        <v>0</v>
      </c>
      <c r="AX116" s="21">
        <f>EA_raw_policy_shocks!AI255</f>
        <v>0</v>
      </c>
      <c r="AY116" s="21">
        <f>EA_raw_policy_shocks!AJ255</f>
        <v>0</v>
      </c>
      <c r="AZ116" s="21">
        <f>EA_raw_policy_shocks!AK255</f>
        <v>0</v>
      </c>
      <c r="BB116" s="22">
        <f t="shared" si="16"/>
        <v>49582</v>
      </c>
      <c r="BC116" s="20">
        <f t="shared" si="17"/>
        <v>-9.64511889398037E-2</v>
      </c>
      <c r="BD116" s="20" t="e">
        <f>#REF!</f>
        <v>#REF!</v>
      </c>
    </row>
    <row r="117" spans="1:56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1"/>
        <v>2.4739488226759802E-4</v>
      </c>
      <c r="AI117" s="20">
        <f t="shared" si="14"/>
        <v>4.3553562106801976E-5</v>
      </c>
      <c r="AJ117" s="20">
        <f t="shared" si="18"/>
        <v>-2.4241756977350002E-3</v>
      </c>
      <c r="AK117" s="20">
        <f t="shared" si="18"/>
        <v>1.3685345499503301E-3</v>
      </c>
      <c r="AL117" s="20">
        <f t="shared" si="18"/>
        <v>1.62886455277178E-3</v>
      </c>
      <c r="AM117" s="20">
        <f t="shared" si="18"/>
        <v>1.5028057104293699E-3</v>
      </c>
      <c r="AN117" s="20">
        <f t="shared" si="18"/>
        <v>1.1441205005624501E-5</v>
      </c>
      <c r="AR117" s="22">
        <f t="shared" si="10"/>
        <v>49674</v>
      </c>
      <c r="AT117" s="21">
        <f>EA_raw_policy_shocks!AE256</f>
        <v>0</v>
      </c>
      <c r="AU117" s="21">
        <f>EA_raw_policy_shocks!AF256</f>
        <v>0</v>
      </c>
      <c r="AV117" s="21">
        <f>EA_raw_policy_shocks!AG256</f>
        <v>0</v>
      </c>
      <c r="AW117" s="21">
        <f>EA_raw_policy_shocks!AH256</f>
        <v>0</v>
      </c>
      <c r="AX117" s="21">
        <f>EA_raw_policy_shocks!AI256</f>
        <v>0</v>
      </c>
      <c r="AY117" s="21">
        <f>EA_raw_policy_shocks!AJ256</f>
        <v>0</v>
      </c>
      <c r="AZ117" s="21">
        <f>EA_raw_policy_shocks!AK256</f>
        <v>0</v>
      </c>
      <c r="BB117" s="22">
        <f t="shared" si="16"/>
        <v>49674</v>
      </c>
      <c r="BC117" s="20">
        <f t="shared" si="17"/>
        <v>-9.64511889398037E-2</v>
      </c>
      <c r="BD117" s="20" t="e">
        <f>#REF!</f>
        <v>#REF!</v>
      </c>
    </row>
    <row r="118" spans="1:56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1"/>
        <v>2.4010411950811037E-4</v>
      </c>
      <c r="AI118" s="20">
        <f t="shared" si="14"/>
        <v>4.2214537719216436E-5</v>
      </c>
      <c r="AJ118" s="20">
        <f t="shared" si="18"/>
        <v>-2.3495742027090901E-3</v>
      </c>
      <c r="AK118" s="20">
        <f t="shared" si="18"/>
        <v>1.3265584071664399E-3</v>
      </c>
      <c r="AL118" s="20">
        <f t="shared" si="18"/>
        <v>1.5788520505211001E-3</v>
      </c>
      <c r="AM118" s="20">
        <f t="shared" si="18"/>
        <v>1.45666793229803E-3</v>
      </c>
      <c r="AN118" s="20">
        <f t="shared" si="18"/>
        <v>1.06494077334318E-5</v>
      </c>
      <c r="AR118" s="22">
        <f t="shared" si="10"/>
        <v>49765</v>
      </c>
      <c r="AT118" s="21">
        <f>EA_raw_policy_shocks!AE257</f>
        <v>0</v>
      </c>
      <c r="AU118" s="21">
        <f>EA_raw_policy_shocks!AF257</f>
        <v>0</v>
      </c>
      <c r="AV118" s="21">
        <f>EA_raw_policy_shocks!AG257</f>
        <v>0</v>
      </c>
      <c r="AW118" s="21">
        <f>EA_raw_policy_shocks!AH257</f>
        <v>0</v>
      </c>
      <c r="AX118" s="21">
        <f>EA_raw_policy_shocks!AI257</f>
        <v>0</v>
      </c>
      <c r="AY118" s="21">
        <f>EA_raw_policy_shocks!AJ257</f>
        <v>0</v>
      </c>
      <c r="AZ118" s="21">
        <f>EA_raw_policy_shocks!AK257</f>
        <v>0</v>
      </c>
      <c r="BB118" s="22">
        <f t="shared" si="16"/>
        <v>49765</v>
      </c>
      <c r="BC118" s="20">
        <f t="shared" si="17"/>
        <v>-9.64511889398037E-2</v>
      </c>
      <c r="BD118" s="20" t="e">
        <f>#REF!</f>
        <v>#REF!</v>
      </c>
    </row>
    <row r="119" spans="1:56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1"/>
        <v>2.3310214036615512E-4</v>
      </c>
      <c r="AI119" s="20">
        <f t="shared" si="14"/>
        <v>4.091718559150921E-5</v>
      </c>
      <c r="AJ119" s="20">
        <f t="shared" si="18"/>
        <v>-2.2773234257589198E-3</v>
      </c>
      <c r="AK119" s="20">
        <f t="shared" si="18"/>
        <v>1.28586788297191E-3</v>
      </c>
      <c r="AL119" s="20">
        <f t="shared" si="18"/>
        <v>1.53037522026E-3</v>
      </c>
      <c r="AM119" s="20">
        <f t="shared" si="18"/>
        <v>1.4119440785442801E-3</v>
      </c>
      <c r="AN119" s="20">
        <f t="shared" si="18"/>
        <v>9.8885463595266203E-6</v>
      </c>
      <c r="AR119" s="22">
        <f t="shared" si="10"/>
        <v>49856</v>
      </c>
      <c r="AT119" s="21">
        <f>EA_raw_policy_shocks!AE258</f>
        <v>0</v>
      </c>
      <c r="AU119" s="21">
        <f>EA_raw_policy_shocks!AF258</f>
        <v>0</v>
      </c>
      <c r="AV119" s="21">
        <f>EA_raw_policy_shocks!AG258</f>
        <v>0</v>
      </c>
      <c r="AW119" s="21">
        <f>EA_raw_policy_shocks!AH258</f>
        <v>0</v>
      </c>
      <c r="AX119" s="21">
        <f>EA_raw_policy_shocks!AI258</f>
        <v>0</v>
      </c>
      <c r="AY119" s="21">
        <f>EA_raw_policy_shocks!AJ258</f>
        <v>0</v>
      </c>
      <c r="AZ119" s="21">
        <f>EA_raw_policy_shocks!AK258</f>
        <v>0</v>
      </c>
      <c r="BB119" s="22">
        <f t="shared" si="16"/>
        <v>49856</v>
      </c>
      <c r="BC119" s="20">
        <f t="shared" si="17"/>
        <v>-9.64511889398037E-2</v>
      </c>
      <c r="BD119" s="20" t="e">
        <f>#REF!</f>
        <v>#REF!</v>
      </c>
    </row>
    <row r="120" spans="1:56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1"/>
        <v>2.2635647185521873E-4</v>
      </c>
      <c r="AI120" s="20">
        <f t="shared" si="14"/>
        <v>3.9660201860809897E-5</v>
      </c>
      <c r="AJ120" s="20">
        <f t="shared" si="18"/>
        <v>-2.20734465241623E-3</v>
      </c>
      <c r="AK120" s="20">
        <f t="shared" si="18"/>
        <v>1.24642556174059E-3</v>
      </c>
      <c r="AL120" s="20">
        <f t="shared" si="18"/>
        <v>1.4833890756404901E-3</v>
      </c>
      <c r="AM120" s="20">
        <f t="shared" si="18"/>
        <v>1.3685931532725301E-3</v>
      </c>
      <c r="AN120" s="20">
        <f t="shared" si="18"/>
        <v>9.1611546348957501E-6</v>
      </c>
      <c r="AR120" s="22">
        <f t="shared" si="10"/>
        <v>49948</v>
      </c>
      <c r="AT120" s="21">
        <f>EA_raw_policy_shocks!AE259</f>
        <v>0</v>
      </c>
      <c r="AU120" s="21">
        <f>EA_raw_policy_shocks!AF259</f>
        <v>0</v>
      </c>
      <c r="AV120" s="21">
        <f>EA_raw_policy_shocks!AG259</f>
        <v>0</v>
      </c>
      <c r="AW120" s="21">
        <f>EA_raw_policy_shocks!AH259</f>
        <v>0</v>
      </c>
      <c r="AX120" s="21">
        <f>EA_raw_policy_shocks!AI259</f>
        <v>0</v>
      </c>
      <c r="AY120" s="21">
        <f>EA_raw_policy_shocks!AJ259</f>
        <v>0</v>
      </c>
      <c r="AZ120" s="21">
        <f>EA_raw_policy_shocks!AK259</f>
        <v>0</v>
      </c>
      <c r="BB120" s="22">
        <f t="shared" si="16"/>
        <v>49948</v>
      </c>
      <c r="BC120" s="20">
        <f t="shared" si="17"/>
        <v>-9.64511889398037E-2</v>
      </c>
      <c r="BD120" s="20" t="e">
        <f>#REF!</f>
        <v>#REF!</v>
      </c>
    </row>
    <row r="121" spans="1:56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1"/>
        <v>2.1983959333876743E-4</v>
      </c>
      <c r="AI121" s="20">
        <f t="shared" si="14"/>
        <v>3.844231801440891E-5</v>
      </c>
      <c r="AJ121" s="20">
        <f t="shared" si="18"/>
        <v>-2.1395619043462701E-3</v>
      </c>
      <c r="AK121" s="20">
        <f t="shared" si="18"/>
        <v>1.20819479039191E-3</v>
      </c>
      <c r="AL121" s="20">
        <f t="shared" si="18"/>
        <v>1.4378495574618401E-3</v>
      </c>
      <c r="AM121" s="20">
        <f t="shared" si="18"/>
        <v>1.32657496343391E-3</v>
      </c>
      <c r="AN121" s="20">
        <f t="shared" si="18"/>
        <v>8.4689756540967597E-6</v>
      </c>
      <c r="AR121" s="22">
        <f t="shared" si="10"/>
        <v>50040</v>
      </c>
      <c r="AT121" s="21">
        <f>EA_raw_policy_shocks!AE260</f>
        <v>0</v>
      </c>
      <c r="AU121" s="21">
        <f>EA_raw_policy_shocks!AF260</f>
        <v>0</v>
      </c>
      <c r="AV121" s="21">
        <f>EA_raw_policy_shocks!AG260</f>
        <v>0</v>
      </c>
      <c r="AW121" s="21">
        <f>EA_raw_policy_shocks!AH260</f>
        <v>0</v>
      </c>
      <c r="AX121" s="21">
        <f>EA_raw_policy_shocks!AI260</f>
        <v>0</v>
      </c>
      <c r="AY121" s="21">
        <f>EA_raw_policy_shocks!AJ260</f>
        <v>0</v>
      </c>
      <c r="AZ121" s="21">
        <f>EA_raw_policy_shocks!AK260</f>
        <v>0</v>
      </c>
      <c r="BB121" s="22">
        <f t="shared" si="16"/>
        <v>50040</v>
      </c>
      <c r="BC121" s="20">
        <f t="shared" si="17"/>
        <v>-9.64511889398037E-2</v>
      </c>
      <c r="BD121" s="20" t="e">
        <f>#REF!</f>
        <v>#REF!</v>
      </c>
    </row>
    <row r="122" spans="1:56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1"/>
        <v>2.135283598279708E-4</v>
      </c>
      <c r="AI122" s="20">
        <f t="shared" si="14"/>
        <v>3.7262301090586928E-5</v>
      </c>
      <c r="AJ122" s="20">
        <f t="shared" si="18"/>
        <v>-2.0739018942395001E-3</v>
      </c>
      <c r="AK122" s="20">
        <f t="shared" si="18"/>
        <v>1.17113969801962E-3</v>
      </c>
      <c r="AL122" s="20">
        <f t="shared" si="18"/>
        <v>1.39371355989403E-3</v>
      </c>
      <c r="AM122" s="20">
        <f t="shared" si="18"/>
        <v>1.28585014560478E-3</v>
      </c>
      <c r="AN122" s="20">
        <f t="shared" si="18"/>
        <v>7.8130689917799095E-6</v>
      </c>
      <c r="AR122" s="22">
        <f t="shared" si="10"/>
        <v>50130</v>
      </c>
      <c r="AT122" s="21">
        <f>EA_raw_policy_shocks!AE261</f>
        <v>0</v>
      </c>
      <c r="AU122" s="21">
        <f>EA_raw_policy_shocks!AF261</f>
        <v>0</v>
      </c>
      <c r="AV122" s="21">
        <f>EA_raw_policy_shocks!AG261</f>
        <v>0</v>
      </c>
      <c r="AW122" s="21">
        <f>EA_raw_policy_shocks!AH261</f>
        <v>0</v>
      </c>
      <c r="AX122" s="21">
        <f>EA_raw_policy_shocks!AI261</f>
        <v>0</v>
      </c>
      <c r="AY122" s="21">
        <f>EA_raw_policy_shocks!AJ261</f>
        <v>0</v>
      </c>
      <c r="AZ122" s="21">
        <f>EA_raw_policy_shocks!AK261</f>
        <v>0</v>
      </c>
      <c r="BB122" s="22">
        <f t="shared" si="16"/>
        <v>50130</v>
      </c>
      <c r="BC122" s="20">
        <f t="shared" si="17"/>
        <v>-9.64511889398037E-2</v>
      </c>
      <c r="BD122" s="20" t="e">
        <f>#REF!</f>
        <v>#REF!</v>
      </c>
    </row>
    <row r="123" spans="1:56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1"/>
        <v>2.0740346654998169E-4</v>
      </c>
      <c r="AI123" s="20">
        <f t="shared" si="14"/>
        <v>3.6118953697674952E-5</v>
      </c>
      <c r="AJ123" s="20">
        <f t="shared" si="18"/>
        <v>-2.01029396991181E-3</v>
      </c>
      <c r="AK123" s="20">
        <f t="shared" si="18"/>
        <v>1.13522521327791E-3</v>
      </c>
      <c r="AL123" s="20">
        <f t="shared" si="18"/>
        <v>1.35093895223814E-3</v>
      </c>
      <c r="AM123" s="20">
        <f t="shared" si="18"/>
        <v>1.24638018819123E-3</v>
      </c>
      <c r="AN123" s="20">
        <f t="shared" si="18"/>
        <v>7.1939088686079302E-6</v>
      </c>
      <c r="AR123" s="22">
        <f t="shared" si="10"/>
        <v>50221</v>
      </c>
      <c r="AT123" s="21">
        <f>EA_raw_policy_shocks!AE262</f>
        <v>0</v>
      </c>
      <c r="AU123" s="21">
        <f>EA_raw_policy_shocks!AF262</f>
        <v>0</v>
      </c>
      <c r="AV123" s="21">
        <f>EA_raw_policy_shocks!AG262</f>
        <v>0</v>
      </c>
      <c r="AW123" s="21">
        <f>EA_raw_policy_shocks!AH262</f>
        <v>0</v>
      </c>
      <c r="AX123" s="21">
        <f>EA_raw_policy_shocks!AI262</f>
        <v>0</v>
      </c>
      <c r="AY123" s="21">
        <f>EA_raw_policy_shocks!AJ262</f>
        <v>0</v>
      </c>
      <c r="AZ123" s="21">
        <f>EA_raw_policy_shocks!AK262</f>
        <v>0</v>
      </c>
      <c r="BB123" s="22">
        <f t="shared" si="16"/>
        <v>50221</v>
      </c>
      <c r="BC123" s="20">
        <f t="shared" si="17"/>
        <v>-9.64511889398037E-2</v>
      </c>
      <c r="BD123" s="20" t="e">
        <f>#REF!</f>
        <v>#REF!</v>
      </c>
    </row>
    <row r="124" spans="1:56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1"/>
        <v>2.014489531825675E-4</v>
      </c>
      <c r="AI124" s="20">
        <f t="shared" si="14"/>
        <v>3.5011113868626931E-5</v>
      </c>
      <c r="AJ124" s="20">
        <f t="shared" si="18"/>
        <v>-1.94867004854604E-3</v>
      </c>
      <c r="AK124" s="20">
        <f t="shared" si="18"/>
        <v>1.1004170775708001E-3</v>
      </c>
      <c r="AL124" s="20">
        <f t="shared" si="18"/>
        <v>1.30948459606816E-3</v>
      </c>
      <c r="AM124" s="20">
        <f t="shared" si="18"/>
        <v>1.20812745039167E-3</v>
      </c>
      <c r="AN124" s="20">
        <f t="shared" si="18"/>
        <v>6.6114746344325596E-6</v>
      </c>
      <c r="AR124" s="22">
        <f t="shared" si="10"/>
        <v>50313</v>
      </c>
      <c r="AT124" s="21">
        <f>EA_raw_policy_shocks!AE263</f>
        <v>0</v>
      </c>
      <c r="AU124" s="21">
        <f>EA_raw_policy_shocks!AF263</f>
        <v>0</v>
      </c>
      <c r="AV124" s="21">
        <f>EA_raw_policy_shocks!AG263</f>
        <v>0</v>
      </c>
      <c r="AW124" s="21">
        <f>EA_raw_policy_shocks!AH263</f>
        <v>0</v>
      </c>
      <c r="AX124" s="21">
        <f>EA_raw_policy_shocks!AI263</f>
        <v>0</v>
      </c>
      <c r="AY124" s="21">
        <f>EA_raw_policy_shocks!AJ263</f>
        <v>0</v>
      </c>
      <c r="AZ124" s="21">
        <f>EA_raw_policy_shocks!AK263</f>
        <v>0</v>
      </c>
      <c r="BB124" s="22">
        <f t="shared" si="16"/>
        <v>50313</v>
      </c>
      <c r="BC124" s="20">
        <f t="shared" si="17"/>
        <v>-9.64511889398037E-2</v>
      </c>
      <c r="BD124" s="20" t="e">
        <f>#REF!</f>
        <v>#REF!</v>
      </c>
    </row>
    <row r="125" spans="1:56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1"/>
        <v>1.9565174883125278E-4</v>
      </c>
      <c r="AI125" s="20">
        <f t="shared" si="14"/>
        <v>3.3937654771569508E-5</v>
      </c>
      <c r="AJ125" s="20">
        <f t="shared" si="18"/>
        <v>-1.8889645445607701E-3</v>
      </c>
      <c r="AK125" s="20">
        <f t="shared" si="18"/>
        <v>1.0666818563098699E-3</v>
      </c>
      <c r="AL125" s="20">
        <f t="shared" si="18"/>
        <v>1.2693103587091399E-3</v>
      </c>
      <c r="AM125" s="20">
        <f t="shared" si="18"/>
        <v>1.17105517749571E-3</v>
      </c>
      <c r="AN125" s="20">
        <f t="shared" si="18"/>
        <v>6.0653331690474403E-6</v>
      </c>
      <c r="AR125" s="22">
        <f t="shared" si="10"/>
        <v>50405</v>
      </c>
      <c r="AT125" s="21">
        <f>EA_raw_policy_shocks!AE264</f>
        <v>0</v>
      </c>
      <c r="AU125" s="21">
        <f>EA_raw_policy_shocks!AF264</f>
        <v>0</v>
      </c>
      <c r="AV125" s="21">
        <f>EA_raw_policy_shocks!AG264</f>
        <v>0</v>
      </c>
      <c r="AW125" s="21">
        <f>EA_raw_policy_shocks!AH264</f>
        <v>0</v>
      </c>
      <c r="AX125" s="21">
        <f>EA_raw_policy_shocks!AI264</f>
        <v>0</v>
      </c>
      <c r="AY125" s="21">
        <f>EA_raw_policy_shocks!AJ264</f>
        <v>0</v>
      </c>
      <c r="AZ125" s="21">
        <f>EA_raw_policy_shocks!AK264</f>
        <v>0</v>
      </c>
      <c r="BB125" s="22">
        <f t="shared" si="16"/>
        <v>50405</v>
      </c>
      <c r="BC125" s="20">
        <f t="shared" si="17"/>
        <v>-9.64511889398037E-2</v>
      </c>
      <c r="BD125" s="20" t="e">
        <f>#REF!</f>
        <v>#REF!</v>
      </c>
    </row>
    <row r="126" spans="1:56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1"/>
        <v>1.9000125813841556E-4</v>
      </c>
      <c r="AI126" s="20">
        <f t="shared" si="14"/>
        <v>3.2897484295502871E-5</v>
      </c>
      <c r="AJ126" s="20">
        <f t="shared" si="18"/>
        <v>-1.8311142920168699E-3</v>
      </c>
      <c r="AK126" s="20">
        <f t="shared" si="18"/>
        <v>1.0339869460862499E-3</v>
      </c>
      <c r="AL126" s="20">
        <f t="shared" si="18"/>
        <v>1.2303771220745199E-3</v>
      </c>
      <c r="AM126" s="20">
        <f t="shared" si="18"/>
        <v>1.1351275120086101E-3</v>
      </c>
      <c r="AN126" s="20">
        <f t="shared" si="18"/>
        <v>5.5547125343835504E-6</v>
      </c>
      <c r="AR126" s="22">
        <f t="shared" si="10"/>
        <v>50495</v>
      </c>
      <c r="AT126" s="21">
        <f>EA_raw_policy_shocks!AE265</f>
        <v>0</v>
      </c>
      <c r="AU126" s="21">
        <f>EA_raw_policy_shocks!AF265</f>
        <v>0</v>
      </c>
      <c r="AV126" s="21">
        <f>EA_raw_policy_shocks!AG265</f>
        <v>0</v>
      </c>
      <c r="AW126" s="21">
        <f>EA_raw_policy_shocks!AH265</f>
        <v>0</v>
      </c>
      <c r="AX126" s="21">
        <f>EA_raw_policy_shocks!AI265</f>
        <v>0</v>
      </c>
      <c r="AY126" s="21">
        <f>EA_raw_policy_shocks!AJ265</f>
        <v>0</v>
      </c>
      <c r="AZ126" s="21">
        <f>EA_raw_policy_shocks!AK265</f>
        <v>0</v>
      </c>
      <c r="BB126" s="22">
        <f t="shared" si="16"/>
        <v>50495</v>
      </c>
      <c r="BC126" s="20">
        <f t="shared" si="17"/>
        <v>-9.64511889398037E-2</v>
      </c>
      <c r="BD126" s="20" t="e">
        <f>#REF!</f>
        <v>#REF!</v>
      </c>
    </row>
    <row r="127" spans="1:56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1"/>
        <v>1.8448898686555186E-4</v>
      </c>
      <c r="AI127" s="20">
        <f t="shared" si="14"/>
        <v>3.1889544527549501E-5</v>
      </c>
      <c r="AJ127" s="20">
        <f t="shared" si="18"/>
        <v>-1.7750584628384301E-3</v>
      </c>
      <c r="AK127" s="20">
        <f t="shared" si="18"/>
        <v>1.002300579378E-3</v>
      </c>
      <c r="AL127" s="20">
        <f t="shared" si="18"/>
        <v>1.19264678757335E-3</v>
      </c>
      <c r="AM127" s="20">
        <f t="shared" si="18"/>
        <v>1.10030950202233E-3</v>
      </c>
      <c r="AN127" s="20">
        <f t="shared" si="18"/>
        <v>5.07856876552637E-6</v>
      </c>
      <c r="AR127" s="22">
        <f t="shared" si="10"/>
        <v>50586</v>
      </c>
      <c r="AT127" s="21">
        <f>EA_raw_policy_shocks!AE266</f>
        <v>0</v>
      </c>
      <c r="AU127" s="21">
        <f>EA_raw_policy_shocks!AF266</f>
        <v>0</v>
      </c>
      <c r="AV127" s="21">
        <f>EA_raw_policy_shocks!AG266</f>
        <v>0</v>
      </c>
      <c r="AW127" s="21">
        <f>EA_raw_policy_shocks!AH266</f>
        <v>0</v>
      </c>
      <c r="AX127" s="21">
        <f>EA_raw_policy_shocks!AI266</f>
        <v>0</v>
      </c>
      <c r="AY127" s="21">
        <f>EA_raw_policy_shocks!AJ266</f>
        <v>0</v>
      </c>
      <c r="AZ127" s="21">
        <f>EA_raw_policy_shocks!AK266</f>
        <v>0</v>
      </c>
      <c r="BB127" s="22">
        <f t="shared" si="16"/>
        <v>50586</v>
      </c>
      <c r="BC127" s="20">
        <f t="shared" si="17"/>
        <v>-9.64511889398037E-2</v>
      </c>
      <c r="BD127" s="20" t="e">
        <f>#REF!</f>
        <v>#REF!</v>
      </c>
    </row>
    <row r="128" spans="1:56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1"/>
        <v>1.7910820521429145E-4</v>
      </c>
      <c r="AI128" s="20">
        <f t="shared" si="14"/>
        <v>3.0912811138990988E-5</v>
      </c>
      <c r="AJ128" s="20">
        <f t="shared" si="18"/>
        <v>-1.7207384834017E-3</v>
      </c>
      <c r="AK128" s="20">
        <f t="shared" si="18"/>
        <v>9.7159182603778695E-4</v>
      </c>
      <c r="AL128" s="20">
        <f t="shared" si="18"/>
        <v>1.1560822776868201E-3</v>
      </c>
      <c r="AM128" s="20">
        <f t="shared" si="18"/>
        <v>1.06656710479047E-3</v>
      </c>
      <c r="AN128" s="20">
        <f t="shared" si="18"/>
        <v>4.6356448457629498E-6</v>
      </c>
      <c r="AR128" s="22">
        <f t="shared" si="10"/>
        <v>50678</v>
      </c>
      <c r="AT128" s="21">
        <f>EA_raw_policy_shocks!AE267</f>
        <v>0</v>
      </c>
      <c r="AU128" s="21">
        <f>EA_raw_policy_shocks!AF267</f>
        <v>0</v>
      </c>
      <c r="AV128" s="21">
        <f>EA_raw_policy_shocks!AG267</f>
        <v>0</v>
      </c>
      <c r="AW128" s="21">
        <f>EA_raw_policy_shocks!AH267</f>
        <v>0</v>
      </c>
      <c r="AX128" s="21">
        <f>EA_raw_policy_shocks!AI267</f>
        <v>0</v>
      </c>
      <c r="AY128" s="21">
        <f>EA_raw_policy_shocks!AJ267</f>
        <v>0</v>
      </c>
      <c r="AZ128" s="21">
        <f>EA_raw_policy_shocks!AK267</f>
        <v>0</v>
      </c>
      <c r="BB128" s="22">
        <f t="shared" si="16"/>
        <v>50678</v>
      </c>
      <c r="BC128" s="20">
        <f t="shared" si="17"/>
        <v>-9.64511889398037E-2</v>
      </c>
      <c r="BD128" s="20" t="e">
        <f>#REF!</f>
        <v>#REF!</v>
      </c>
    </row>
    <row r="129" spans="1:56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1"/>
        <v>1.7385364850535263E-4</v>
      </c>
      <c r="AI129" s="20">
        <f t="shared" si="14"/>
        <v>2.9966292695301983E-5</v>
      </c>
      <c r="AJ129" s="20">
        <f t="shared" si="18"/>
        <v>-1.6680979489813699E-3</v>
      </c>
      <c r="AK129" s="20">
        <f t="shared" si="18"/>
        <v>9.4183059209385002E-4</v>
      </c>
      <c r="AL129" s="20">
        <f t="shared" si="18"/>
        <v>1.12064753310381E-3</v>
      </c>
      <c r="AM129" s="20">
        <f t="shared" si="18"/>
        <v>1.03386718832698E-3</v>
      </c>
      <c r="AN129" s="20">
        <f t="shared" si="18"/>
        <v>4.2245224873837998E-6</v>
      </c>
      <c r="AR129" s="22">
        <f t="shared" ref="AR129:AR132" si="19">A129</f>
        <v>50770</v>
      </c>
      <c r="AT129" s="21">
        <f>EA_raw_policy_shocks!AE268</f>
        <v>0</v>
      </c>
      <c r="AU129" s="21">
        <f>EA_raw_policy_shocks!AF268</f>
        <v>0</v>
      </c>
      <c r="AV129" s="21">
        <f>EA_raw_policy_shocks!AG268</f>
        <v>0</v>
      </c>
      <c r="AW129" s="21">
        <f>EA_raw_policy_shocks!AH268</f>
        <v>0</v>
      </c>
      <c r="AX129" s="21">
        <f>EA_raw_policy_shocks!AI268</f>
        <v>0</v>
      </c>
      <c r="AY129" s="21">
        <f>EA_raw_policy_shocks!AJ268</f>
        <v>0</v>
      </c>
      <c r="AZ129" s="21">
        <f>EA_raw_policy_shocks!AK268</f>
        <v>0</v>
      </c>
      <c r="BB129" s="22">
        <f t="shared" si="16"/>
        <v>50770</v>
      </c>
      <c r="BC129" s="20">
        <f t="shared" si="17"/>
        <v>-9.64511889398037E-2</v>
      </c>
      <c r="BD129" s="20" t="e">
        <f>#REF!</f>
        <v>#REF!</v>
      </c>
    </row>
    <row r="130" spans="1:56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0">K130+Y130-Y130/100</f>
        <v>1.6872125115518382E-4</v>
      </c>
      <c r="AI130" s="20">
        <f t="shared" si="14"/>
        <v>2.9049029903595444E-5</v>
      </c>
      <c r="AJ130" s="20">
        <f t="shared" si="18"/>
        <v>-1.6170825385186599E-3</v>
      </c>
      <c r="AK130" s="20">
        <f t="shared" si="18"/>
        <v>9.1298761610847303E-4</v>
      </c>
      <c r="AL130" s="20">
        <f t="shared" si="18"/>
        <v>1.08630750763616E-3</v>
      </c>
      <c r="AM130" s="20">
        <f t="shared" si="18"/>
        <v>1.0021775292301501E-3</v>
      </c>
      <c r="AN130" s="20">
        <f t="shared" si="18"/>
        <v>3.8436673843733598E-6</v>
      </c>
      <c r="AR130" s="22">
        <f t="shared" si="19"/>
        <v>50860</v>
      </c>
      <c r="AT130" s="21">
        <f>EA_raw_policy_shocks!AE269</f>
        <v>0</v>
      </c>
      <c r="AU130" s="21">
        <f>EA_raw_policy_shocks!AF269</f>
        <v>0</v>
      </c>
      <c r="AV130" s="21">
        <f>EA_raw_policy_shocks!AG269</f>
        <v>0</v>
      </c>
      <c r="AW130" s="21">
        <f>EA_raw_policy_shocks!AH269</f>
        <v>0</v>
      </c>
      <c r="AX130" s="21">
        <f>EA_raw_policy_shocks!AI269</f>
        <v>0</v>
      </c>
      <c r="AY130" s="21">
        <f>EA_raw_policy_shocks!AJ269</f>
        <v>0</v>
      </c>
      <c r="AZ130" s="21">
        <f>EA_raw_policy_shocks!AK269</f>
        <v>0</v>
      </c>
      <c r="BB130" s="22">
        <f t="shared" si="16"/>
        <v>50860</v>
      </c>
      <c r="BC130" s="20">
        <f t="shared" si="17"/>
        <v>-9.64511889398037E-2</v>
      </c>
      <c r="BD130" s="20" t="e">
        <f>#REF!</f>
        <v>#REF!</v>
      </c>
    </row>
    <row r="131" spans="1:56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0"/>
        <v>1.6370791423533308E-4</v>
      </c>
      <c r="AI131" s="20">
        <f t="shared" si="14"/>
        <v>2.8160094811590692E-5</v>
      </c>
      <c r="AJ131" s="20">
        <f t="shared" si="18"/>
        <v>-1.5676399297337401E-3</v>
      </c>
      <c r="AK131" s="20">
        <f t="shared" si="18"/>
        <v>8.8503446280529998E-4</v>
      </c>
      <c r="AL131" s="20">
        <f t="shared" si="18"/>
        <v>1.0530281596476899E-3</v>
      </c>
      <c r="AM131" s="20">
        <f t="shared" si="18"/>
        <v>9.7146680735349302E-4</v>
      </c>
      <c r="AN131" s="20">
        <f t="shared" si="18"/>
        <v>3.4914689361897899E-6</v>
      </c>
      <c r="AR131" s="22">
        <f t="shared" si="19"/>
        <v>50951</v>
      </c>
      <c r="AT131" s="21">
        <f>EA_raw_policy_shocks!AE270</f>
        <v>0</v>
      </c>
      <c r="AU131" s="21">
        <f>EA_raw_policy_shocks!AF270</f>
        <v>0</v>
      </c>
      <c r="AV131" s="21">
        <f>EA_raw_policy_shocks!AG270</f>
        <v>0</v>
      </c>
      <c r="AW131" s="21">
        <f>EA_raw_policy_shocks!AH270</f>
        <v>0</v>
      </c>
      <c r="AX131" s="21">
        <f>EA_raw_policy_shocks!AI270</f>
        <v>0</v>
      </c>
      <c r="AY131" s="21">
        <f>EA_raw_policy_shocks!AJ270</f>
        <v>0</v>
      </c>
      <c r="AZ131" s="21">
        <f>EA_raw_policy_shocks!AK270</f>
        <v>0</v>
      </c>
      <c r="BB131" s="22">
        <f t="shared" si="16"/>
        <v>50951</v>
      </c>
      <c r="BC131" s="20">
        <f t="shared" si="17"/>
        <v>-9.64511889398037E-2</v>
      </c>
      <c r="BD131" s="20" t="e">
        <f>#REF!</f>
        <v>#REF!</v>
      </c>
    </row>
    <row r="132" spans="1:56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0"/>
        <v>3.8199787393950217E-5</v>
      </c>
      <c r="AI132" s="20">
        <f t="shared" si="14"/>
        <v>1.4030894592930397E-6</v>
      </c>
      <c r="AJ132" s="20">
        <f t="shared" si="18"/>
        <v>-1.44701836759519E-3</v>
      </c>
      <c r="AK132" s="20">
        <f t="shared" si="18"/>
        <v>5.4189821816485995E-4</v>
      </c>
      <c r="AL132" s="20">
        <f t="shared" si="18"/>
        <v>-2.9329793527210697E-4</v>
      </c>
      <c r="AM132" s="20">
        <f t="shared" si="18"/>
        <v>1.37178050825248E-3</v>
      </c>
      <c r="AN132" s="20">
        <f t="shared" si="18"/>
        <v>3.7302372362546499E-3</v>
      </c>
      <c r="AR132" s="22">
        <f t="shared" si="19"/>
        <v>51043</v>
      </c>
      <c r="AT132" s="21">
        <f>EA_raw_policy_shocks!AE271</f>
        <v>0</v>
      </c>
      <c r="AU132" s="21">
        <f>EA_raw_policy_shocks!AF271</f>
        <v>0</v>
      </c>
      <c r="AV132" s="21">
        <f>EA_raw_policy_shocks!AG271</f>
        <v>0</v>
      </c>
      <c r="AW132" s="21">
        <f>EA_raw_policy_shocks!AH271</f>
        <v>0</v>
      </c>
      <c r="AX132" s="21">
        <f>EA_raw_policy_shocks!AI271</f>
        <v>0</v>
      </c>
      <c r="AY132" s="21">
        <f>EA_raw_policy_shocks!AJ271</f>
        <v>0</v>
      </c>
      <c r="AZ132" s="21">
        <f>EA_raw_policy_shocks!AK271</f>
        <v>0</v>
      </c>
      <c r="BB132" s="22">
        <f t="shared" si="16"/>
        <v>51043</v>
      </c>
      <c r="BC132" s="20">
        <f t="shared" si="17"/>
        <v>-9.64511889398037E-2</v>
      </c>
      <c r="BD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123AF-C85E-4651-BCF6-F203F7466E5B}">
  <sheetPr codeName="Sheet16"/>
  <dimension ref="A1:AK211"/>
  <sheetViews>
    <sheetView topLeftCell="E131" zoomScale="85" zoomScaleNormal="85" workbookViewId="0">
      <selection activeCell="O11" sqref="O11"/>
    </sheetView>
  </sheetViews>
  <sheetFormatPr defaultColWidth="9.140625" defaultRowHeight="12.75"/>
  <cols>
    <col min="1" max="1" width="11.42578125" style="20" bestFit="1" customWidth="1"/>
    <col min="2" max="2" width="9.140625" style="20"/>
    <col min="3" max="8" width="9.28515625" style="20" bestFit="1" customWidth="1"/>
    <col min="9" max="9" width="9.7109375" style="20" bestFit="1" customWidth="1"/>
    <col min="10" max="12" width="9.140625" style="20"/>
    <col min="13" max="19" width="9.7109375" style="20" bestFit="1" customWidth="1"/>
    <col min="20" max="24" width="9.140625" style="20"/>
    <col min="25" max="25" width="9" style="20" customWidth="1"/>
    <col min="26" max="16384" width="9.140625" style="20"/>
  </cols>
  <sheetData>
    <row r="1" spans="1:19">
      <c r="A1" s="20" t="s">
        <v>0</v>
      </c>
      <c r="C1" s="20" t="s">
        <v>325</v>
      </c>
      <c r="D1" s="20" t="s">
        <v>324</v>
      </c>
      <c r="E1" s="20" t="s">
        <v>323</v>
      </c>
      <c r="F1" s="20" t="s">
        <v>322</v>
      </c>
      <c r="G1" s="20" t="s">
        <v>321</v>
      </c>
      <c r="H1" s="20" t="s">
        <v>320</v>
      </c>
      <c r="I1" s="20" t="s">
        <v>319</v>
      </c>
      <c r="L1" s="20" t="s">
        <v>13</v>
      </c>
      <c r="M1" s="20" t="s">
        <v>325</v>
      </c>
      <c r="N1" s="20" t="s">
        <v>324</v>
      </c>
      <c r="O1" s="20" t="s">
        <v>323</v>
      </c>
      <c r="P1" s="20" t="s">
        <v>322</v>
      </c>
      <c r="Q1" s="20" t="s">
        <v>321</v>
      </c>
      <c r="R1" s="20" t="s">
        <v>320</v>
      </c>
      <c r="S1" s="20" t="s">
        <v>319</v>
      </c>
    </row>
    <row r="2" spans="1:19">
      <c r="A2" s="22">
        <v>26480</v>
      </c>
      <c r="B2" s="22"/>
      <c r="C2" s="20">
        <v>-0.133725985621723</v>
      </c>
      <c r="D2" s="21">
        <v>-7.0937759046298797E-15</v>
      </c>
      <c r="E2" s="21">
        <v>6.1916190849882298E-16</v>
      </c>
      <c r="F2" s="21">
        <v>-4.0637421872777298E-15</v>
      </c>
      <c r="G2" s="21">
        <v>-7.7242506491572196E-15</v>
      </c>
      <c r="H2" s="21">
        <v>-7.0753748786552497E-15</v>
      </c>
      <c r="I2" s="21">
        <v>9.7413678021474497E-16</v>
      </c>
      <c r="J2" s="22"/>
      <c r="K2" s="22"/>
      <c r="L2" s="22"/>
      <c r="M2" s="21">
        <f t="shared" ref="M2:M65" si="0">C2</f>
        <v>-0.133725985621723</v>
      </c>
      <c r="N2" s="21">
        <f t="shared" ref="N2:N65" si="1">D2/10</f>
        <v>-7.0937759046298793E-16</v>
      </c>
      <c r="O2" s="21">
        <f t="shared" ref="O2:O65" si="2">E2</f>
        <v>6.1916190849882298E-16</v>
      </c>
      <c r="P2" s="21">
        <f t="shared" ref="P2:P65" si="3">F2</f>
        <v>-4.0637421872777298E-15</v>
      </c>
      <c r="Q2" s="21">
        <f t="shared" ref="Q2:Q65" si="4">G2</f>
        <v>-7.7242506491572196E-15</v>
      </c>
      <c r="R2" s="21">
        <f t="shared" ref="R2:R65" si="5">H2</f>
        <v>-7.0753748786552497E-15</v>
      </c>
      <c r="S2" s="21">
        <f t="shared" ref="S2:S65" si="6">I2</f>
        <v>9.7413678021474497E-16</v>
      </c>
    </row>
    <row r="3" spans="1:19">
      <c r="A3" s="22">
        <v>26572</v>
      </c>
      <c r="B3" s="22"/>
      <c r="C3" s="20">
        <v>-0.32978153870513499</v>
      </c>
      <c r="D3" s="21">
        <v>-6.9791533083697598E-15</v>
      </c>
      <c r="E3" s="21">
        <v>-2.3362694432292199E-16</v>
      </c>
      <c r="F3" s="21">
        <v>-2.8572172439186599E-15</v>
      </c>
      <c r="G3" s="21">
        <v>-7.2602505563837096E-15</v>
      </c>
      <c r="H3" s="21">
        <v>-5.9936663388982296E-15</v>
      </c>
      <c r="I3" s="21">
        <v>1.3121578662061199E-16</v>
      </c>
      <c r="J3" s="22"/>
      <c r="K3" s="22"/>
      <c r="L3" s="22"/>
      <c r="M3" s="21">
        <f t="shared" si="0"/>
        <v>-0.32978153870513499</v>
      </c>
      <c r="N3" s="21">
        <f t="shared" si="1"/>
        <v>-6.9791533083697596E-16</v>
      </c>
      <c r="O3" s="21">
        <f t="shared" si="2"/>
        <v>-2.3362694432292199E-16</v>
      </c>
      <c r="P3" s="21">
        <f t="shared" si="3"/>
        <v>-2.8572172439186599E-15</v>
      </c>
      <c r="Q3" s="21">
        <f t="shared" si="4"/>
        <v>-7.2602505563837096E-15</v>
      </c>
      <c r="R3" s="21">
        <f t="shared" si="5"/>
        <v>-5.9936663388982296E-15</v>
      </c>
      <c r="S3" s="21">
        <f t="shared" si="6"/>
        <v>1.3121578662061199E-16</v>
      </c>
    </row>
    <row r="4" spans="1:19">
      <c r="A4" s="22">
        <v>26664</v>
      </c>
      <c r="B4" s="22"/>
      <c r="C4" s="20">
        <v>0.251870819859221</v>
      </c>
      <c r="D4" s="21">
        <v>-8.3862210120168994E-15</v>
      </c>
      <c r="E4" s="21">
        <v>4.8258191908825497E-16</v>
      </c>
      <c r="F4" s="21">
        <v>-2.7999737258192799E-15</v>
      </c>
      <c r="G4" s="21">
        <v>-6.2051304569703101E-15</v>
      </c>
      <c r="H4" s="21">
        <v>-6.7020970887886902E-15</v>
      </c>
      <c r="I4" s="21">
        <v>1.08005762055952E-16</v>
      </c>
      <c r="J4" s="22"/>
      <c r="K4" s="22"/>
      <c r="L4" s="22"/>
      <c r="M4" s="21">
        <f t="shared" si="0"/>
        <v>0.251870819859221</v>
      </c>
      <c r="N4" s="21">
        <f t="shared" si="1"/>
        <v>-8.3862210120168998E-16</v>
      </c>
      <c r="O4" s="21">
        <f t="shared" si="2"/>
        <v>4.8258191908825497E-16</v>
      </c>
      <c r="P4" s="21">
        <f t="shared" si="3"/>
        <v>-2.7999737258192799E-15</v>
      </c>
      <c r="Q4" s="21">
        <f t="shared" si="4"/>
        <v>-6.2051304569703101E-15</v>
      </c>
      <c r="R4" s="21">
        <f t="shared" si="5"/>
        <v>-6.7020970887886902E-15</v>
      </c>
      <c r="S4" s="21">
        <f t="shared" si="6"/>
        <v>1.08005762055952E-16</v>
      </c>
    </row>
    <row r="5" spans="1:19">
      <c r="A5" s="22">
        <v>26754</v>
      </c>
      <c r="B5" s="22"/>
      <c r="C5" s="20">
        <v>3.3598759508733901E-2</v>
      </c>
      <c r="D5" s="21">
        <v>-7.7139114055020103E-15</v>
      </c>
      <c r="E5" s="21">
        <v>5.2390174199069501E-16</v>
      </c>
      <c r="F5" s="21">
        <v>-1.7790139329956999E-15</v>
      </c>
      <c r="G5" s="21">
        <v>-7.4373858940722892E-15</v>
      </c>
      <c r="H5" s="21">
        <v>-7.7448033869377005E-15</v>
      </c>
      <c r="I5" s="21">
        <v>-3.6196970575653698E-16</v>
      </c>
      <c r="J5" s="22"/>
      <c r="K5" s="22"/>
      <c r="L5" s="22"/>
      <c r="M5" s="21">
        <f t="shared" si="0"/>
        <v>3.3598759508733901E-2</v>
      </c>
      <c r="N5" s="21">
        <f t="shared" si="1"/>
        <v>-7.7139114055020099E-16</v>
      </c>
      <c r="O5" s="21">
        <f t="shared" si="2"/>
        <v>5.2390174199069501E-16</v>
      </c>
      <c r="P5" s="21">
        <f t="shared" si="3"/>
        <v>-1.7790139329956999E-15</v>
      </c>
      <c r="Q5" s="21">
        <f t="shared" si="4"/>
        <v>-7.4373858940722892E-15</v>
      </c>
      <c r="R5" s="21">
        <f t="shared" si="5"/>
        <v>-7.7448033869377005E-15</v>
      </c>
      <c r="S5" s="21">
        <f t="shared" si="6"/>
        <v>-3.6196970575653698E-16</v>
      </c>
    </row>
    <row r="6" spans="1:19">
      <c r="A6" s="22">
        <v>26845</v>
      </c>
      <c r="B6" s="22"/>
      <c r="C6" s="20">
        <v>0.29482684941294401</v>
      </c>
      <c r="D6" s="21">
        <v>-7.6968198195971598E-15</v>
      </c>
      <c r="E6" s="21">
        <v>2.0333413318401401E-15</v>
      </c>
      <c r="F6" s="21">
        <v>-2.3580493591671501E-15</v>
      </c>
      <c r="G6" s="21">
        <v>-7.60397650831116E-15</v>
      </c>
      <c r="H6" s="21">
        <v>-7.1909982710795599E-15</v>
      </c>
      <c r="I6" s="21">
        <v>5.58377787145587E-16</v>
      </c>
      <c r="J6" s="22"/>
      <c r="K6" s="22"/>
      <c r="L6" s="22"/>
      <c r="M6" s="21">
        <f t="shared" si="0"/>
        <v>0.29482684941294401</v>
      </c>
      <c r="N6" s="21">
        <f t="shared" si="1"/>
        <v>-7.6968198195971602E-16</v>
      </c>
      <c r="O6" s="21">
        <f t="shared" si="2"/>
        <v>2.0333413318401401E-15</v>
      </c>
      <c r="P6" s="21">
        <f t="shared" si="3"/>
        <v>-2.3580493591671501E-15</v>
      </c>
      <c r="Q6" s="21">
        <f t="shared" si="4"/>
        <v>-7.60397650831116E-15</v>
      </c>
      <c r="R6" s="21">
        <f t="shared" si="5"/>
        <v>-7.1909982710795599E-15</v>
      </c>
      <c r="S6" s="21">
        <f t="shared" si="6"/>
        <v>5.58377787145587E-16</v>
      </c>
    </row>
    <row r="7" spans="1:19">
      <c r="A7" s="22">
        <v>26937</v>
      </c>
      <c r="B7" s="22"/>
      <c r="C7" s="20">
        <v>0.40092867423788697</v>
      </c>
      <c r="D7" s="21">
        <v>-6.6966049745545901E-15</v>
      </c>
      <c r="E7" s="21">
        <v>9.0186821037811891E-16</v>
      </c>
      <c r="F7" s="21">
        <v>-2.9334293553285402E-15</v>
      </c>
      <c r="G7" s="21">
        <v>-7.6070683164251296E-15</v>
      </c>
      <c r="H7" s="21">
        <v>-7.1271961742919005E-15</v>
      </c>
      <c r="I7" s="21">
        <v>-6.77051968900196E-17</v>
      </c>
      <c r="J7" s="22"/>
      <c r="K7" s="22"/>
      <c r="L7" s="22"/>
      <c r="M7" s="21">
        <f t="shared" si="0"/>
        <v>0.40092867423788697</v>
      </c>
      <c r="N7" s="21">
        <f t="shared" si="1"/>
        <v>-6.6966049745545897E-16</v>
      </c>
      <c r="O7" s="21">
        <f t="shared" si="2"/>
        <v>9.0186821037811891E-16</v>
      </c>
      <c r="P7" s="21">
        <f t="shared" si="3"/>
        <v>-2.9334293553285402E-15</v>
      </c>
      <c r="Q7" s="21">
        <f t="shared" si="4"/>
        <v>-7.6070683164251296E-15</v>
      </c>
      <c r="R7" s="21">
        <f t="shared" si="5"/>
        <v>-7.1271961742919005E-15</v>
      </c>
      <c r="S7" s="21">
        <f t="shared" si="6"/>
        <v>-6.77051968900196E-17</v>
      </c>
    </row>
    <row r="8" spans="1:19">
      <c r="A8" s="22">
        <v>27029</v>
      </c>
      <c r="B8" s="22"/>
      <c r="C8" s="20">
        <v>-1.78300371740517E-2</v>
      </c>
      <c r="D8" s="21">
        <v>-7.6991442837829106E-15</v>
      </c>
      <c r="E8" s="21">
        <v>5.7668905730653796E-16</v>
      </c>
      <c r="F8" s="21">
        <v>-2.63377828915937E-15</v>
      </c>
      <c r="G8" s="21">
        <v>-7.7697419295770305E-15</v>
      </c>
      <c r="H8" s="21">
        <v>-8.4801009961845304E-15</v>
      </c>
      <c r="I8" s="21">
        <v>-3.0600183146090799E-16</v>
      </c>
      <c r="J8" s="22"/>
      <c r="K8" s="22"/>
      <c r="L8" s="22"/>
      <c r="M8" s="21">
        <f t="shared" si="0"/>
        <v>-1.78300371740517E-2</v>
      </c>
      <c r="N8" s="21">
        <f t="shared" si="1"/>
        <v>-7.6991442837829102E-16</v>
      </c>
      <c r="O8" s="21">
        <f t="shared" si="2"/>
        <v>5.7668905730653796E-16</v>
      </c>
      <c r="P8" s="21">
        <f t="shared" si="3"/>
        <v>-2.63377828915937E-15</v>
      </c>
      <c r="Q8" s="21">
        <f t="shared" si="4"/>
        <v>-7.7697419295770305E-15</v>
      </c>
      <c r="R8" s="21">
        <f t="shared" si="5"/>
        <v>-8.4801009961845304E-15</v>
      </c>
      <c r="S8" s="21">
        <f t="shared" si="6"/>
        <v>-3.0600183146090799E-16</v>
      </c>
    </row>
    <row r="9" spans="1:19">
      <c r="A9" s="22">
        <v>27119</v>
      </c>
      <c r="B9" s="22"/>
      <c r="C9" s="20">
        <v>1.0781378213281701E-2</v>
      </c>
      <c r="D9" s="21">
        <v>-8.0047356413649597E-15</v>
      </c>
      <c r="E9" s="21">
        <v>1.0700405711566399E-15</v>
      </c>
      <c r="F9" s="21">
        <v>-2.4008864039524102E-15</v>
      </c>
      <c r="G9" s="21">
        <v>-8.6493955309083005E-15</v>
      </c>
      <c r="H9" s="21">
        <v>-8.3859726988837196E-15</v>
      </c>
      <c r="I9" s="21">
        <v>2.32178652173237E-16</v>
      </c>
      <c r="J9" s="22"/>
      <c r="K9" s="22"/>
      <c r="L9" s="22"/>
      <c r="M9" s="21">
        <f t="shared" si="0"/>
        <v>1.0781378213281701E-2</v>
      </c>
      <c r="N9" s="21">
        <f t="shared" si="1"/>
        <v>-8.0047356413649601E-16</v>
      </c>
      <c r="O9" s="21">
        <f t="shared" si="2"/>
        <v>1.0700405711566399E-15</v>
      </c>
      <c r="P9" s="21">
        <f t="shared" si="3"/>
        <v>-2.4008864039524102E-15</v>
      </c>
      <c r="Q9" s="21">
        <f t="shared" si="4"/>
        <v>-8.6493955309083005E-15</v>
      </c>
      <c r="R9" s="21">
        <f t="shared" si="5"/>
        <v>-8.3859726988837196E-15</v>
      </c>
      <c r="S9" s="21">
        <f t="shared" si="6"/>
        <v>2.32178652173237E-16</v>
      </c>
    </row>
    <row r="10" spans="1:19">
      <c r="A10" s="22">
        <v>27210</v>
      </c>
      <c r="B10" s="22"/>
      <c r="C10" s="20">
        <v>-0.137026997761862</v>
      </c>
      <c r="D10" s="21">
        <v>-7.4558942209790992E-15</v>
      </c>
      <c r="E10" s="21">
        <v>9.8099133242469193E-16</v>
      </c>
      <c r="F10" s="21">
        <v>-4.0956518827155802E-15</v>
      </c>
      <c r="G10" s="21">
        <v>-9.7243500143690504E-15</v>
      </c>
      <c r="H10" s="21">
        <v>-9.04995507719237E-15</v>
      </c>
      <c r="I10" s="21">
        <v>-1.00556112449034E-15</v>
      </c>
      <c r="J10" s="22"/>
      <c r="K10" s="22"/>
      <c r="L10" s="22"/>
      <c r="M10" s="21">
        <f t="shared" si="0"/>
        <v>-0.137026997761862</v>
      </c>
      <c r="N10" s="21">
        <f t="shared" si="1"/>
        <v>-7.4558942209790996E-16</v>
      </c>
      <c r="O10" s="21">
        <f t="shared" si="2"/>
        <v>9.8099133242469193E-16</v>
      </c>
      <c r="P10" s="21">
        <f t="shared" si="3"/>
        <v>-4.0956518827155802E-15</v>
      </c>
      <c r="Q10" s="21">
        <f t="shared" si="4"/>
        <v>-9.7243500143690504E-15</v>
      </c>
      <c r="R10" s="21">
        <f t="shared" si="5"/>
        <v>-9.04995507719237E-15</v>
      </c>
      <c r="S10" s="21">
        <f t="shared" si="6"/>
        <v>-1.00556112449034E-15</v>
      </c>
    </row>
    <row r="11" spans="1:19">
      <c r="A11" s="22">
        <v>27302</v>
      </c>
      <c r="B11" s="22"/>
      <c r="C11" s="20">
        <v>3.2328035958884303E-2</v>
      </c>
      <c r="D11" s="21">
        <v>-7.4117278416574802E-15</v>
      </c>
      <c r="E11" s="21">
        <v>-1.12869319204772E-16</v>
      </c>
      <c r="F11" s="21">
        <v>-3.9612003821533596E-15</v>
      </c>
      <c r="G11" s="21">
        <v>-8.5412235969347907E-15</v>
      </c>
      <c r="H11" s="21">
        <v>-8.2672820866397501E-15</v>
      </c>
      <c r="I11" s="21">
        <v>9.3170633862862702E-16</v>
      </c>
      <c r="J11" s="22"/>
      <c r="K11" s="22"/>
      <c r="L11" s="22"/>
      <c r="M11" s="21">
        <f t="shared" si="0"/>
        <v>3.2328035958884303E-2</v>
      </c>
      <c r="N11" s="21">
        <f t="shared" si="1"/>
        <v>-7.41172784165748E-16</v>
      </c>
      <c r="O11" s="21">
        <f t="shared" si="2"/>
        <v>-1.12869319204772E-16</v>
      </c>
      <c r="P11" s="21">
        <f t="shared" si="3"/>
        <v>-3.9612003821533596E-15</v>
      </c>
      <c r="Q11" s="21">
        <f t="shared" si="4"/>
        <v>-8.5412235969347907E-15</v>
      </c>
      <c r="R11" s="21">
        <f t="shared" si="5"/>
        <v>-8.2672820866397501E-15</v>
      </c>
      <c r="S11" s="21">
        <f t="shared" si="6"/>
        <v>9.3170633862862702E-16</v>
      </c>
    </row>
    <row r="12" spans="1:19">
      <c r="A12" s="22">
        <v>27394</v>
      </c>
      <c r="B12" s="22"/>
      <c r="C12" s="20">
        <v>-3.5677398658950699E-2</v>
      </c>
      <c r="D12" s="21">
        <v>-8.7538260060209694E-15</v>
      </c>
      <c r="E12" s="21">
        <v>-1.01759768992496E-15</v>
      </c>
      <c r="F12" s="21">
        <v>-4.5950314848607398E-15</v>
      </c>
      <c r="G12" s="21">
        <v>-1.02872269011168E-14</v>
      </c>
      <c r="H12" s="21">
        <v>-9.1584750828733507E-15</v>
      </c>
      <c r="I12" s="21">
        <v>-1.64625954649997E-15</v>
      </c>
      <c r="J12" s="22"/>
      <c r="K12" s="22"/>
      <c r="L12" s="22"/>
      <c r="M12" s="21">
        <f t="shared" si="0"/>
        <v>-3.5677398658950699E-2</v>
      </c>
      <c r="N12" s="21">
        <f t="shared" si="1"/>
        <v>-8.7538260060209696E-16</v>
      </c>
      <c r="O12" s="21">
        <f t="shared" si="2"/>
        <v>-1.01759768992496E-15</v>
      </c>
      <c r="P12" s="21">
        <f t="shared" si="3"/>
        <v>-4.5950314848607398E-15</v>
      </c>
      <c r="Q12" s="21">
        <f t="shared" si="4"/>
        <v>-1.02872269011168E-14</v>
      </c>
      <c r="R12" s="21">
        <f t="shared" si="5"/>
        <v>-9.1584750828733507E-15</v>
      </c>
      <c r="S12" s="21">
        <f t="shared" si="6"/>
        <v>-1.64625954649997E-15</v>
      </c>
    </row>
    <row r="13" spans="1:19">
      <c r="A13" s="22">
        <v>27484</v>
      </c>
      <c r="B13" s="22"/>
      <c r="C13" s="20">
        <v>-0.46076124332891399</v>
      </c>
      <c r="D13" s="21">
        <v>-9.0152260356960604E-15</v>
      </c>
      <c r="E13" s="21">
        <v>-6.9339322394175604E-16</v>
      </c>
      <c r="F13" s="21">
        <v>-4.9091101719819899E-15</v>
      </c>
      <c r="G13" s="21">
        <v>-9.3953792198066204E-15</v>
      </c>
      <c r="H13" s="21">
        <v>-9.8120895047857593E-15</v>
      </c>
      <c r="I13" s="21">
        <v>1.6577715568433099E-16</v>
      </c>
      <c r="J13" s="22"/>
      <c r="K13" s="22"/>
      <c r="L13" s="22"/>
      <c r="M13" s="21">
        <f t="shared" si="0"/>
        <v>-0.46076124332891399</v>
      </c>
      <c r="N13" s="21">
        <f t="shared" si="1"/>
        <v>-9.0152260356960608E-16</v>
      </c>
      <c r="O13" s="21">
        <f t="shared" si="2"/>
        <v>-6.9339322394175604E-16</v>
      </c>
      <c r="P13" s="21">
        <f t="shared" si="3"/>
        <v>-4.9091101719819899E-15</v>
      </c>
      <c r="Q13" s="21">
        <f t="shared" si="4"/>
        <v>-9.3953792198066204E-15</v>
      </c>
      <c r="R13" s="21">
        <f t="shared" si="5"/>
        <v>-9.8120895047857593E-15</v>
      </c>
      <c r="S13" s="21">
        <f t="shared" si="6"/>
        <v>1.6577715568433099E-16</v>
      </c>
    </row>
    <row r="14" spans="1:19">
      <c r="A14" s="22">
        <v>27575</v>
      </c>
      <c r="B14" s="22"/>
      <c r="C14" s="20">
        <v>-0.70241565994919797</v>
      </c>
      <c r="D14" s="21">
        <v>-8.6356530664218706E-15</v>
      </c>
      <c r="E14" s="21">
        <v>-1.4724419909081299E-15</v>
      </c>
      <c r="F14" s="21">
        <v>-4.8471039235726204E-15</v>
      </c>
      <c r="G14" s="21">
        <v>-1.10466130531715E-14</v>
      </c>
      <c r="H14" s="21">
        <v>-8.9367503562687296E-15</v>
      </c>
      <c r="I14" s="21">
        <v>-9.1080729777325806E-16</v>
      </c>
      <c r="J14" s="22"/>
      <c r="K14" s="22"/>
      <c r="L14" s="22"/>
      <c r="M14" s="21">
        <f t="shared" si="0"/>
        <v>-0.70241565994919797</v>
      </c>
      <c r="N14" s="21">
        <f t="shared" si="1"/>
        <v>-8.6356530664218704E-16</v>
      </c>
      <c r="O14" s="21">
        <f t="shared" si="2"/>
        <v>-1.4724419909081299E-15</v>
      </c>
      <c r="P14" s="21">
        <f t="shared" si="3"/>
        <v>-4.8471039235726204E-15</v>
      </c>
      <c r="Q14" s="21">
        <f t="shared" si="4"/>
        <v>-1.10466130531715E-14</v>
      </c>
      <c r="R14" s="21">
        <f t="shared" si="5"/>
        <v>-8.9367503562687296E-15</v>
      </c>
      <c r="S14" s="21">
        <f t="shared" si="6"/>
        <v>-9.1080729777325806E-16</v>
      </c>
    </row>
    <row r="15" spans="1:19">
      <c r="A15" s="22">
        <v>27667</v>
      </c>
      <c r="B15" s="22"/>
      <c r="C15" s="20">
        <v>-0.39481570059204502</v>
      </c>
      <c r="D15" s="21">
        <v>-9.2677306743654201E-15</v>
      </c>
      <c r="E15" s="21">
        <v>-1.0266189639832101E-15</v>
      </c>
      <c r="F15" s="21">
        <v>-5.9360901341272798E-15</v>
      </c>
      <c r="G15" s="21">
        <v>-9.2162229252039694E-15</v>
      </c>
      <c r="H15" s="21">
        <v>-8.8146313496842395E-15</v>
      </c>
      <c r="I15" s="21">
        <v>1.36874271915102E-16</v>
      </c>
      <c r="J15" s="22"/>
      <c r="K15" s="22"/>
      <c r="L15" s="22"/>
      <c r="M15" s="21">
        <f t="shared" si="0"/>
        <v>-0.39481570059204502</v>
      </c>
      <c r="N15" s="21">
        <f t="shared" si="1"/>
        <v>-9.2677306743654197E-16</v>
      </c>
      <c r="O15" s="21">
        <f t="shared" si="2"/>
        <v>-1.0266189639832101E-15</v>
      </c>
      <c r="P15" s="21">
        <f t="shared" si="3"/>
        <v>-5.9360901341272798E-15</v>
      </c>
      <c r="Q15" s="21">
        <f t="shared" si="4"/>
        <v>-9.2162229252039694E-15</v>
      </c>
      <c r="R15" s="21">
        <f t="shared" si="5"/>
        <v>-8.8146313496842395E-15</v>
      </c>
      <c r="S15" s="21">
        <f t="shared" si="6"/>
        <v>1.36874271915102E-16</v>
      </c>
    </row>
    <row r="16" spans="1:19">
      <c r="A16" s="22">
        <v>27759</v>
      </c>
      <c r="B16" s="22"/>
      <c r="C16" s="20">
        <v>-0.21067224585546099</v>
      </c>
      <c r="D16" s="21">
        <v>-8.9181880891890394E-15</v>
      </c>
      <c r="E16" s="21">
        <v>-2.1452907449823501E-15</v>
      </c>
      <c r="F16" s="21">
        <v>-4.1086808392601599E-15</v>
      </c>
      <c r="G16" s="21">
        <v>-9.0118580537714501E-15</v>
      </c>
      <c r="H16" s="21">
        <v>-7.6184163268223006E-15</v>
      </c>
      <c r="I16" s="21">
        <v>2.09439814808804E-16</v>
      </c>
      <c r="J16" s="22"/>
      <c r="K16" s="22"/>
      <c r="L16" s="22"/>
      <c r="M16" s="21">
        <f t="shared" si="0"/>
        <v>-0.21067224585546099</v>
      </c>
      <c r="N16" s="21">
        <f t="shared" si="1"/>
        <v>-8.9181880891890398E-16</v>
      </c>
      <c r="O16" s="21">
        <f t="shared" si="2"/>
        <v>-2.1452907449823501E-15</v>
      </c>
      <c r="P16" s="21">
        <f t="shared" si="3"/>
        <v>-4.1086808392601599E-15</v>
      </c>
      <c r="Q16" s="21">
        <f t="shared" si="4"/>
        <v>-9.0118580537714501E-15</v>
      </c>
      <c r="R16" s="21">
        <f t="shared" si="5"/>
        <v>-7.6184163268223006E-15</v>
      </c>
      <c r="S16" s="21">
        <f t="shared" si="6"/>
        <v>2.09439814808804E-16</v>
      </c>
    </row>
    <row r="17" spans="1:19">
      <c r="A17" s="22">
        <v>27850</v>
      </c>
      <c r="B17" s="22"/>
      <c r="C17" s="20">
        <v>-0.18327569011138101</v>
      </c>
      <c r="D17" s="21">
        <v>-9.9728853461099394E-15</v>
      </c>
      <c r="E17" s="21">
        <v>-1.22351824573538E-16</v>
      </c>
      <c r="F17" s="21">
        <v>-3.8057549085386303E-15</v>
      </c>
      <c r="G17" s="21">
        <v>-7.9626092738543195E-15</v>
      </c>
      <c r="H17" s="21">
        <v>-7.8540073584531705E-15</v>
      </c>
      <c r="I17" s="21">
        <v>1.4313432156668501E-16</v>
      </c>
      <c r="J17" s="22"/>
      <c r="K17" s="22"/>
      <c r="L17" s="22"/>
      <c r="M17" s="21">
        <f t="shared" si="0"/>
        <v>-0.18327569011138101</v>
      </c>
      <c r="N17" s="21">
        <f t="shared" si="1"/>
        <v>-9.972885346109939E-16</v>
      </c>
      <c r="O17" s="21">
        <f t="shared" si="2"/>
        <v>-1.22351824573538E-16</v>
      </c>
      <c r="P17" s="21">
        <f t="shared" si="3"/>
        <v>-3.8057549085386303E-15</v>
      </c>
      <c r="Q17" s="21">
        <f t="shared" si="4"/>
        <v>-7.9626092738543195E-15</v>
      </c>
      <c r="R17" s="21">
        <f t="shared" si="5"/>
        <v>-7.8540073584531705E-15</v>
      </c>
      <c r="S17" s="21">
        <f t="shared" si="6"/>
        <v>1.4313432156668501E-16</v>
      </c>
    </row>
    <row r="18" spans="1:19">
      <c r="A18" s="22">
        <v>27941</v>
      </c>
      <c r="B18" s="22"/>
      <c r="C18" s="20">
        <v>0.41358555365003502</v>
      </c>
      <c r="D18" s="21">
        <v>-8.4083335640128905E-15</v>
      </c>
      <c r="E18" s="21">
        <v>-1.72463111259426E-16</v>
      </c>
      <c r="F18" s="21">
        <v>-2.9888826573004802E-15</v>
      </c>
      <c r="G18" s="21">
        <v>-8.09339858733159E-15</v>
      </c>
      <c r="H18" s="21">
        <v>-7.6419728833225E-15</v>
      </c>
      <c r="I18" s="21">
        <v>2.6008835152989998E-16</v>
      </c>
      <c r="J18" s="22"/>
      <c r="K18" s="22"/>
      <c r="L18" s="22"/>
      <c r="M18" s="21">
        <f t="shared" si="0"/>
        <v>0.41358555365003502</v>
      </c>
      <c r="N18" s="21">
        <f t="shared" si="1"/>
        <v>-8.4083335640128901E-16</v>
      </c>
      <c r="O18" s="21">
        <f t="shared" si="2"/>
        <v>-1.72463111259426E-16</v>
      </c>
      <c r="P18" s="21">
        <f t="shared" si="3"/>
        <v>-2.9888826573004802E-15</v>
      </c>
      <c r="Q18" s="21">
        <f t="shared" si="4"/>
        <v>-8.09339858733159E-15</v>
      </c>
      <c r="R18" s="21">
        <f t="shared" si="5"/>
        <v>-7.6419728833225E-15</v>
      </c>
      <c r="S18" s="21">
        <f t="shared" si="6"/>
        <v>2.6008835152989998E-16</v>
      </c>
    </row>
    <row r="19" spans="1:19">
      <c r="A19" s="22">
        <v>28033</v>
      </c>
      <c r="B19" s="22"/>
      <c r="C19" s="20">
        <v>0.15885581611736799</v>
      </c>
      <c r="D19" s="21">
        <v>-8.6031035266411398E-15</v>
      </c>
      <c r="E19" s="21">
        <v>4.8964071248660196E-16</v>
      </c>
      <c r="F19" s="21">
        <v>-3.3131740296683599E-15</v>
      </c>
      <c r="G19" s="21">
        <v>-8.5065815277993305E-15</v>
      </c>
      <c r="H19" s="21">
        <v>-8.5025656739943503E-15</v>
      </c>
      <c r="I19" s="21">
        <v>-3.7159386162646398E-16</v>
      </c>
      <c r="J19" s="22"/>
      <c r="K19" s="22"/>
      <c r="L19" s="22"/>
      <c r="M19" s="21">
        <f t="shared" si="0"/>
        <v>0.15885581611736799</v>
      </c>
      <c r="N19" s="21">
        <f t="shared" si="1"/>
        <v>-8.6031035266411394E-16</v>
      </c>
      <c r="O19" s="21">
        <f t="shared" si="2"/>
        <v>4.8964071248660196E-16</v>
      </c>
      <c r="P19" s="21">
        <f t="shared" si="3"/>
        <v>-3.3131740296683599E-15</v>
      </c>
      <c r="Q19" s="21">
        <f t="shared" si="4"/>
        <v>-8.5065815277993305E-15</v>
      </c>
      <c r="R19" s="21">
        <f t="shared" si="5"/>
        <v>-8.5025656739943503E-15</v>
      </c>
      <c r="S19" s="21">
        <f t="shared" si="6"/>
        <v>-3.7159386162646398E-16</v>
      </c>
    </row>
    <row r="20" spans="1:19">
      <c r="A20" s="22">
        <v>28125</v>
      </c>
      <c r="B20" s="22"/>
      <c r="C20" s="20">
        <v>-0.25048215162704901</v>
      </c>
      <c r="D20" s="21">
        <v>-7.8570768733210492E-15</v>
      </c>
      <c r="E20" s="21">
        <v>5.6415013779911503E-16</v>
      </c>
      <c r="F20" s="21">
        <v>-2.9321969364947502E-15</v>
      </c>
      <c r="G20" s="21">
        <v>-8.5930002149910699E-15</v>
      </c>
      <c r="H20" s="21">
        <v>-8.5781839878117805E-15</v>
      </c>
      <c r="I20" s="21">
        <v>3.78146927235413E-16</v>
      </c>
      <c r="J20" s="22"/>
      <c r="K20" s="22"/>
      <c r="L20" s="22"/>
      <c r="M20" s="21">
        <f t="shared" si="0"/>
        <v>-0.25048215162704901</v>
      </c>
      <c r="N20" s="21">
        <f t="shared" si="1"/>
        <v>-7.8570768733210488E-16</v>
      </c>
      <c r="O20" s="21">
        <f t="shared" si="2"/>
        <v>5.6415013779911503E-16</v>
      </c>
      <c r="P20" s="21">
        <f t="shared" si="3"/>
        <v>-2.9321969364947502E-15</v>
      </c>
      <c r="Q20" s="21">
        <f t="shared" si="4"/>
        <v>-8.5930002149910699E-15</v>
      </c>
      <c r="R20" s="21">
        <f t="shared" si="5"/>
        <v>-8.5781839878117805E-15</v>
      </c>
      <c r="S20" s="21">
        <f t="shared" si="6"/>
        <v>3.78146927235413E-16</v>
      </c>
    </row>
    <row r="21" spans="1:19">
      <c r="A21" s="22">
        <v>28215</v>
      </c>
      <c r="B21" s="22"/>
      <c r="C21" s="20">
        <v>0.25428388263824903</v>
      </c>
      <c r="D21" s="21">
        <v>-8.0001072529084405E-15</v>
      </c>
      <c r="E21" s="21">
        <v>1.0681869020982701E-15</v>
      </c>
      <c r="F21" s="21">
        <v>-2.9793434330016798E-15</v>
      </c>
      <c r="G21" s="21">
        <v>-8.7426392944754798E-15</v>
      </c>
      <c r="H21" s="21">
        <v>-7.9677408892005094E-15</v>
      </c>
      <c r="I21" s="21">
        <v>4.3614661012866298E-16</v>
      </c>
      <c r="J21" s="22"/>
      <c r="K21" s="22"/>
      <c r="L21" s="22"/>
      <c r="M21" s="21">
        <f t="shared" si="0"/>
        <v>0.25428388263824903</v>
      </c>
      <c r="N21" s="21">
        <f t="shared" si="1"/>
        <v>-8.0001072529084407E-16</v>
      </c>
      <c r="O21" s="21">
        <f t="shared" si="2"/>
        <v>1.0681869020982701E-15</v>
      </c>
      <c r="P21" s="21">
        <f t="shared" si="3"/>
        <v>-2.9793434330016798E-15</v>
      </c>
      <c r="Q21" s="21">
        <f t="shared" si="4"/>
        <v>-8.7426392944754798E-15</v>
      </c>
      <c r="R21" s="21">
        <f t="shared" si="5"/>
        <v>-7.9677408892005094E-15</v>
      </c>
      <c r="S21" s="21">
        <f t="shared" si="6"/>
        <v>4.3614661012866298E-16</v>
      </c>
    </row>
    <row r="22" spans="1:19">
      <c r="A22" s="22">
        <v>28306</v>
      </c>
      <c r="B22" s="22"/>
      <c r="C22" s="20">
        <v>-0.32487613136478699</v>
      </c>
      <c r="D22" s="21">
        <v>-7.4810851337521494E-15</v>
      </c>
      <c r="E22" s="21">
        <v>4.7025265748214799E-16</v>
      </c>
      <c r="F22" s="21">
        <v>-4.09770275392611E-15</v>
      </c>
      <c r="G22" s="21">
        <v>-9.7091872278832795E-15</v>
      </c>
      <c r="H22" s="21">
        <v>-9.82481141951736E-15</v>
      </c>
      <c r="I22" s="21">
        <v>-1.2812840383654199E-15</v>
      </c>
      <c r="J22" s="22"/>
      <c r="K22" s="22"/>
      <c r="L22" s="22"/>
      <c r="M22" s="21">
        <f t="shared" si="0"/>
        <v>-0.32487613136478699</v>
      </c>
      <c r="N22" s="21">
        <f t="shared" si="1"/>
        <v>-7.4810851337521496E-16</v>
      </c>
      <c r="O22" s="21">
        <f t="shared" si="2"/>
        <v>4.7025265748214799E-16</v>
      </c>
      <c r="P22" s="21">
        <f t="shared" si="3"/>
        <v>-4.09770275392611E-15</v>
      </c>
      <c r="Q22" s="21">
        <f t="shared" si="4"/>
        <v>-9.7091872278832795E-15</v>
      </c>
      <c r="R22" s="21">
        <f t="shared" si="5"/>
        <v>-9.82481141951736E-15</v>
      </c>
      <c r="S22" s="21">
        <f t="shared" si="6"/>
        <v>-1.2812840383654199E-15</v>
      </c>
    </row>
    <row r="23" spans="1:19">
      <c r="A23" s="22">
        <v>28398</v>
      </c>
      <c r="B23" s="22"/>
      <c r="C23" s="20">
        <v>-0.28322419002124699</v>
      </c>
      <c r="D23" s="21">
        <v>-7.8224869087093798E-15</v>
      </c>
      <c r="E23" s="21">
        <v>1.35163546241124E-16</v>
      </c>
      <c r="F23" s="21">
        <v>-3.7268265628510298E-15</v>
      </c>
      <c r="G23" s="21">
        <v>-9.5969919564072105E-15</v>
      </c>
      <c r="H23" s="21">
        <v>-9.2733506884736904E-15</v>
      </c>
      <c r="I23" s="21">
        <v>7.2198950270924596E-16</v>
      </c>
      <c r="J23" s="22"/>
      <c r="K23" s="22"/>
      <c r="L23" s="22"/>
      <c r="M23" s="21">
        <f t="shared" si="0"/>
        <v>-0.28322419002124699</v>
      </c>
      <c r="N23" s="21">
        <f t="shared" si="1"/>
        <v>-7.8224869087093802E-16</v>
      </c>
      <c r="O23" s="21">
        <f t="shared" si="2"/>
        <v>1.35163546241124E-16</v>
      </c>
      <c r="P23" s="21">
        <f t="shared" si="3"/>
        <v>-3.7268265628510298E-15</v>
      </c>
      <c r="Q23" s="21">
        <f t="shared" si="4"/>
        <v>-9.5969919564072105E-15</v>
      </c>
      <c r="R23" s="21">
        <f t="shared" si="5"/>
        <v>-9.2733506884736904E-15</v>
      </c>
      <c r="S23" s="21">
        <f t="shared" si="6"/>
        <v>7.2198950270924596E-16</v>
      </c>
    </row>
    <row r="24" spans="1:19">
      <c r="A24" s="22">
        <v>28490</v>
      </c>
      <c r="B24" s="22"/>
      <c r="C24" s="20">
        <v>-6.4388090528476702E-2</v>
      </c>
      <c r="D24" s="21">
        <v>-8.3868723467785501E-15</v>
      </c>
      <c r="E24" s="21">
        <v>3.3255120794669498E-16</v>
      </c>
      <c r="F24" s="21">
        <v>-3.8335525134561098E-15</v>
      </c>
      <c r="G24" s="21">
        <v>-9.3972343246657595E-15</v>
      </c>
      <c r="H24" s="21">
        <v>-7.7343407351577493E-15</v>
      </c>
      <c r="I24" s="21">
        <v>4.30161879497498E-16</v>
      </c>
      <c r="J24" s="22"/>
      <c r="K24" s="22"/>
      <c r="L24" s="22"/>
      <c r="M24" s="21">
        <f t="shared" si="0"/>
        <v>-6.4388090528476702E-2</v>
      </c>
      <c r="N24" s="21">
        <f t="shared" si="1"/>
        <v>-8.3868723467785497E-16</v>
      </c>
      <c r="O24" s="21">
        <f t="shared" si="2"/>
        <v>3.3255120794669498E-16</v>
      </c>
      <c r="P24" s="21">
        <f t="shared" si="3"/>
        <v>-3.8335525134561098E-15</v>
      </c>
      <c r="Q24" s="21">
        <f t="shared" si="4"/>
        <v>-9.3972343246657595E-15</v>
      </c>
      <c r="R24" s="21">
        <f t="shared" si="5"/>
        <v>-7.7343407351577493E-15</v>
      </c>
      <c r="S24" s="21">
        <f t="shared" si="6"/>
        <v>4.30161879497498E-16</v>
      </c>
    </row>
    <row r="25" spans="1:19">
      <c r="A25" s="22">
        <v>28580</v>
      </c>
      <c r="B25" s="22"/>
      <c r="C25" s="20">
        <v>-0.19118063492921</v>
      </c>
      <c r="D25" s="21">
        <v>-8.3998836670758106E-15</v>
      </c>
      <c r="E25" s="21">
        <v>-2.56392436765051E-16</v>
      </c>
      <c r="F25" s="21">
        <v>-4.4254080466674798E-15</v>
      </c>
      <c r="G25" s="21">
        <v>-9.0020782649587E-15</v>
      </c>
      <c r="H25" s="21">
        <v>-9.3815149424651702E-15</v>
      </c>
      <c r="I25" s="21">
        <v>-6.9785991944383204E-16</v>
      </c>
      <c r="J25" s="22"/>
      <c r="K25" s="22"/>
      <c r="L25" s="22"/>
      <c r="M25" s="21">
        <f t="shared" si="0"/>
        <v>-0.19118063492921</v>
      </c>
      <c r="N25" s="21">
        <f t="shared" si="1"/>
        <v>-8.399883667075811E-16</v>
      </c>
      <c r="O25" s="21">
        <f t="shared" si="2"/>
        <v>-2.56392436765051E-16</v>
      </c>
      <c r="P25" s="21">
        <f t="shared" si="3"/>
        <v>-4.4254080466674798E-15</v>
      </c>
      <c r="Q25" s="21">
        <f t="shared" si="4"/>
        <v>-9.0020782649587E-15</v>
      </c>
      <c r="R25" s="21">
        <f t="shared" si="5"/>
        <v>-9.3815149424651702E-15</v>
      </c>
      <c r="S25" s="21">
        <f t="shared" si="6"/>
        <v>-6.9785991944383204E-16</v>
      </c>
    </row>
    <row r="26" spans="1:19">
      <c r="A26" s="22">
        <v>28671</v>
      </c>
      <c r="B26" s="22"/>
      <c r="C26" s="20">
        <v>-0.13904263942373299</v>
      </c>
      <c r="D26" s="21">
        <v>-8.8102644754474905E-15</v>
      </c>
      <c r="E26" s="21">
        <v>-1.6097709640806099E-16</v>
      </c>
      <c r="F26" s="21">
        <v>-3.0968805737849399E-15</v>
      </c>
      <c r="G26" s="21">
        <v>-9.4562865397174595E-15</v>
      </c>
      <c r="H26" s="21">
        <v>-9.0851318548389894E-15</v>
      </c>
      <c r="I26" s="21">
        <v>5.3600013274773596E-16</v>
      </c>
      <c r="J26" s="22"/>
      <c r="K26" s="22"/>
      <c r="L26" s="22"/>
      <c r="M26" s="21">
        <f t="shared" si="0"/>
        <v>-0.13904263942373299</v>
      </c>
      <c r="N26" s="21">
        <f t="shared" si="1"/>
        <v>-8.8102644754474901E-16</v>
      </c>
      <c r="O26" s="21">
        <f t="shared" si="2"/>
        <v>-1.6097709640806099E-16</v>
      </c>
      <c r="P26" s="21">
        <f t="shared" si="3"/>
        <v>-3.0968805737849399E-15</v>
      </c>
      <c r="Q26" s="21">
        <f t="shared" si="4"/>
        <v>-9.4562865397174595E-15</v>
      </c>
      <c r="R26" s="21">
        <f t="shared" si="5"/>
        <v>-9.0851318548389894E-15</v>
      </c>
      <c r="S26" s="21">
        <f t="shared" si="6"/>
        <v>5.3600013274773596E-16</v>
      </c>
    </row>
    <row r="27" spans="1:19">
      <c r="A27" s="22">
        <v>28763</v>
      </c>
      <c r="B27" s="22"/>
      <c r="C27" s="20">
        <v>0.230089616257977</v>
      </c>
      <c r="D27" s="21">
        <v>-9.1649963474503498E-15</v>
      </c>
      <c r="E27" s="21">
        <v>7.7193292409388396E-16</v>
      </c>
      <c r="F27" s="21">
        <v>-3.9943118964269402E-15</v>
      </c>
      <c r="G27" s="21">
        <v>-9.6865980592948305E-15</v>
      </c>
      <c r="H27" s="21">
        <v>-8.42317530895489E-15</v>
      </c>
      <c r="I27" s="21">
        <v>-3.5359463685641702E-17</v>
      </c>
      <c r="J27" s="22"/>
      <c r="K27" s="22"/>
      <c r="L27" s="22"/>
      <c r="M27" s="21">
        <f t="shared" si="0"/>
        <v>0.230089616257977</v>
      </c>
      <c r="N27" s="21">
        <f t="shared" si="1"/>
        <v>-9.164996347450349E-16</v>
      </c>
      <c r="O27" s="21">
        <f t="shared" si="2"/>
        <v>7.7193292409388396E-16</v>
      </c>
      <c r="P27" s="21">
        <f t="shared" si="3"/>
        <v>-3.9943118964269402E-15</v>
      </c>
      <c r="Q27" s="21">
        <f t="shared" si="4"/>
        <v>-9.6865980592948305E-15</v>
      </c>
      <c r="R27" s="21">
        <f t="shared" si="5"/>
        <v>-8.42317530895489E-15</v>
      </c>
      <c r="S27" s="21">
        <f t="shared" si="6"/>
        <v>-3.5359463685641702E-17</v>
      </c>
    </row>
    <row r="28" spans="1:19">
      <c r="A28" s="22">
        <v>28855</v>
      </c>
      <c r="B28" s="22"/>
      <c r="C28" s="20">
        <v>-0.148777580293389</v>
      </c>
      <c r="D28" s="21">
        <v>-8.24412734052552E-15</v>
      </c>
      <c r="E28" s="21">
        <v>5.9254619099760398E-17</v>
      </c>
      <c r="F28" s="21">
        <v>-3.7744615512016E-15</v>
      </c>
      <c r="G28" s="21">
        <v>-8.8897603328384898E-15</v>
      </c>
      <c r="H28" s="21">
        <v>-9.2935228476146699E-15</v>
      </c>
      <c r="I28" s="21">
        <v>1.07254080307052E-16</v>
      </c>
      <c r="J28" s="22"/>
      <c r="K28" s="22"/>
      <c r="L28" s="22"/>
      <c r="M28" s="21">
        <f t="shared" si="0"/>
        <v>-0.148777580293389</v>
      </c>
      <c r="N28" s="21">
        <f t="shared" si="1"/>
        <v>-8.2441273405255204E-16</v>
      </c>
      <c r="O28" s="21">
        <f t="shared" si="2"/>
        <v>5.9254619099760398E-17</v>
      </c>
      <c r="P28" s="21">
        <f t="shared" si="3"/>
        <v>-3.7744615512016E-15</v>
      </c>
      <c r="Q28" s="21">
        <f t="shared" si="4"/>
        <v>-8.8897603328384898E-15</v>
      </c>
      <c r="R28" s="21">
        <f t="shared" si="5"/>
        <v>-9.2935228476146699E-15</v>
      </c>
      <c r="S28" s="21">
        <f t="shared" si="6"/>
        <v>1.07254080307052E-16</v>
      </c>
    </row>
    <row r="29" spans="1:19">
      <c r="A29" s="22">
        <v>28945</v>
      </c>
      <c r="B29" s="22"/>
      <c r="C29" s="20">
        <v>-0.48415688187442502</v>
      </c>
      <c r="D29" s="21">
        <v>-8.8917257460310599E-15</v>
      </c>
      <c r="E29" s="21">
        <v>1.08630614881072E-16</v>
      </c>
      <c r="F29" s="21">
        <v>-3.52682655258127E-15</v>
      </c>
      <c r="G29" s="21">
        <v>-1.0792592664145601E-14</v>
      </c>
      <c r="H29" s="21">
        <v>-1.04491183278472E-14</v>
      </c>
      <c r="I29" s="21">
        <v>-9.1079317390184308E-16</v>
      </c>
      <c r="J29" s="22"/>
      <c r="K29" s="22"/>
      <c r="L29" s="22"/>
      <c r="M29" s="21">
        <f t="shared" si="0"/>
        <v>-0.48415688187442502</v>
      </c>
      <c r="N29" s="21">
        <f t="shared" si="1"/>
        <v>-8.8917257460310607E-16</v>
      </c>
      <c r="O29" s="21">
        <f t="shared" si="2"/>
        <v>1.08630614881072E-16</v>
      </c>
      <c r="P29" s="21">
        <f t="shared" si="3"/>
        <v>-3.52682655258127E-15</v>
      </c>
      <c r="Q29" s="21">
        <f t="shared" si="4"/>
        <v>-1.0792592664145601E-14</v>
      </c>
      <c r="R29" s="21">
        <f t="shared" si="5"/>
        <v>-1.04491183278472E-14</v>
      </c>
      <c r="S29" s="21">
        <f t="shared" si="6"/>
        <v>-9.1079317390184308E-16</v>
      </c>
    </row>
    <row r="30" spans="1:19">
      <c r="A30" s="22">
        <v>29036</v>
      </c>
      <c r="B30" s="22"/>
      <c r="C30" s="20">
        <v>0.15655641825732899</v>
      </c>
      <c r="D30" s="21">
        <v>-8.9513446693518592E-15</v>
      </c>
      <c r="E30" s="21">
        <v>1.24072985155414E-15</v>
      </c>
      <c r="F30" s="21">
        <v>-3.7421562958275103E-15</v>
      </c>
      <c r="G30" s="21">
        <v>-9.1984246548147802E-15</v>
      </c>
      <c r="H30" s="21">
        <v>-8.07033174785996E-15</v>
      </c>
      <c r="I30" s="21">
        <v>1.8572593636233401E-15</v>
      </c>
      <c r="J30" s="22"/>
      <c r="K30" s="22"/>
      <c r="L30" s="22"/>
      <c r="M30" s="21">
        <f t="shared" si="0"/>
        <v>0.15655641825732899</v>
      </c>
      <c r="N30" s="21">
        <f t="shared" si="1"/>
        <v>-8.9513446693518584E-16</v>
      </c>
      <c r="O30" s="21">
        <f t="shared" si="2"/>
        <v>1.24072985155414E-15</v>
      </c>
      <c r="P30" s="21">
        <f t="shared" si="3"/>
        <v>-3.7421562958275103E-15</v>
      </c>
      <c r="Q30" s="21">
        <f t="shared" si="4"/>
        <v>-9.1984246548147802E-15</v>
      </c>
      <c r="R30" s="21">
        <f t="shared" si="5"/>
        <v>-8.07033174785996E-15</v>
      </c>
      <c r="S30" s="21">
        <f t="shared" si="6"/>
        <v>1.8572593636233401E-15</v>
      </c>
    </row>
    <row r="31" spans="1:19">
      <c r="A31" s="22">
        <v>29128</v>
      </c>
      <c r="B31" s="22"/>
      <c r="C31" s="20">
        <v>0.564139129318045</v>
      </c>
      <c r="D31" s="21">
        <v>-8.7289148799885402E-15</v>
      </c>
      <c r="E31" s="21">
        <v>-1.92675555939169E-16</v>
      </c>
      <c r="F31" s="21">
        <v>-3.8725705079459502E-15</v>
      </c>
      <c r="G31" s="21">
        <v>-9.46567043728141E-15</v>
      </c>
      <c r="H31" s="21">
        <v>-8.6386654216401795E-15</v>
      </c>
      <c r="I31" s="21">
        <v>-7.2905808157820095E-16</v>
      </c>
      <c r="J31" s="22"/>
      <c r="K31" s="22"/>
      <c r="L31" s="22"/>
      <c r="M31" s="21">
        <f t="shared" si="0"/>
        <v>0.564139129318045</v>
      </c>
      <c r="N31" s="21">
        <f t="shared" si="1"/>
        <v>-8.7289148799885404E-16</v>
      </c>
      <c r="O31" s="21">
        <f t="shared" si="2"/>
        <v>-1.92675555939169E-16</v>
      </c>
      <c r="P31" s="21">
        <f t="shared" si="3"/>
        <v>-3.8725705079459502E-15</v>
      </c>
      <c r="Q31" s="21">
        <f t="shared" si="4"/>
        <v>-9.46567043728141E-15</v>
      </c>
      <c r="R31" s="21">
        <f t="shared" si="5"/>
        <v>-8.6386654216401795E-15</v>
      </c>
      <c r="S31" s="21">
        <f t="shared" si="6"/>
        <v>-7.2905808157820095E-16</v>
      </c>
    </row>
    <row r="32" spans="1:19">
      <c r="A32" s="22">
        <v>29220</v>
      </c>
      <c r="B32" s="22"/>
      <c r="C32" s="20">
        <v>0.22166573537142001</v>
      </c>
      <c r="D32" s="21">
        <v>-1.00465438637105E-14</v>
      </c>
      <c r="E32" s="21">
        <v>4.4566826837946298E-16</v>
      </c>
      <c r="F32" s="21">
        <v>-2.83267338040079E-15</v>
      </c>
      <c r="G32" s="21">
        <v>-8.7839334523786003E-15</v>
      </c>
      <c r="H32" s="21">
        <v>-1.0168444023000201E-14</v>
      </c>
      <c r="I32" s="21">
        <v>4.7933304152218697E-16</v>
      </c>
      <c r="J32" s="22"/>
      <c r="K32" s="22"/>
      <c r="L32" s="22"/>
      <c r="M32" s="21">
        <f t="shared" si="0"/>
        <v>0.22166573537142001</v>
      </c>
      <c r="N32" s="21">
        <f t="shared" si="1"/>
        <v>-1.00465438637105E-15</v>
      </c>
      <c r="O32" s="21">
        <f t="shared" si="2"/>
        <v>4.4566826837946298E-16</v>
      </c>
      <c r="P32" s="21">
        <f t="shared" si="3"/>
        <v>-2.83267338040079E-15</v>
      </c>
      <c r="Q32" s="21">
        <f t="shared" si="4"/>
        <v>-8.7839334523786003E-15</v>
      </c>
      <c r="R32" s="21">
        <f t="shared" si="5"/>
        <v>-1.0168444023000201E-14</v>
      </c>
      <c r="S32" s="21">
        <f t="shared" si="6"/>
        <v>4.7933304152218697E-16</v>
      </c>
    </row>
    <row r="33" spans="1:19">
      <c r="A33" s="22">
        <v>29311</v>
      </c>
      <c r="B33" s="22"/>
      <c r="C33" s="20">
        <v>-0.12865007645177601</v>
      </c>
      <c r="D33" s="21">
        <v>-9.4962025259170195E-15</v>
      </c>
      <c r="E33" s="21">
        <v>1.48408234467527E-15</v>
      </c>
      <c r="F33" s="21">
        <v>-2.0817435676544999E-15</v>
      </c>
      <c r="G33" s="21">
        <v>-1.07183803402659E-14</v>
      </c>
      <c r="H33" s="21">
        <v>-9.9144357505218096E-15</v>
      </c>
      <c r="I33" s="21">
        <v>9.2376207969544496E-17</v>
      </c>
      <c r="J33" s="22"/>
      <c r="K33" s="22"/>
      <c r="L33" s="22"/>
      <c r="M33" s="21">
        <f t="shared" si="0"/>
        <v>-0.12865007645177601</v>
      </c>
      <c r="N33" s="21">
        <f t="shared" si="1"/>
        <v>-9.4962025259170192E-16</v>
      </c>
      <c r="O33" s="21">
        <f t="shared" si="2"/>
        <v>1.48408234467527E-15</v>
      </c>
      <c r="P33" s="21">
        <f t="shared" si="3"/>
        <v>-2.0817435676544999E-15</v>
      </c>
      <c r="Q33" s="21">
        <f t="shared" si="4"/>
        <v>-1.07183803402659E-14</v>
      </c>
      <c r="R33" s="21">
        <f t="shared" si="5"/>
        <v>-9.9144357505218096E-15</v>
      </c>
      <c r="S33" s="21">
        <f t="shared" si="6"/>
        <v>9.2376207969544496E-17</v>
      </c>
    </row>
    <row r="34" spans="1:19">
      <c r="A34" s="22">
        <v>29402</v>
      </c>
      <c r="B34" s="22"/>
      <c r="C34" s="20">
        <v>0.37442974079764002</v>
      </c>
      <c r="D34" s="21">
        <v>-8.6876539856125702E-15</v>
      </c>
      <c r="E34" s="21">
        <v>2.2077766747850902E-15</v>
      </c>
      <c r="F34" s="21">
        <v>-4.20416378725923E-15</v>
      </c>
      <c r="G34" s="21">
        <v>-1.06055955458761E-14</v>
      </c>
      <c r="H34" s="21">
        <v>-1.03386098735836E-14</v>
      </c>
      <c r="I34" s="21">
        <v>8.1805605004095206E-17</v>
      </c>
      <c r="J34" s="22"/>
      <c r="K34" s="22"/>
      <c r="L34" s="22"/>
      <c r="M34" s="21">
        <f t="shared" si="0"/>
        <v>0.37442974079764002</v>
      </c>
      <c r="N34" s="21">
        <f t="shared" si="1"/>
        <v>-8.68765398561257E-16</v>
      </c>
      <c r="O34" s="21">
        <f t="shared" si="2"/>
        <v>2.2077766747850902E-15</v>
      </c>
      <c r="P34" s="21">
        <f t="shared" si="3"/>
        <v>-4.20416378725923E-15</v>
      </c>
      <c r="Q34" s="21">
        <f t="shared" si="4"/>
        <v>-1.06055955458761E-14</v>
      </c>
      <c r="R34" s="21">
        <f t="shared" si="5"/>
        <v>-1.03386098735836E-14</v>
      </c>
      <c r="S34" s="21">
        <f t="shared" si="6"/>
        <v>8.1805605004095206E-17</v>
      </c>
    </row>
    <row r="35" spans="1:19">
      <c r="A35" s="22">
        <v>29494</v>
      </c>
      <c r="B35" s="22"/>
      <c r="C35" s="20">
        <v>-0.34395455677600401</v>
      </c>
      <c r="D35" s="21">
        <v>-7.7969408318761107E-15</v>
      </c>
      <c r="E35" s="21">
        <v>1.4731207784760699E-16</v>
      </c>
      <c r="F35" s="21">
        <v>-3.8813671078018903E-15</v>
      </c>
      <c r="G35" s="21">
        <v>-1.09781591622709E-14</v>
      </c>
      <c r="H35" s="21">
        <v>-1.0433112026184401E-14</v>
      </c>
      <c r="I35" s="21">
        <v>-4.4079328671868101E-17</v>
      </c>
      <c r="J35" s="22"/>
      <c r="K35" s="22"/>
      <c r="L35" s="22"/>
      <c r="M35" s="21">
        <f t="shared" si="0"/>
        <v>-0.34395455677600401</v>
      </c>
      <c r="N35" s="21">
        <f t="shared" si="1"/>
        <v>-7.7969408318761111E-16</v>
      </c>
      <c r="O35" s="21">
        <f t="shared" si="2"/>
        <v>1.4731207784760699E-16</v>
      </c>
      <c r="P35" s="21">
        <f t="shared" si="3"/>
        <v>-3.8813671078018903E-15</v>
      </c>
      <c r="Q35" s="21">
        <f t="shared" si="4"/>
        <v>-1.09781591622709E-14</v>
      </c>
      <c r="R35" s="21">
        <f t="shared" si="5"/>
        <v>-1.0433112026184401E-14</v>
      </c>
      <c r="S35" s="21">
        <f t="shared" si="6"/>
        <v>-4.4079328671868101E-17</v>
      </c>
    </row>
    <row r="36" spans="1:19">
      <c r="A36" s="22">
        <v>29586</v>
      </c>
      <c r="B36" s="22"/>
      <c r="C36" s="20">
        <v>7.1948662258850105E-2</v>
      </c>
      <c r="D36" s="21">
        <v>-1.02205820982761E-14</v>
      </c>
      <c r="E36" s="21">
        <v>2.0036441242649001E-16</v>
      </c>
      <c r="F36" s="21">
        <v>-4.5726094468257098E-15</v>
      </c>
      <c r="G36" s="21">
        <v>-1.1400062713447999E-14</v>
      </c>
      <c r="H36" s="21">
        <v>-1.08847704188032E-14</v>
      </c>
      <c r="I36" s="21">
        <v>-3.1470332138513499E-16</v>
      </c>
      <c r="J36" s="22"/>
      <c r="K36" s="22"/>
      <c r="L36" s="22"/>
      <c r="M36" s="21">
        <f t="shared" si="0"/>
        <v>7.1948662258850105E-2</v>
      </c>
      <c r="N36" s="21">
        <f t="shared" si="1"/>
        <v>-1.02205820982761E-15</v>
      </c>
      <c r="O36" s="21">
        <f t="shared" si="2"/>
        <v>2.0036441242649001E-16</v>
      </c>
      <c r="P36" s="21">
        <f t="shared" si="3"/>
        <v>-4.5726094468257098E-15</v>
      </c>
      <c r="Q36" s="21">
        <f t="shared" si="4"/>
        <v>-1.1400062713447999E-14</v>
      </c>
      <c r="R36" s="21">
        <f t="shared" si="5"/>
        <v>-1.08847704188032E-14</v>
      </c>
      <c r="S36" s="21">
        <f t="shared" si="6"/>
        <v>-3.1470332138513499E-16</v>
      </c>
    </row>
    <row r="37" spans="1:19">
      <c r="A37" s="22">
        <v>29676</v>
      </c>
      <c r="B37" s="22"/>
      <c r="C37" s="20">
        <v>0.25046596394280102</v>
      </c>
      <c r="D37" s="21">
        <v>-1.02359087463789E-14</v>
      </c>
      <c r="E37" s="21">
        <v>-5.9837719742403295E-17</v>
      </c>
      <c r="F37" s="21">
        <v>-4.1404321529355397E-15</v>
      </c>
      <c r="G37" s="21">
        <v>-1.0963447806233501E-14</v>
      </c>
      <c r="H37" s="21">
        <v>-1.0431315340266399E-14</v>
      </c>
      <c r="I37" s="21">
        <v>6.5262962146608703E-16</v>
      </c>
      <c r="J37" s="22"/>
      <c r="K37" s="22"/>
      <c r="L37" s="22"/>
      <c r="M37" s="21">
        <f t="shared" si="0"/>
        <v>0.25046596394280102</v>
      </c>
      <c r="N37" s="21">
        <f t="shared" si="1"/>
        <v>-1.0235908746378899E-15</v>
      </c>
      <c r="O37" s="21">
        <f t="shared" si="2"/>
        <v>-5.9837719742403295E-17</v>
      </c>
      <c r="P37" s="21">
        <f t="shared" si="3"/>
        <v>-4.1404321529355397E-15</v>
      </c>
      <c r="Q37" s="21">
        <f t="shared" si="4"/>
        <v>-1.0963447806233501E-14</v>
      </c>
      <c r="R37" s="21">
        <f t="shared" si="5"/>
        <v>-1.0431315340266399E-14</v>
      </c>
      <c r="S37" s="21">
        <f t="shared" si="6"/>
        <v>6.5262962146608703E-16</v>
      </c>
    </row>
    <row r="38" spans="1:19">
      <c r="A38" s="22">
        <v>29767</v>
      </c>
      <c r="B38" s="22"/>
      <c r="C38" s="20">
        <v>0.573589692459608</v>
      </c>
      <c r="D38" s="21">
        <v>-1.11755292360964E-14</v>
      </c>
      <c r="E38" s="21">
        <v>-3.78713727253855E-16</v>
      </c>
      <c r="F38" s="21">
        <v>-4.4752979806201799E-15</v>
      </c>
      <c r="G38" s="21">
        <v>-1.1540673771931599E-14</v>
      </c>
      <c r="H38" s="21">
        <v>-1.0695531234558E-14</v>
      </c>
      <c r="I38" s="21">
        <v>-4.5477135626942998E-16</v>
      </c>
      <c r="J38" s="22"/>
      <c r="K38" s="22"/>
      <c r="L38" s="22"/>
      <c r="M38" s="21">
        <f t="shared" si="0"/>
        <v>0.573589692459608</v>
      </c>
      <c r="N38" s="21">
        <f t="shared" si="1"/>
        <v>-1.11755292360964E-15</v>
      </c>
      <c r="O38" s="21">
        <f t="shared" si="2"/>
        <v>-3.78713727253855E-16</v>
      </c>
      <c r="P38" s="21">
        <f t="shared" si="3"/>
        <v>-4.4752979806201799E-15</v>
      </c>
      <c r="Q38" s="21">
        <f t="shared" si="4"/>
        <v>-1.1540673771931599E-14</v>
      </c>
      <c r="R38" s="21">
        <f t="shared" si="5"/>
        <v>-1.0695531234558E-14</v>
      </c>
      <c r="S38" s="21">
        <f t="shared" si="6"/>
        <v>-4.5477135626942998E-16</v>
      </c>
    </row>
    <row r="39" spans="1:19">
      <c r="A39" s="22">
        <v>29859</v>
      </c>
      <c r="B39" s="22"/>
      <c r="C39" s="20">
        <v>0.22549020123817401</v>
      </c>
      <c r="D39" s="21">
        <v>-1.13808037994847E-14</v>
      </c>
      <c r="E39" s="21">
        <v>-2.55437685113572E-16</v>
      </c>
      <c r="F39" s="21">
        <v>-4.2718370675800999E-15</v>
      </c>
      <c r="G39" s="21">
        <v>-1.15718566069425E-14</v>
      </c>
      <c r="H39" s="21">
        <v>-1.22281943821939E-14</v>
      </c>
      <c r="I39" s="21">
        <v>-1.27061256476186E-16</v>
      </c>
      <c r="J39" s="22"/>
      <c r="K39" s="22"/>
      <c r="L39" s="22"/>
      <c r="M39" s="21">
        <f t="shared" si="0"/>
        <v>0.22549020123817401</v>
      </c>
      <c r="N39" s="21">
        <f t="shared" si="1"/>
        <v>-1.1380803799484701E-15</v>
      </c>
      <c r="O39" s="21">
        <f t="shared" si="2"/>
        <v>-2.55437685113572E-16</v>
      </c>
      <c r="P39" s="21">
        <f t="shared" si="3"/>
        <v>-4.2718370675800999E-15</v>
      </c>
      <c r="Q39" s="21">
        <f t="shared" si="4"/>
        <v>-1.15718566069425E-14</v>
      </c>
      <c r="R39" s="21">
        <f t="shared" si="5"/>
        <v>-1.22281943821939E-14</v>
      </c>
      <c r="S39" s="21">
        <f t="shared" si="6"/>
        <v>-1.27061256476186E-16</v>
      </c>
    </row>
    <row r="40" spans="1:19">
      <c r="A40" s="22">
        <v>29951</v>
      </c>
      <c r="B40" s="22"/>
      <c r="C40" s="20">
        <v>-0.18144830278387999</v>
      </c>
      <c r="D40" s="21">
        <v>-1.10314818797169E-14</v>
      </c>
      <c r="E40" s="21">
        <v>1.35732874646458E-16</v>
      </c>
      <c r="F40" s="21">
        <v>-4.0612834169715801E-15</v>
      </c>
      <c r="G40" s="21">
        <v>-1.3089399618296501E-14</v>
      </c>
      <c r="H40" s="21">
        <v>-1.2099304153251499E-14</v>
      </c>
      <c r="I40" s="21">
        <v>-1.4172875522801999E-16</v>
      </c>
      <c r="J40" s="22"/>
      <c r="K40" s="22"/>
      <c r="L40" s="22"/>
      <c r="M40" s="21">
        <f t="shared" si="0"/>
        <v>-0.18144830278387999</v>
      </c>
      <c r="N40" s="21">
        <f t="shared" si="1"/>
        <v>-1.10314818797169E-15</v>
      </c>
      <c r="O40" s="21">
        <f t="shared" si="2"/>
        <v>1.35732874646458E-16</v>
      </c>
      <c r="P40" s="21">
        <f t="shared" si="3"/>
        <v>-4.0612834169715801E-15</v>
      </c>
      <c r="Q40" s="21">
        <f t="shared" si="4"/>
        <v>-1.3089399618296501E-14</v>
      </c>
      <c r="R40" s="21">
        <f t="shared" si="5"/>
        <v>-1.2099304153251499E-14</v>
      </c>
      <c r="S40" s="21">
        <f t="shared" si="6"/>
        <v>-1.4172875522801999E-16</v>
      </c>
    </row>
    <row r="41" spans="1:19">
      <c r="A41" s="22">
        <v>30041</v>
      </c>
      <c r="B41" s="22"/>
      <c r="C41" s="20">
        <v>-0.156988734190249</v>
      </c>
      <c r="D41" s="21">
        <v>-1.07021999524334E-14</v>
      </c>
      <c r="E41" s="21">
        <v>4.2381633804668502E-16</v>
      </c>
      <c r="F41" s="21">
        <v>-5.1120229871313997E-15</v>
      </c>
      <c r="G41" s="21">
        <v>-1.20960704053464E-14</v>
      </c>
      <c r="H41" s="21">
        <v>-1.1137620704648E-14</v>
      </c>
      <c r="I41" s="21">
        <v>7.2649830875817603E-16</v>
      </c>
      <c r="J41" s="22"/>
      <c r="K41" s="22"/>
      <c r="L41" s="22"/>
      <c r="M41" s="21">
        <f t="shared" si="0"/>
        <v>-0.156988734190249</v>
      </c>
      <c r="N41" s="21">
        <f t="shared" si="1"/>
        <v>-1.07021999524334E-15</v>
      </c>
      <c r="O41" s="21">
        <f t="shared" si="2"/>
        <v>4.2381633804668502E-16</v>
      </c>
      <c r="P41" s="21">
        <f t="shared" si="3"/>
        <v>-5.1120229871313997E-15</v>
      </c>
      <c r="Q41" s="21">
        <f t="shared" si="4"/>
        <v>-1.20960704053464E-14</v>
      </c>
      <c r="R41" s="21">
        <f t="shared" si="5"/>
        <v>-1.1137620704648E-14</v>
      </c>
      <c r="S41" s="21">
        <f t="shared" si="6"/>
        <v>7.2649830875817603E-16</v>
      </c>
    </row>
    <row r="42" spans="1:19">
      <c r="A42" s="22">
        <v>30132</v>
      </c>
      <c r="B42" s="22"/>
      <c r="C42" s="20">
        <v>0.156569736102186</v>
      </c>
      <c r="D42" s="21">
        <v>-1.0663299755775799E-14</v>
      </c>
      <c r="E42" s="21">
        <v>-8.0377357300448502E-16</v>
      </c>
      <c r="F42" s="21">
        <v>-4.4350457396448897E-15</v>
      </c>
      <c r="G42" s="21">
        <v>-1.17043746291378E-14</v>
      </c>
      <c r="H42" s="21">
        <v>-1.0930941675239701E-14</v>
      </c>
      <c r="I42" s="21">
        <v>2.19311812982944E-16</v>
      </c>
      <c r="J42" s="22"/>
      <c r="K42" s="22"/>
      <c r="L42" s="22"/>
      <c r="M42" s="21">
        <f t="shared" si="0"/>
        <v>0.156569736102186</v>
      </c>
      <c r="N42" s="21">
        <f t="shared" si="1"/>
        <v>-1.06632997557758E-15</v>
      </c>
      <c r="O42" s="21">
        <f t="shared" si="2"/>
        <v>-8.0377357300448502E-16</v>
      </c>
      <c r="P42" s="21">
        <f t="shared" si="3"/>
        <v>-4.4350457396448897E-15</v>
      </c>
      <c r="Q42" s="21">
        <f t="shared" si="4"/>
        <v>-1.17043746291378E-14</v>
      </c>
      <c r="R42" s="21">
        <f t="shared" si="5"/>
        <v>-1.0930941675239701E-14</v>
      </c>
      <c r="S42" s="21">
        <f t="shared" si="6"/>
        <v>2.19311812982944E-16</v>
      </c>
    </row>
    <row r="43" spans="1:19">
      <c r="A43" s="22">
        <v>30224</v>
      </c>
      <c r="B43" s="22"/>
      <c r="C43" s="20">
        <v>-0.123975460035369</v>
      </c>
      <c r="D43" s="21">
        <v>-1.19956744752508E-14</v>
      </c>
      <c r="E43" s="21">
        <v>-3.7077170293486702E-16</v>
      </c>
      <c r="F43" s="21">
        <v>-4.3401311107053501E-15</v>
      </c>
      <c r="G43" s="21">
        <v>-1.2160964487915E-14</v>
      </c>
      <c r="H43" s="21">
        <v>-1.24110956571536E-14</v>
      </c>
      <c r="I43" s="21">
        <v>-4.8566347490748698E-16</v>
      </c>
      <c r="J43" s="22"/>
      <c r="K43" s="22"/>
      <c r="L43" s="22"/>
      <c r="M43" s="21">
        <f t="shared" si="0"/>
        <v>-0.123975460035369</v>
      </c>
      <c r="N43" s="21">
        <f t="shared" si="1"/>
        <v>-1.19956744752508E-15</v>
      </c>
      <c r="O43" s="21">
        <f t="shared" si="2"/>
        <v>-3.7077170293486702E-16</v>
      </c>
      <c r="P43" s="21">
        <f t="shared" si="3"/>
        <v>-4.3401311107053501E-15</v>
      </c>
      <c r="Q43" s="21">
        <f t="shared" si="4"/>
        <v>-1.2160964487915E-14</v>
      </c>
      <c r="R43" s="21">
        <f t="shared" si="5"/>
        <v>-1.24110956571536E-14</v>
      </c>
      <c r="S43" s="21">
        <f t="shared" si="6"/>
        <v>-4.8566347490748698E-16</v>
      </c>
    </row>
    <row r="44" spans="1:19">
      <c r="A44" s="22">
        <v>30316</v>
      </c>
      <c r="B44" s="22"/>
      <c r="C44" s="20">
        <v>-0.20786300956828899</v>
      </c>
      <c r="D44" s="21">
        <v>-1.14176430292895E-14</v>
      </c>
      <c r="E44" s="21">
        <v>1.07814623744442E-16</v>
      </c>
      <c r="F44" s="21">
        <v>-4.2636812366050997E-15</v>
      </c>
      <c r="G44" s="21">
        <v>-1.31366764551781E-14</v>
      </c>
      <c r="H44" s="21">
        <v>-1.2628843506392401E-14</v>
      </c>
      <c r="I44" s="21">
        <v>2.9117066163296899E-17</v>
      </c>
      <c r="J44" s="22"/>
      <c r="K44" s="22"/>
      <c r="L44" s="22"/>
      <c r="M44" s="21">
        <f t="shared" si="0"/>
        <v>-0.20786300956828899</v>
      </c>
      <c r="N44" s="21">
        <f t="shared" si="1"/>
        <v>-1.1417643029289501E-15</v>
      </c>
      <c r="O44" s="21">
        <f t="shared" si="2"/>
        <v>1.07814623744442E-16</v>
      </c>
      <c r="P44" s="21">
        <f t="shared" si="3"/>
        <v>-4.2636812366050997E-15</v>
      </c>
      <c r="Q44" s="21">
        <f t="shared" si="4"/>
        <v>-1.31366764551781E-14</v>
      </c>
      <c r="R44" s="21">
        <f t="shared" si="5"/>
        <v>-1.2628843506392401E-14</v>
      </c>
      <c r="S44" s="21">
        <f t="shared" si="6"/>
        <v>2.9117066163296899E-17</v>
      </c>
    </row>
    <row r="45" spans="1:19">
      <c r="A45" s="22">
        <v>30406</v>
      </c>
      <c r="B45" s="22"/>
      <c r="C45" s="20">
        <v>-0.11958039939981301</v>
      </c>
      <c r="D45" s="21">
        <v>-1.1046871437980299E-14</v>
      </c>
      <c r="E45" s="21">
        <v>3.46177845098887E-16</v>
      </c>
      <c r="F45" s="21">
        <v>-4.7637431141392997E-15</v>
      </c>
      <c r="G45" s="21">
        <v>-1.2720994030863699E-14</v>
      </c>
      <c r="H45" s="21">
        <v>-1.1512326634546999E-14</v>
      </c>
      <c r="I45" s="21">
        <v>7.0338008467101196E-16</v>
      </c>
      <c r="J45" s="22"/>
      <c r="K45" s="22"/>
      <c r="L45" s="22"/>
      <c r="M45" s="21">
        <f t="shared" si="0"/>
        <v>-0.11958039939981301</v>
      </c>
      <c r="N45" s="21">
        <f t="shared" si="1"/>
        <v>-1.1046871437980299E-15</v>
      </c>
      <c r="O45" s="21">
        <f t="shared" si="2"/>
        <v>3.46177845098887E-16</v>
      </c>
      <c r="P45" s="21">
        <f t="shared" si="3"/>
        <v>-4.7637431141392997E-15</v>
      </c>
      <c r="Q45" s="21">
        <f t="shared" si="4"/>
        <v>-1.2720994030863699E-14</v>
      </c>
      <c r="R45" s="21">
        <f t="shared" si="5"/>
        <v>-1.1512326634546999E-14</v>
      </c>
      <c r="S45" s="21">
        <f t="shared" si="6"/>
        <v>7.0338008467101196E-16</v>
      </c>
    </row>
    <row r="46" spans="1:19">
      <c r="A46" s="22">
        <v>30497</v>
      </c>
      <c r="B46" s="22"/>
      <c r="C46" s="20">
        <v>1.2977755819857099E-2</v>
      </c>
      <c r="D46" s="21">
        <v>-1.12380264361632E-14</v>
      </c>
      <c r="E46" s="21">
        <v>-6.79309218220884E-16</v>
      </c>
      <c r="F46" s="21">
        <v>-5.0543458650889399E-15</v>
      </c>
      <c r="G46" s="21">
        <v>-1.2598024667150501E-14</v>
      </c>
      <c r="H46" s="21">
        <v>-1.19692789655842E-14</v>
      </c>
      <c r="I46" s="21">
        <v>-3.21470224484255E-16</v>
      </c>
      <c r="J46" s="22"/>
      <c r="K46" s="22"/>
      <c r="L46" s="22"/>
      <c r="M46" s="21">
        <f t="shared" si="0"/>
        <v>1.2977755819857099E-2</v>
      </c>
      <c r="N46" s="21">
        <f t="shared" si="1"/>
        <v>-1.12380264361632E-15</v>
      </c>
      <c r="O46" s="21">
        <f t="shared" si="2"/>
        <v>-6.79309218220884E-16</v>
      </c>
      <c r="P46" s="21">
        <f t="shared" si="3"/>
        <v>-5.0543458650889399E-15</v>
      </c>
      <c r="Q46" s="21">
        <f t="shared" si="4"/>
        <v>-1.2598024667150501E-14</v>
      </c>
      <c r="R46" s="21">
        <f t="shared" si="5"/>
        <v>-1.19692789655842E-14</v>
      </c>
      <c r="S46" s="21">
        <f t="shared" si="6"/>
        <v>-3.21470224484255E-16</v>
      </c>
    </row>
    <row r="47" spans="1:19">
      <c r="A47" s="22">
        <v>30589</v>
      </c>
      <c r="B47" s="22"/>
      <c r="C47" s="20">
        <v>0.217440307781259</v>
      </c>
      <c r="D47" s="21">
        <v>-1.25010597320836E-14</v>
      </c>
      <c r="E47" s="21">
        <v>-9.0727462069378601E-16</v>
      </c>
      <c r="F47" s="21">
        <v>-4.67289005168077E-15</v>
      </c>
      <c r="G47" s="21">
        <v>-1.29483280169219E-14</v>
      </c>
      <c r="H47" s="21">
        <v>-1.31305574179989E-14</v>
      </c>
      <c r="I47" s="21">
        <v>-1.6392632856830801E-16</v>
      </c>
      <c r="J47" s="22"/>
      <c r="K47" s="22"/>
      <c r="L47" s="22"/>
      <c r="M47" s="21">
        <f t="shared" si="0"/>
        <v>0.217440307781259</v>
      </c>
      <c r="N47" s="21">
        <f t="shared" si="1"/>
        <v>-1.2501059732083601E-15</v>
      </c>
      <c r="O47" s="21">
        <f t="shared" si="2"/>
        <v>-9.0727462069378601E-16</v>
      </c>
      <c r="P47" s="21">
        <f t="shared" si="3"/>
        <v>-4.67289005168077E-15</v>
      </c>
      <c r="Q47" s="21">
        <f t="shared" si="4"/>
        <v>-1.29483280169219E-14</v>
      </c>
      <c r="R47" s="21">
        <f t="shared" si="5"/>
        <v>-1.31305574179989E-14</v>
      </c>
      <c r="S47" s="21">
        <f t="shared" si="6"/>
        <v>-1.6392632856830801E-16</v>
      </c>
    </row>
    <row r="48" spans="1:19">
      <c r="A48" s="22">
        <v>30681</v>
      </c>
      <c r="B48" s="22"/>
      <c r="C48" s="20">
        <v>-8.7542035791048203E-2</v>
      </c>
      <c r="D48" s="21">
        <v>-1.24290633604659E-14</v>
      </c>
      <c r="E48" s="21">
        <v>1.9612942790339499E-16</v>
      </c>
      <c r="F48" s="21">
        <v>-4.0840806100177499E-15</v>
      </c>
      <c r="G48" s="21">
        <v>-1.3461758778583E-14</v>
      </c>
      <c r="H48" s="21">
        <v>-1.26044856249573E-14</v>
      </c>
      <c r="I48" s="21">
        <v>5.3311589344735699E-16</v>
      </c>
      <c r="J48" s="22"/>
      <c r="K48" s="22"/>
      <c r="L48" s="22"/>
      <c r="M48" s="21">
        <f t="shared" si="0"/>
        <v>-8.7542035791048203E-2</v>
      </c>
      <c r="N48" s="21">
        <f t="shared" si="1"/>
        <v>-1.24290633604659E-15</v>
      </c>
      <c r="O48" s="21">
        <f t="shared" si="2"/>
        <v>1.9612942790339499E-16</v>
      </c>
      <c r="P48" s="21">
        <f t="shared" si="3"/>
        <v>-4.0840806100177499E-15</v>
      </c>
      <c r="Q48" s="21">
        <f t="shared" si="4"/>
        <v>-1.3461758778583E-14</v>
      </c>
      <c r="R48" s="21">
        <f t="shared" si="5"/>
        <v>-1.26044856249573E-14</v>
      </c>
      <c r="S48" s="21">
        <f t="shared" si="6"/>
        <v>5.3311589344735699E-16</v>
      </c>
    </row>
    <row r="49" spans="1:19">
      <c r="A49" s="22">
        <v>30772</v>
      </c>
      <c r="B49" s="22"/>
      <c r="C49" s="20">
        <v>-0.227265840585713</v>
      </c>
      <c r="D49" s="21">
        <v>-1.16081434742117E-14</v>
      </c>
      <c r="E49" s="21">
        <v>2.5979033299999702E-16</v>
      </c>
      <c r="F49" s="21">
        <v>-5.1042977847428599E-15</v>
      </c>
      <c r="G49" s="21">
        <v>-1.34489858800198E-14</v>
      </c>
      <c r="H49" s="21">
        <v>-1.2521020876043201E-14</v>
      </c>
      <c r="I49" s="21">
        <v>-1.0198917987930999E-16</v>
      </c>
      <c r="J49" s="22"/>
      <c r="K49" s="22"/>
      <c r="L49" s="22"/>
      <c r="M49" s="21">
        <f t="shared" si="0"/>
        <v>-0.227265840585713</v>
      </c>
      <c r="N49" s="21">
        <f t="shared" si="1"/>
        <v>-1.1608143474211699E-15</v>
      </c>
      <c r="O49" s="21">
        <f t="shared" si="2"/>
        <v>2.5979033299999702E-16</v>
      </c>
      <c r="P49" s="21">
        <f t="shared" si="3"/>
        <v>-5.1042977847428599E-15</v>
      </c>
      <c r="Q49" s="21">
        <f t="shared" si="4"/>
        <v>-1.34489858800198E-14</v>
      </c>
      <c r="R49" s="21">
        <f t="shared" si="5"/>
        <v>-1.2521020876043201E-14</v>
      </c>
      <c r="S49" s="21">
        <f t="shared" si="6"/>
        <v>-1.0198917987930999E-16</v>
      </c>
    </row>
    <row r="50" spans="1:19">
      <c r="A50" s="22">
        <v>30863</v>
      </c>
      <c r="B50" s="22"/>
      <c r="C50" s="20">
        <v>-1.6275849229865798E-2</v>
      </c>
      <c r="D50" s="21">
        <v>-1.1387022799373E-14</v>
      </c>
      <c r="E50" s="21">
        <v>-1.87905186557963E-16</v>
      </c>
      <c r="F50" s="21">
        <v>-4.3703893316069299E-15</v>
      </c>
      <c r="G50" s="21">
        <v>-1.27028715164302E-14</v>
      </c>
      <c r="H50" s="21">
        <v>-1.2626967730902599E-14</v>
      </c>
      <c r="I50" s="21">
        <v>7.1668903535468596E-16</v>
      </c>
      <c r="J50" s="22"/>
      <c r="K50" s="22"/>
      <c r="L50" s="22"/>
      <c r="M50" s="21">
        <f t="shared" si="0"/>
        <v>-1.6275849229865798E-2</v>
      </c>
      <c r="N50" s="21">
        <f t="shared" si="1"/>
        <v>-1.1387022799372999E-15</v>
      </c>
      <c r="O50" s="21">
        <f t="shared" si="2"/>
        <v>-1.87905186557963E-16</v>
      </c>
      <c r="P50" s="21">
        <f t="shared" si="3"/>
        <v>-4.3703893316069299E-15</v>
      </c>
      <c r="Q50" s="21">
        <f t="shared" si="4"/>
        <v>-1.27028715164302E-14</v>
      </c>
      <c r="R50" s="21">
        <f t="shared" si="5"/>
        <v>-1.2626967730902599E-14</v>
      </c>
      <c r="S50" s="21">
        <f t="shared" si="6"/>
        <v>7.1668903535468596E-16</v>
      </c>
    </row>
    <row r="51" spans="1:19">
      <c r="A51" s="22">
        <v>30955</v>
      </c>
      <c r="B51" s="22"/>
      <c r="C51" s="20">
        <v>-2.6700462113925901E-2</v>
      </c>
      <c r="D51" s="21">
        <v>-1.23767136777349E-14</v>
      </c>
      <c r="E51" s="21">
        <v>-1.66759598961912E-16</v>
      </c>
      <c r="F51" s="21">
        <v>-4.1583904741082598E-15</v>
      </c>
      <c r="G51" s="21">
        <v>-1.3176453643485101E-14</v>
      </c>
      <c r="H51" s="21">
        <v>-1.2137384036963999E-14</v>
      </c>
      <c r="I51" s="21">
        <v>1.86338157098013E-16</v>
      </c>
      <c r="J51" s="22"/>
      <c r="K51" s="22"/>
      <c r="L51" s="22"/>
      <c r="M51" s="21">
        <f t="shared" si="0"/>
        <v>-2.6700462113925901E-2</v>
      </c>
      <c r="N51" s="21">
        <f t="shared" si="1"/>
        <v>-1.23767136777349E-15</v>
      </c>
      <c r="O51" s="21">
        <f t="shared" si="2"/>
        <v>-1.66759598961912E-16</v>
      </c>
      <c r="P51" s="21">
        <f t="shared" si="3"/>
        <v>-4.1583904741082598E-15</v>
      </c>
      <c r="Q51" s="21">
        <f t="shared" si="4"/>
        <v>-1.3176453643485101E-14</v>
      </c>
      <c r="R51" s="21">
        <f t="shared" si="5"/>
        <v>-1.2137384036963999E-14</v>
      </c>
      <c r="S51" s="21">
        <f t="shared" si="6"/>
        <v>1.86338157098013E-16</v>
      </c>
    </row>
    <row r="52" spans="1:19">
      <c r="A52" s="22">
        <v>31047</v>
      </c>
      <c r="B52" s="22"/>
      <c r="C52" s="20">
        <v>-8.1196451822654905E-2</v>
      </c>
      <c r="D52" s="21">
        <v>-1.25948615985364E-14</v>
      </c>
      <c r="E52" s="21">
        <v>8.2638542784561704E-17</v>
      </c>
      <c r="F52" s="21">
        <v>-4.5801293073544901E-15</v>
      </c>
      <c r="G52" s="21">
        <v>-1.31442930861519E-14</v>
      </c>
      <c r="H52" s="21">
        <v>-1.3581990567630399E-14</v>
      </c>
      <c r="I52" s="21">
        <v>-2.0467312861521001E-16</v>
      </c>
      <c r="J52" s="22"/>
      <c r="K52" s="22"/>
      <c r="L52" s="22"/>
      <c r="M52" s="21">
        <f t="shared" si="0"/>
        <v>-8.1196451822654905E-2</v>
      </c>
      <c r="N52" s="21">
        <f t="shared" si="1"/>
        <v>-1.2594861598536401E-15</v>
      </c>
      <c r="O52" s="21">
        <f t="shared" si="2"/>
        <v>8.2638542784561704E-17</v>
      </c>
      <c r="P52" s="21">
        <f t="shared" si="3"/>
        <v>-4.5801293073544901E-15</v>
      </c>
      <c r="Q52" s="21">
        <f t="shared" si="4"/>
        <v>-1.31442930861519E-14</v>
      </c>
      <c r="R52" s="21">
        <f t="shared" si="5"/>
        <v>-1.3581990567630399E-14</v>
      </c>
      <c r="S52" s="21">
        <f t="shared" si="6"/>
        <v>-2.0467312861521001E-16</v>
      </c>
    </row>
    <row r="53" spans="1:19">
      <c r="A53" s="22">
        <v>31137</v>
      </c>
      <c r="B53" s="22"/>
      <c r="C53" s="20">
        <v>-0.14643512695189201</v>
      </c>
      <c r="D53" s="21">
        <v>-1.2321092327866001E-14</v>
      </c>
      <c r="E53" s="21">
        <v>-1.03379404840952E-16</v>
      </c>
      <c r="F53" s="21">
        <v>-4.3205799048243299E-15</v>
      </c>
      <c r="G53" s="21">
        <v>-1.4748919872505401E-14</v>
      </c>
      <c r="H53" s="21">
        <v>-1.44754531366304E-14</v>
      </c>
      <c r="I53" s="21">
        <v>-3.51557411947555E-16</v>
      </c>
      <c r="J53" s="22"/>
      <c r="K53" s="22"/>
      <c r="L53" s="22"/>
      <c r="M53" s="21">
        <f t="shared" si="0"/>
        <v>-0.14643512695189201</v>
      </c>
      <c r="N53" s="21">
        <f t="shared" si="1"/>
        <v>-1.2321092327866E-15</v>
      </c>
      <c r="O53" s="21">
        <f t="shared" si="2"/>
        <v>-1.03379404840952E-16</v>
      </c>
      <c r="P53" s="21">
        <f t="shared" si="3"/>
        <v>-4.3205799048243299E-15</v>
      </c>
      <c r="Q53" s="21">
        <f t="shared" si="4"/>
        <v>-1.4748919872505401E-14</v>
      </c>
      <c r="R53" s="21">
        <f t="shared" si="5"/>
        <v>-1.44754531366304E-14</v>
      </c>
      <c r="S53" s="21">
        <f t="shared" si="6"/>
        <v>-3.51557411947555E-16</v>
      </c>
    </row>
    <row r="54" spans="1:19">
      <c r="A54" s="22">
        <v>31228</v>
      </c>
      <c r="B54" s="22"/>
      <c r="C54" s="20">
        <v>4.5305372553872202E-2</v>
      </c>
      <c r="D54" s="21">
        <v>-1.2621256132721301E-14</v>
      </c>
      <c r="E54" s="21">
        <v>4.3330196123937E-16</v>
      </c>
      <c r="F54" s="21">
        <v>-5.0653798068814501E-15</v>
      </c>
      <c r="G54" s="21">
        <v>-1.4375352801636698E-14</v>
      </c>
      <c r="H54" s="21">
        <v>-1.3367835109639801E-14</v>
      </c>
      <c r="I54" s="21">
        <v>8.8846008504463792E-16</v>
      </c>
      <c r="J54" s="22"/>
      <c r="K54" s="22"/>
      <c r="L54" s="22"/>
      <c r="M54" s="21">
        <f t="shared" si="0"/>
        <v>4.5305372553872202E-2</v>
      </c>
      <c r="N54" s="21">
        <f t="shared" si="1"/>
        <v>-1.26212561327213E-15</v>
      </c>
      <c r="O54" s="21">
        <f t="shared" si="2"/>
        <v>4.3330196123937E-16</v>
      </c>
      <c r="P54" s="21">
        <f t="shared" si="3"/>
        <v>-5.0653798068814501E-15</v>
      </c>
      <c r="Q54" s="21">
        <f t="shared" si="4"/>
        <v>-1.4375352801636698E-14</v>
      </c>
      <c r="R54" s="21">
        <f t="shared" si="5"/>
        <v>-1.3367835109639801E-14</v>
      </c>
      <c r="S54" s="21">
        <f t="shared" si="6"/>
        <v>8.8846008504463792E-16</v>
      </c>
    </row>
    <row r="55" spans="1:19">
      <c r="A55" s="22">
        <v>31320</v>
      </c>
      <c r="B55" s="22"/>
      <c r="C55" s="20">
        <v>-0.14025524920226901</v>
      </c>
      <c r="D55" s="21">
        <v>-1.22277716427677E-14</v>
      </c>
      <c r="E55" s="21">
        <v>-6.4926029135821295E-16</v>
      </c>
      <c r="F55" s="21">
        <v>-5.24438231866029E-15</v>
      </c>
      <c r="G55" s="21">
        <v>-1.4412925348826999E-14</v>
      </c>
      <c r="H55" s="21">
        <v>-1.37398848850503E-14</v>
      </c>
      <c r="I55" s="21">
        <v>-2.6456697780796802E-16</v>
      </c>
      <c r="J55" s="22"/>
      <c r="K55" s="22"/>
      <c r="L55" s="22"/>
      <c r="M55" s="21">
        <f t="shared" si="0"/>
        <v>-0.14025524920226901</v>
      </c>
      <c r="N55" s="21">
        <f t="shared" si="1"/>
        <v>-1.22277716427677E-15</v>
      </c>
      <c r="O55" s="21">
        <f t="shared" si="2"/>
        <v>-6.4926029135821295E-16</v>
      </c>
      <c r="P55" s="21">
        <f t="shared" si="3"/>
        <v>-5.24438231866029E-15</v>
      </c>
      <c r="Q55" s="21">
        <f t="shared" si="4"/>
        <v>-1.4412925348826999E-14</v>
      </c>
      <c r="R55" s="21">
        <f t="shared" si="5"/>
        <v>-1.37398848850503E-14</v>
      </c>
      <c r="S55" s="21">
        <f t="shared" si="6"/>
        <v>-2.6456697780796802E-16</v>
      </c>
    </row>
    <row r="56" spans="1:19">
      <c r="A56" s="22">
        <v>31412</v>
      </c>
      <c r="B56" s="22"/>
      <c r="C56" s="20">
        <v>-0.12846932656426899</v>
      </c>
      <c r="D56" s="21">
        <v>-1.3244919114561599E-14</v>
      </c>
      <c r="E56" s="21">
        <v>-5.07233980011135E-16</v>
      </c>
      <c r="F56" s="21">
        <v>-4.9095229292394596E-15</v>
      </c>
      <c r="G56" s="21">
        <v>-1.4379982468456801E-14</v>
      </c>
      <c r="H56" s="21">
        <v>-1.4485043414515599E-14</v>
      </c>
      <c r="I56" s="21">
        <v>2.0409079064608101E-16</v>
      </c>
      <c r="J56" s="22"/>
      <c r="K56" s="22"/>
      <c r="L56" s="22"/>
      <c r="M56" s="21">
        <f t="shared" si="0"/>
        <v>-0.12846932656426899</v>
      </c>
      <c r="N56" s="21">
        <f t="shared" si="1"/>
        <v>-1.3244919114561599E-15</v>
      </c>
      <c r="O56" s="21">
        <f t="shared" si="2"/>
        <v>-5.07233980011135E-16</v>
      </c>
      <c r="P56" s="21">
        <f t="shared" si="3"/>
        <v>-4.9095229292394596E-15</v>
      </c>
      <c r="Q56" s="21">
        <f t="shared" si="4"/>
        <v>-1.4379982468456801E-14</v>
      </c>
      <c r="R56" s="21">
        <f t="shared" si="5"/>
        <v>-1.4485043414515599E-14</v>
      </c>
      <c r="S56" s="21">
        <f t="shared" si="6"/>
        <v>2.0409079064608101E-16</v>
      </c>
    </row>
    <row r="57" spans="1:19">
      <c r="A57" s="22">
        <v>31502</v>
      </c>
      <c r="B57" s="22"/>
      <c r="C57" s="20">
        <v>0.227283192738721</v>
      </c>
      <c r="D57" s="21">
        <v>-1.35395740617352E-14</v>
      </c>
      <c r="E57" s="21">
        <v>-3.5186303159615E-16</v>
      </c>
      <c r="F57" s="21">
        <v>-5.1780009372335799E-15</v>
      </c>
      <c r="G57" s="21">
        <v>-1.5302701263066401E-14</v>
      </c>
      <c r="H57" s="21">
        <v>-1.3976323026484599E-14</v>
      </c>
      <c r="I57" s="21">
        <v>1.1252686928854999E-16</v>
      </c>
      <c r="J57" s="22"/>
      <c r="K57" s="22"/>
      <c r="L57" s="22"/>
      <c r="M57" s="21">
        <f t="shared" si="0"/>
        <v>0.227283192738721</v>
      </c>
      <c r="N57" s="21">
        <f t="shared" si="1"/>
        <v>-1.35395740617352E-15</v>
      </c>
      <c r="O57" s="21">
        <f t="shared" si="2"/>
        <v>-3.5186303159615E-16</v>
      </c>
      <c r="P57" s="21">
        <f t="shared" si="3"/>
        <v>-5.1780009372335799E-15</v>
      </c>
      <c r="Q57" s="21">
        <f t="shared" si="4"/>
        <v>-1.5302701263066401E-14</v>
      </c>
      <c r="R57" s="21">
        <f t="shared" si="5"/>
        <v>-1.3976323026484599E-14</v>
      </c>
      <c r="S57" s="21">
        <f t="shared" si="6"/>
        <v>1.1252686928854999E-16</v>
      </c>
    </row>
    <row r="58" spans="1:19">
      <c r="A58" s="22">
        <v>31593</v>
      </c>
      <c r="B58" s="22"/>
      <c r="C58" s="20">
        <v>-0.23035523083189999</v>
      </c>
      <c r="D58" s="21">
        <v>-1.3262808433035E-14</v>
      </c>
      <c r="E58" s="21">
        <v>-3.8611505361113001E-16</v>
      </c>
      <c r="F58" s="21">
        <v>-5.3085841955249798E-15</v>
      </c>
      <c r="G58" s="21">
        <v>-1.41341128668795E-14</v>
      </c>
      <c r="H58" s="21">
        <v>-1.3875952604646499E-14</v>
      </c>
      <c r="I58" s="21">
        <v>5.6522916761478298E-16</v>
      </c>
      <c r="J58" s="22"/>
      <c r="K58" s="22"/>
      <c r="L58" s="22"/>
      <c r="M58" s="21">
        <f t="shared" si="0"/>
        <v>-0.23035523083189999</v>
      </c>
      <c r="N58" s="21">
        <f t="shared" si="1"/>
        <v>-1.3262808433035E-15</v>
      </c>
      <c r="O58" s="21">
        <f t="shared" si="2"/>
        <v>-3.8611505361113001E-16</v>
      </c>
      <c r="P58" s="21">
        <f t="shared" si="3"/>
        <v>-5.3085841955249798E-15</v>
      </c>
      <c r="Q58" s="21">
        <f t="shared" si="4"/>
        <v>-1.41341128668795E-14</v>
      </c>
      <c r="R58" s="21">
        <f t="shared" si="5"/>
        <v>-1.3875952604646499E-14</v>
      </c>
      <c r="S58" s="21">
        <f t="shared" si="6"/>
        <v>5.6522916761478298E-16</v>
      </c>
    </row>
    <row r="59" spans="1:19">
      <c r="A59" s="22">
        <v>31685</v>
      </c>
      <c r="B59" s="22"/>
      <c r="C59" s="20">
        <v>3.0131062877324699E-2</v>
      </c>
      <c r="D59" s="21">
        <v>-1.36822762641028E-14</v>
      </c>
      <c r="E59" s="21">
        <v>-7.8425703404947802E-16</v>
      </c>
      <c r="F59" s="21">
        <v>-4.6031286565024603E-15</v>
      </c>
      <c r="G59" s="21">
        <v>-1.48599603917178E-14</v>
      </c>
      <c r="H59" s="21">
        <v>-1.4509170166331499E-14</v>
      </c>
      <c r="I59" s="21">
        <v>-1.1380924247934699E-16</v>
      </c>
      <c r="J59" s="22"/>
      <c r="K59" s="22"/>
      <c r="L59" s="22"/>
      <c r="M59" s="21">
        <f t="shared" si="0"/>
        <v>3.0131062877324699E-2</v>
      </c>
      <c r="N59" s="21">
        <f t="shared" si="1"/>
        <v>-1.36822762641028E-15</v>
      </c>
      <c r="O59" s="21">
        <f t="shared" si="2"/>
        <v>-7.8425703404947802E-16</v>
      </c>
      <c r="P59" s="21">
        <f t="shared" si="3"/>
        <v>-4.6031286565024603E-15</v>
      </c>
      <c r="Q59" s="21">
        <f t="shared" si="4"/>
        <v>-1.48599603917178E-14</v>
      </c>
      <c r="R59" s="21">
        <f t="shared" si="5"/>
        <v>-1.4509170166331499E-14</v>
      </c>
      <c r="S59" s="21">
        <f t="shared" si="6"/>
        <v>-1.1380924247934699E-16</v>
      </c>
    </row>
    <row r="60" spans="1:19">
      <c r="A60" s="22">
        <v>31777</v>
      </c>
      <c r="B60" s="22"/>
      <c r="C60" s="20">
        <v>1.60033312048821E-2</v>
      </c>
      <c r="D60" s="21">
        <v>-1.4236571578472901E-14</v>
      </c>
      <c r="E60" s="21">
        <v>1.4734096660213199E-16</v>
      </c>
      <c r="F60" s="21">
        <v>-4.9044076536352998E-15</v>
      </c>
      <c r="G60" s="21">
        <v>-1.5039233420229199E-14</v>
      </c>
      <c r="H60" s="21">
        <v>-1.4765512620378199E-14</v>
      </c>
      <c r="I60" s="21">
        <v>3.0391768583191298E-16</v>
      </c>
      <c r="J60" s="22"/>
      <c r="K60" s="22"/>
      <c r="L60" s="22"/>
      <c r="M60" s="21">
        <f t="shared" si="0"/>
        <v>1.60033312048821E-2</v>
      </c>
      <c r="N60" s="21">
        <f t="shared" si="1"/>
        <v>-1.4236571578472902E-15</v>
      </c>
      <c r="O60" s="21">
        <f t="shared" si="2"/>
        <v>1.4734096660213199E-16</v>
      </c>
      <c r="P60" s="21">
        <f t="shared" si="3"/>
        <v>-4.9044076536352998E-15</v>
      </c>
      <c r="Q60" s="21">
        <f t="shared" si="4"/>
        <v>-1.5039233420229199E-14</v>
      </c>
      <c r="R60" s="21">
        <f t="shared" si="5"/>
        <v>-1.4765512620378199E-14</v>
      </c>
      <c r="S60" s="21">
        <f t="shared" si="6"/>
        <v>3.0391768583191298E-16</v>
      </c>
    </row>
    <row r="61" spans="1:19">
      <c r="A61" s="22">
        <v>31867</v>
      </c>
      <c r="B61" s="22"/>
      <c r="C61" s="20">
        <v>0.15564667291457501</v>
      </c>
      <c r="D61" s="21">
        <v>-1.39418534499926E-14</v>
      </c>
      <c r="E61" s="21">
        <v>-3.9054023376916098E-16</v>
      </c>
      <c r="F61" s="21">
        <v>-5.2208572740611E-15</v>
      </c>
      <c r="G61" s="21">
        <v>-1.55491732748029E-14</v>
      </c>
      <c r="H61" s="21">
        <v>-1.4778171765745999E-14</v>
      </c>
      <c r="I61" s="21">
        <v>1.1783725476026E-16</v>
      </c>
      <c r="J61" s="22"/>
      <c r="K61" s="22"/>
      <c r="L61" s="22"/>
      <c r="M61" s="21">
        <f t="shared" si="0"/>
        <v>0.15564667291457501</v>
      </c>
      <c r="N61" s="21">
        <f t="shared" si="1"/>
        <v>-1.39418534499926E-15</v>
      </c>
      <c r="O61" s="21">
        <f t="shared" si="2"/>
        <v>-3.9054023376916098E-16</v>
      </c>
      <c r="P61" s="21">
        <f t="shared" si="3"/>
        <v>-5.2208572740611E-15</v>
      </c>
      <c r="Q61" s="21">
        <f t="shared" si="4"/>
        <v>-1.55491732748029E-14</v>
      </c>
      <c r="R61" s="21">
        <f t="shared" si="5"/>
        <v>-1.4778171765745999E-14</v>
      </c>
      <c r="S61" s="21">
        <f t="shared" si="6"/>
        <v>1.1783725476026E-16</v>
      </c>
    </row>
    <row r="62" spans="1:19">
      <c r="A62" s="22">
        <v>31958</v>
      </c>
      <c r="B62" s="22"/>
      <c r="C62" s="20">
        <v>-9.10657535956748E-2</v>
      </c>
      <c r="D62" s="21">
        <v>-1.4648992053843699E-14</v>
      </c>
      <c r="E62" s="21">
        <v>-5.5130320743975304E-16</v>
      </c>
      <c r="F62" s="21">
        <v>-4.92097625419156E-15</v>
      </c>
      <c r="G62" s="21">
        <v>-1.4994348443557501E-14</v>
      </c>
      <c r="H62" s="21">
        <v>-1.5038816208742699E-14</v>
      </c>
      <c r="I62" s="21">
        <v>4.7699821512809404E-16</v>
      </c>
      <c r="J62" s="22"/>
      <c r="K62" s="22"/>
      <c r="L62" s="22"/>
      <c r="M62" s="21">
        <f t="shared" si="0"/>
        <v>-9.10657535956748E-2</v>
      </c>
      <c r="N62" s="21">
        <f t="shared" si="1"/>
        <v>-1.4648992053843699E-15</v>
      </c>
      <c r="O62" s="21">
        <f t="shared" si="2"/>
        <v>-5.5130320743975304E-16</v>
      </c>
      <c r="P62" s="21">
        <f t="shared" si="3"/>
        <v>-4.92097625419156E-15</v>
      </c>
      <c r="Q62" s="21">
        <f t="shared" si="4"/>
        <v>-1.4994348443557501E-14</v>
      </c>
      <c r="R62" s="21">
        <f t="shared" si="5"/>
        <v>-1.5038816208742699E-14</v>
      </c>
      <c r="S62" s="21">
        <f t="shared" si="6"/>
        <v>4.7699821512809404E-16</v>
      </c>
    </row>
    <row r="63" spans="1:19">
      <c r="A63" s="22">
        <v>32050</v>
      </c>
      <c r="B63" s="22"/>
      <c r="C63" s="20">
        <v>-1.3505634860687499E-2</v>
      </c>
      <c r="D63" s="21">
        <v>-1.5057563991315299E-14</v>
      </c>
      <c r="E63" s="21">
        <v>-2.34740106052381E-16</v>
      </c>
      <c r="F63" s="21">
        <v>-4.3203683930893496E-15</v>
      </c>
      <c r="G63" s="21">
        <v>-1.5839148963317599E-14</v>
      </c>
      <c r="H63" s="21">
        <v>-1.59611613107249E-14</v>
      </c>
      <c r="I63" s="21">
        <v>3.3760177409381999E-17</v>
      </c>
      <c r="J63" s="22"/>
      <c r="K63" s="22"/>
      <c r="L63" s="22"/>
      <c r="M63" s="21">
        <f t="shared" si="0"/>
        <v>-1.3505634860687499E-2</v>
      </c>
      <c r="N63" s="21">
        <f t="shared" si="1"/>
        <v>-1.5057563991315299E-15</v>
      </c>
      <c r="O63" s="21">
        <f t="shared" si="2"/>
        <v>-2.34740106052381E-16</v>
      </c>
      <c r="P63" s="21">
        <f t="shared" si="3"/>
        <v>-4.3203683930893496E-15</v>
      </c>
      <c r="Q63" s="21">
        <f t="shared" si="4"/>
        <v>-1.5839148963317599E-14</v>
      </c>
      <c r="R63" s="21">
        <f t="shared" si="5"/>
        <v>-1.59611613107249E-14</v>
      </c>
      <c r="S63" s="21">
        <f t="shared" si="6"/>
        <v>3.3760177409381999E-17</v>
      </c>
    </row>
    <row r="64" spans="1:19">
      <c r="A64" s="22">
        <v>32142</v>
      </c>
      <c r="B64" s="22"/>
      <c r="C64" s="20">
        <v>-3.6902120026396498E-3</v>
      </c>
      <c r="D64" s="21">
        <v>-1.4749519703972999E-14</v>
      </c>
      <c r="E64" s="21">
        <v>5.9468655463803703E-16</v>
      </c>
      <c r="F64" s="21">
        <v>-4.8471595474820102E-15</v>
      </c>
      <c r="G64" s="21">
        <v>-1.65311859357046E-14</v>
      </c>
      <c r="H64" s="21">
        <v>-1.6324064657377101E-14</v>
      </c>
      <c r="I64" s="21">
        <v>2.7117783178809602E-16</v>
      </c>
      <c r="J64" s="22"/>
      <c r="K64" s="22"/>
      <c r="L64" s="22"/>
      <c r="M64" s="21">
        <f t="shared" si="0"/>
        <v>-3.6902120026396498E-3</v>
      </c>
      <c r="N64" s="21">
        <f t="shared" si="1"/>
        <v>-1.4749519703972998E-15</v>
      </c>
      <c r="O64" s="21">
        <f t="shared" si="2"/>
        <v>5.9468655463803703E-16</v>
      </c>
      <c r="P64" s="21">
        <f t="shared" si="3"/>
        <v>-4.8471595474820102E-15</v>
      </c>
      <c r="Q64" s="21">
        <f t="shared" si="4"/>
        <v>-1.65311859357046E-14</v>
      </c>
      <c r="R64" s="21">
        <f t="shared" si="5"/>
        <v>-1.6324064657377101E-14</v>
      </c>
      <c r="S64" s="21">
        <f t="shared" si="6"/>
        <v>2.7117783178809602E-16</v>
      </c>
    </row>
    <row r="65" spans="1:19">
      <c r="A65" s="22">
        <v>32233</v>
      </c>
      <c r="B65" s="22"/>
      <c r="C65" s="20">
        <v>-5.1418764991979303E-2</v>
      </c>
      <c r="D65" s="21">
        <v>-1.4317369540341601E-14</v>
      </c>
      <c r="E65" s="21">
        <v>-2.26752782415915E-16</v>
      </c>
      <c r="F65" s="21">
        <v>-5.8723956625212599E-15</v>
      </c>
      <c r="G65" s="21">
        <v>-1.7207763582099599E-14</v>
      </c>
      <c r="H65" s="21">
        <v>-1.6421074664399001E-14</v>
      </c>
      <c r="I65" s="21">
        <v>-3.5632788950127997E-18</v>
      </c>
      <c r="J65" s="22"/>
      <c r="K65" s="22"/>
      <c r="L65" s="22"/>
      <c r="M65" s="21">
        <f t="shared" si="0"/>
        <v>-5.1418764991979303E-2</v>
      </c>
      <c r="N65" s="21">
        <f t="shared" si="1"/>
        <v>-1.4317369540341601E-15</v>
      </c>
      <c r="O65" s="21">
        <f t="shared" si="2"/>
        <v>-2.26752782415915E-16</v>
      </c>
      <c r="P65" s="21">
        <f t="shared" si="3"/>
        <v>-5.8723956625212599E-15</v>
      </c>
      <c r="Q65" s="21">
        <f t="shared" si="4"/>
        <v>-1.7207763582099599E-14</v>
      </c>
      <c r="R65" s="21">
        <f t="shared" si="5"/>
        <v>-1.6421074664399001E-14</v>
      </c>
      <c r="S65" s="21">
        <f t="shared" si="6"/>
        <v>-3.5632788950127997E-18</v>
      </c>
    </row>
    <row r="66" spans="1:19">
      <c r="A66" s="22">
        <v>32324</v>
      </c>
      <c r="B66" s="22"/>
      <c r="C66" s="20">
        <v>-1.66631837190317E-2</v>
      </c>
      <c r="D66" s="21">
        <v>-1.52249219087848E-14</v>
      </c>
      <c r="E66" s="21">
        <v>-9.0467249995003898E-16</v>
      </c>
      <c r="F66" s="21">
        <v>-6.0173910571052997E-15</v>
      </c>
      <c r="G66" s="21">
        <v>-1.6854478055797899E-14</v>
      </c>
      <c r="H66" s="21">
        <v>-1.6377545567844201E-14</v>
      </c>
      <c r="I66" s="21">
        <v>4.2727998256264001E-16</v>
      </c>
      <c r="J66" s="22"/>
      <c r="K66" s="22"/>
      <c r="L66" s="22"/>
      <c r="M66" s="21">
        <f t="shared" ref="M66:M129" si="7">C66</f>
        <v>-1.66631837190317E-2</v>
      </c>
      <c r="N66" s="21">
        <f t="shared" ref="N66:N129" si="8">D66/10</f>
        <v>-1.5224921908784801E-15</v>
      </c>
      <c r="O66" s="21">
        <f t="shared" ref="O66:O129" si="9">E66</f>
        <v>-9.0467249995003898E-16</v>
      </c>
      <c r="P66" s="21">
        <f t="shared" ref="P66:P129" si="10">F66</f>
        <v>-6.0173910571052997E-15</v>
      </c>
      <c r="Q66" s="21">
        <f t="shared" ref="Q66:Q129" si="11">G66</f>
        <v>-1.6854478055797899E-14</v>
      </c>
      <c r="R66" s="21">
        <f t="shared" ref="R66:R129" si="12">H66</f>
        <v>-1.6377545567844201E-14</v>
      </c>
      <c r="S66" s="21">
        <f t="shared" ref="S66:S129" si="13">I66</f>
        <v>4.2727998256264001E-16</v>
      </c>
    </row>
    <row r="67" spans="1:19">
      <c r="A67" s="22">
        <v>32416</v>
      </c>
      <c r="B67" s="22"/>
      <c r="C67" s="20">
        <v>7.4025857653743796E-2</v>
      </c>
      <c r="D67" s="21">
        <v>-1.60210069770195E-14</v>
      </c>
      <c r="E67" s="21">
        <v>-9.7760669343030793E-16</v>
      </c>
      <c r="F67" s="21">
        <v>-5.5135778548629902E-15</v>
      </c>
      <c r="G67" s="21">
        <v>-1.699121369749E-14</v>
      </c>
      <c r="H67" s="21">
        <v>-1.64928525776554E-14</v>
      </c>
      <c r="I67" s="21">
        <v>1.9388522793762399E-16</v>
      </c>
      <c r="J67" s="22"/>
      <c r="K67" s="22"/>
      <c r="L67" s="22"/>
      <c r="M67" s="21">
        <f t="shared" si="7"/>
        <v>7.4025857653743796E-2</v>
      </c>
      <c r="N67" s="21">
        <f t="shared" si="8"/>
        <v>-1.60210069770195E-15</v>
      </c>
      <c r="O67" s="21">
        <f t="shared" si="9"/>
        <v>-9.7760669343030793E-16</v>
      </c>
      <c r="P67" s="21">
        <f t="shared" si="10"/>
        <v>-5.5135778548629902E-15</v>
      </c>
      <c r="Q67" s="21">
        <f t="shared" si="11"/>
        <v>-1.699121369749E-14</v>
      </c>
      <c r="R67" s="21">
        <f t="shared" si="12"/>
        <v>-1.64928525776554E-14</v>
      </c>
      <c r="S67" s="21">
        <f t="shared" si="13"/>
        <v>1.9388522793762399E-16</v>
      </c>
    </row>
    <row r="68" spans="1:19">
      <c r="A68" s="22">
        <v>32508</v>
      </c>
      <c r="B68" s="22"/>
      <c r="C68" s="20">
        <v>0.174068522332748</v>
      </c>
      <c r="D68" s="21">
        <v>-1.6262220389253899E-14</v>
      </c>
      <c r="E68" s="21">
        <v>-3.9235282758989E-16</v>
      </c>
      <c r="F68" s="21">
        <v>-5.4298603169062502E-15</v>
      </c>
      <c r="G68" s="21">
        <v>-1.70032215617493E-14</v>
      </c>
      <c r="H68" s="21">
        <v>-1.6858320899890099E-14</v>
      </c>
      <c r="I68" s="21">
        <v>3.64413218642886E-16</v>
      </c>
      <c r="J68" s="22"/>
      <c r="K68" s="22"/>
      <c r="L68" s="22"/>
      <c r="M68" s="21">
        <f t="shared" si="7"/>
        <v>0.174068522332748</v>
      </c>
      <c r="N68" s="21">
        <f t="shared" si="8"/>
        <v>-1.6262220389253899E-15</v>
      </c>
      <c r="O68" s="21">
        <f t="shared" si="9"/>
        <v>-3.9235282758989E-16</v>
      </c>
      <c r="P68" s="21">
        <f t="shared" si="10"/>
        <v>-5.4298603169062502E-15</v>
      </c>
      <c r="Q68" s="21">
        <f t="shared" si="11"/>
        <v>-1.70032215617493E-14</v>
      </c>
      <c r="R68" s="21">
        <f t="shared" si="12"/>
        <v>-1.6858320899890099E-14</v>
      </c>
      <c r="S68" s="21">
        <f t="shared" si="13"/>
        <v>3.64413218642886E-16</v>
      </c>
    </row>
    <row r="69" spans="1:19">
      <c r="A69" s="22">
        <v>32598</v>
      </c>
      <c r="B69" s="22"/>
      <c r="C69" s="20">
        <v>0.27531651083738901</v>
      </c>
      <c r="D69" s="21">
        <v>-1.5919882960402899E-14</v>
      </c>
      <c r="E69" s="21">
        <v>-4.9403344325359097E-16</v>
      </c>
      <c r="F69" s="21">
        <v>-5.6396981561819701E-15</v>
      </c>
      <c r="G69" s="21">
        <v>-1.7692875070929799E-14</v>
      </c>
      <c r="H69" s="21">
        <v>-1.71188293703872E-14</v>
      </c>
      <c r="I69" s="21">
        <v>-1.0112628959375301E-17</v>
      </c>
      <c r="J69" s="22"/>
      <c r="K69" s="22"/>
      <c r="L69" s="22"/>
      <c r="M69" s="21">
        <f t="shared" si="7"/>
        <v>0.27531651083738901</v>
      </c>
      <c r="N69" s="21">
        <f t="shared" si="8"/>
        <v>-1.5919882960402898E-15</v>
      </c>
      <c r="O69" s="21">
        <f t="shared" si="9"/>
        <v>-4.9403344325359097E-16</v>
      </c>
      <c r="P69" s="21">
        <f t="shared" si="10"/>
        <v>-5.6396981561819701E-15</v>
      </c>
      <c r="Q69" s="21">
        <f t="shared" si="11"/>
        <v>-1.7692875070929799E-14</v>
      </c>
      <c r="R69" s="21">
        <f t="shared" si="12"/>
        <v>-1.71188293703872E-14</v>
      </c>
      <c r="S69" s="21">
        <f t="shared" si="13"/>
        <v>-1.0112628959375301E-17</v>
      </c>
    </row>
    <row r="70" spans="1:19">
      <c r="A70" s="22">
        <v>32689</v>
      </c>
      <c r="B70" s="22"/>
      <c r="C70" s="20">
        <v>3.2601322133329197E-2</v>
      </c>
      <c r="D70" s="21">
        <v>-1.5798062490817301E-14</v>
      </c>
      <c r="E70" s="21">
        <v>-3.1983960040431001E-16</v>
      </c>
      <c r="F70" s="21">
        <v>-5.9364062304146999E-15</v>
      </c>
      <c r="G70" s="21">
        <v>-1.7941897283007601E-14</v>
      </c>
      <c r="H70" s="21">
        <v>-1.7840775072939299E-14</v>
      </c>
      <c r="I70" s="21">
        <v>4.87180767220232E-17</v>
      </c>
      <c r="J70" s="22"/>
      <c r="K70" s="22"/>
      <c r="L70" s="22"/>
      <c r="M70" s="21">
        <f t="shared" si="7"/>
        <v>3.2601322133329197E-2</v>
      </c>
      <c r="N70" s="21">
        <f t="shared" si="8"/>
        <v>-1.57980624908173E-15</v>
      </c>
      <c r="O70" s="21">
        <f t="shared" si="9"/>
        <v>-3.1983960040431001E-16</v>
      </c>
      <c r="P70" s="21">
        <f t="shared" si="10"/>
        <v>-5.9364062304146999E-15</v>
      </c>
      <c r="Q70" s="21">
        <f t="shared" si="11"/>
        <v>-1.7941897283007601E-14</v>
      </c>
      <c r="R70" s="21">
        <f t="shared" si="12"/>
        <v>-1.7840775072939299E-14</v>
      </c>
      <c r="S70" s="21">
        <f t="shared" si="13"/>
        <v>4.87180767220232E-17</v>
      </c>
    </row>
    <row r="71" spans="1:19">
      <c r="A71" s="22">
        <v>32781</v>
      </c>
      <c r="B71" s="22"/>
      <c r="C71" s="20">
        <v>0.103867538182082</v>
      </c>
      <c r="D71" s="21">
        <v>-1.5650432430105001E-14</v>
      </c>
      <c r="E71" s="21">
        <v>-7.7082121233889996E-16</v>
      </c>
      <c r="F71" s="21">
        <v>-6.5317941112805299E-15</v>
      </c>
      <c r="G71" s="21">
        <v>-1.8996683654184999E-14</v>
      </c>
      <c r="H71" s="21">
        <v>-1.8005428628272601E-14</v>
      </c>
      <c r="I71" s="21">
        <v>-3.2169462163233501E-16</v>
      </c>
      <c r="J71" s="22"/>
      <c r="K71" s="22"/>
      <c r="L71" s="22"/>
      <c r="M71" s="21">
        <f t="shared" si="7"/>
        <v>0.103867538182082</v>
      </c>
      <c r="N71" s="21">
        <f t="shared" si="8"/>
        <v>-1.5650432430105002E-15</v>
      </c>
      <c r="O71" s="21">
        <f t="shared" si="9"/>
        <v>-7.7082121233889996E-16</v>
      </c>
      <c r="P71" s="21">
        <f t="shared" si="10"/>
        <v>-6.5317941112805299E-15</v>
      </c>
      <c r="Q71" s="21">
        <f t="shared" si="11"/>
        <v>-1.8996683654184999E-14</v>
      </c>
      <c r="R71" s="21">
        <f t="shared" si="12"/>
        <v>-1.8005428628272601E-14</v>
      </c>
      <c r="S71" s="21">
        <f t="shared" si="13"/>
        <v>-3.2169462163233501E-16</v>
      </c>
    </row>
    <row r="72" spans="1:19">
      <c r="A72" s="22">
        <v>32873</v>
      </c>
      <c r="B72" s="22"/>
      <c r="C72" s="20">
        <v>0.35617385546702102</v>
      </c>
      <c r="D72" s="21">
        <v>-1.61001791926071E-14</v>
      </c>
      <c r="E72" s="21">
        <v>-1.1303938366890801E-15</v>
      </c>
      <c r="F72" s="21">
        <v>-7.08870302673683E-15</v>
      </c>
      <c r="G72" s="21">
        <v>-1.84013127640696E-14</v>
      </c>
      <c r="H72" s="21">
        <v>-1.75282319097577E-14</v>
      </c>
      <c r="I72" s="21">
        <v>4.7769513060131203E-16</v>
      </c>
      <c r="J72" s="22"/>
      <c r="K72" s="22"/>
      <c r="L72" s="22"/>
      <c r="M72" s="21">
        <f t="shared" si="7"/>
        <v>0.35617385546702102</v>
      </c>
      <c r="N72" s="21">
        <f t="shared" si="8"/>
        <v>-1.61001791926071E-15</v>
      </c>
      <c r="O72" s="21">
        <f t="shared" si="9"/>
        <v>-1.1303938366890801E-15</v>
      </c>
      <c r="P72" s="21">
        <f t="shared" si="10"/>
        <v>-7.08870302673683E-15</v>
      </c>
      <c r="Q72" s="21">
        <f t="shared" si="11"/>
        <v>-1.84013127640696E-14</v>
      </c>
      <c r="R72" s="21">
        <f t="shared" si="12"/>
        <v>-1.75282319097577E-14</v>
      </c>
      <c r="S72" s="21">
        <f t="shared" si="13"/>
        <v>4.7769513060131203E-16</v>
      </c>
    </row>
    <row r="73" spans="1:19">
      <c r="A73" s="22">
        <v>32963</v>
      </c>
      <c r="B73" s="22"/>
      <c r="C73" s="20">
        <v>0.180967721405207</v>
      </c>
      <c r="D73" s="21">
        <v>-1.6494720706786902E-14</v>
      </c>
      <c r="E73" s="21">
        <v>-2.0423801475417101E-15</v>
      </c>
      <c r="F73" s="21">
        <v>-7.1266961630645798E-15</v>
      </c>
      <c r="G73" s="21">
        <v>-1.8980417356884601E-14</v>
      </c>
      <c r="H73" s="21">
        <v>-1.8040496518921599E-14</v>
      </c>
      <c r="I73" s="21">
        <v>-5.8992390298780498E-16</v>
      </c>
      <c r="J73" s="22"/>
      <c r="K73" s="22"/>
      <c r="L73" s="22"/>
      <c r="M73" s="21">
        <f t="shared" si="7"/>
        <v>0.180967721405207</v>
      </c>
      <c r="N73" s="21">
        <f t="shared" si="8"/>
        <v>-1.6494720706786902E-15</v>
      </c>
      <c r="O73" s="21">
        <f t="shared" si="9"/>
        <v>-2.0423801475417101E-15</v>
      </c>
      <c r="P73" s="21">
        <f t="shared" si="10"/>
        <v>-7.1266961630645798E-15</v>
      </c>
      <c r="Q73" s="21">
        <f t="shared" si="11"/>
        <v>-1.8980417356884601E-14</v>
      </c>
      <c r="R73" s="21">
        <f t="shared" si="12"/>
        <v>-1.8040496518921599E-14</v>
      </c>
      <c r="S73" s="21">
        <f t="shared" si="13"/>
        <v>-5.8992390298780498E-16</v>
      </c>
    </row>
    <row r="74" spans="1:19">
      <c r="A74" s="22">
        <v>33054</v>
      </c>
      <c r="B74" s="22"/>
      <c r="C74" s="20">
        <v>-1.11506306134586E-2</v>
      </c>
      <c r="D74" s="21">
        <v>-1.70846020206339E-14</v>
      </c>
      <c r="E74" s="21">
        <v>-1.7864194397414E-15</v>
      </c>
      <c r="F74" s="21">
        <v>-7.8099945626604804E-15</v>
      </c>
      <c r="G74" s="21">
        <v>-1.9786463960217801E-14</v>
      </c>
      <c r="H74" s="21">
        <v>-1.9285067883577298E-14</v>
      </c>
      <c r="I74" s="21">
        <v>-7.6684320754167795E-16</v>
      </c>
      <c r="J74" s="22"/>
      <c r="K74" s="22"/>
      <c r="L74" s="22"/>
      <c r="M74" s="21">
        <f t="shared" si="7"/>
        <v>-1.11506306134586E-2</v>
      </c>
      <c r="N74" s="21">
        <f t="shared" si="8"/>
        <v>-1.7084602020633901E-15</v>
      </c>
      <c r="O74" s="21">
        <f t="shared" si="9"/>
        <v>-1.7864194397414E-15</v>
      </c>
      <c r="P74" s="21">
        <f t="shared" si="10"/>
        <v>-7.8099945626604804E-15</v>
      </c>
      <c r="Q74" s="21">
        <f t="shared" si="11"/>
        <v>-1.9786463960217801E-14</v>
      </c>
      <c r="R74" s="21">
        <f t="shared" si="12"/>
        <v>-1.9285067883577298E-14</v>
      </c>
      <c r="S74" s="21">
        <f t="shared" si="13"/>
        <v>-7.6684320754167795E-16</v>
      </c>
    </row>
    <row r="75" spans="1:19">
      <c r="A75" s="22">
        <v>33146</v>
      </c>
      <c r="B75" s="22"/>
      <c r="C75" s="20">
        <v>4.2520128999445801E-2</v>
      </c>
      <c r="D75" s="21">
        <v>-1.65909875443104E-14</v>
      </c>
      <c r="E75" s="21">
        <v>-2.1832252300201998E-15</v>
      </c>
      <c r="F75" s="21">
        <v>-8.2581347503011704E-15</v>
      </c>
      <c r="G75" s="21">
        <v>-2.01897534590107E-14</v>
      </c>
      <c r="H75" s="21">
        <v>-1.8168501636838099E-14</v>
      </c>
      <c r="I75" s="21">
        <v>2.3830244449408099E-17</v>
      </c>
      <c r="J75" s="22"/>
      <c r="K75" s="22"/>
      <c r="L75" s="22"/>
      <c r="M75" s="21">
        <f t="shared" si="7"/>
        <v>4.2520128999445801E-2</v>
      </c>
      <c r="N75" s="21">
        <f t="shared" si="8"/>
        <v>-1.6590987544310399E-15</v>
      </c>
      <c r="O75" s="21">
        <f t="shared" si="9"/>
        <v>-2.1832252300201998E-15</v>
      </c>
      <c r="P75" s="21">
        <f t="shared" si="10"/>
        <v>-8.2581347503011704E-15</v>
      </c>
      <c r="Q75" s="21">
        <f t="shared" si="11"/>
        <v>-2.01897534590107E-14</v>
      </c>
      <c r="R75" s="21">
        <f t="shared" si="12"/>
        <v>-1.8168501636838099E-14</v>
      </c>
      <c r="S75" s="21">
        <f t="shared" si="13"/>
        <v>2.3830244449408099E-17</v>
      </c>
    </row>
    <row r="76" spans="1:19">
      <c r="A76" s="22">
        <v>33238</v>
      </c>
      <c r="B76" s="22"/>
      <c r="C76" s="20">
        <v>0.118869834847299</v>
      </c>
      <c r="D76" s="21">
        <v>-1.69004594359533E-14</v>
      </c>
      <c r="E76" s="21">
        <v>-2.6562299940930902E-15</v>
      </c>
      <c r="F76" s="21">
        <v>-8.8509221186413507E-15</v>
      </c>
      <c r="G76" s="21">
        <v>-1.93181775414767E-14</v>
      </c>
      <c r="H76" s="21">
        <v>-1.75415920546908E-14</v>
      </c>
      <c r="I76" s="21">
        <v>-2.2640838086706701E-16</v>
      </c>
      <c r="J76" s="22"/>
      <c r="K76" s="22"/>
      <c r="L76" s="22"/>
      <c r="M76" s="21">
        <f t="shared" si="7"/>
        <v>0.118869834847299</v>
      </c>
      <c r="N76" s="21">
        <f t="shared" si="8"/>
        <v>-1.6900459435953301E-15</v>
      </c>
      <c r="O76" s="21">
        <f t="shared" si="9"/>
        <v>-2.6562299940930902E-15</v>
      </c>
      <c r="P76" s="21">
        <f t="shared" si="10"/>
        <v>-8.8509221186413507E-15</v>
      </c>
      <c r="Q76" s="21">
        <f t="shared" si="11"/>
        <v>-1.93181775414767E-14</v>
      </c>
      <c r="R76" s="21">
        <f t="shared" si="12"/>
        <v>-1.75415920546908E-14</v>
      </c>
      <c r="S76" s="21">
        <f t="shared" si="13"/>
        <v>-2.2640838086706701E-16</v>
      </c>
    </row>
    <row r="77" spans="1:19">
      <c r="A77" s="22">
        <v>33328</v>
      </c>
      <c r="B77" s="22"/>
      <c r="C77" s="20">
        <v>7.95683813166395E-2</v>
      </c>
      <c r="D77" s="21">
        <v>-1.7160393681895199E-14</v>
      </c>
      <c r="E77" s="21">
        <v>-2.79893003649833E-15</v>
      </c>
      <c r="F77" s="21">
        <v>-7.4694973168632801E-15</v>
      </c>
      <c r="G77" s="21">
        <v>-1.80491659679374E-14</v>
      </c>
      <c r="H77" s="21">
        <v>-1.70350227134932E-14</v>
      </c>
      <c r="I77" s="21">
        <v>5.3130032241940496E-16</v>
      </c>
      <c r="J77" s="22"/>
      <c r="K77" s="22"/>
      <c r="L77" s="22"/>
      <c r="M77" s="21">
        <f t="shared" si="7"/>
        <v>7.95683813166395E-2</v>
      </c>
      <c r="N77" s="21">
        <f t="shared" si="8"/>
        <v>-1.7160393681895199E-15</v>
      </c>
      <c r="O77" s="21">
        <f t="shared" si="9"/>
        <v>-2.79893003649833E-15</v>
      </c>
      <c r="P77" s="21">
        <f t="shared" si="10"/>
        <v>-7.4694973168632801E-15</v>
      </c>
      <c r="Q77" s="21">
        <f t="shared" si="11"/>
        <v>-1.80491659679374E-14</v>
      </c>
      <c r="R77" s="21">
        <f t="shared" si="12"/>
        <v>-1.70350227134932E-14</v>
      </c>
      <c r="S77" s="21">
        <f t="shared" si="13"/>
        <v>5.3130032241940496E-16</v>
      </c>
    </row>
    <row r="78" spans="1:19">
      <c r="A78" s="22">
        <v>33419</v>
      </c>
      <c r="B78" s="22"/>
      <c r="C78" s="20">
        <v>-0.19507356611189899</v>
      </c>
      <c r="D78" s="21">
        <v>-1.74758577181752E-14</v>
      </c>
      <c r="E78" s="21">
        <v>-2.1192689293803502E-15</v>
      </c>
      <c r="F78" s="21">
        <v>-7.1921771022803095E-15</v>
      </c>
      <c r="G78" s="21">
        <v>-1.8641626012888801E-14</v>
      </c>
      <c r="H78" s="21">
        <v>-1.7357513628279901E-14</v>
      </c>
      <c r="I78" s="21">
        <v>-7.3804815868224796E-16</v>
      </c>
      <c r="J78" s="22"/>
      <c r="K78" s="22"/>
      <c r="L78" s="22"/>
      <c r="M78" s="21">
        <f t="shared" si="7"/>
        <v>-0.19507356611189899</v>
      </c>
      <c r="N78" s="21">
        <f t="shared" si="8"/>
        <v>-1.74758577181752E-15</v>
      </c>
      <c r="O78" s="21">
        <f t="shared" si="9"/>
        <v>-2.1192689293803502E-15</v>
      </c>
      <c r="P78" s="21">
        <f t="shared" si="10"/>
        <v>-7.1921771022803095E-15</v>
      </c>
      <c r="Q78" s="21">
        <f t="shared" si="11"/>
        <v>-1.8641626012888801E-14</v>
      </c>
      <c r="R78" s="21">
        <f t="shared" si="12"/>
        <v>-1.7357513628279901E-14</v>
      </c>
      <c r="S78" s="21">
        <f t="shared" si="13"/>
        <v>-7.3804815868224796E-16</v>
      </c>
    </row>
    <row r="79" spans="1:19">
      <c r="A79" s="22">
        <v>33511</v>
      </c>
      <c r="B79" s="22"/>
      <c r="C79" s="20">
        <v>5.8662220052687702E-2</v>
      </c>
      <c r="D79" s="21">
        <v>-1.6695074846328499E-14</v>
      </c>
      <c r="E79" s="21">
        <v>-1.2870041676203999E-15</v>
      </c>
      <c r="F79" s="21">
        <v>-7.0724628218517997E-15</v>
      </c>
      <c r="G79" s="21">
        <v>-1.8070677925166701E-14</v>
      </c>
      <c r="H79" s="21">
        <v>-1.7649055796301099E-14</v>
      </c>
      <c r="I79" s="21">
        <v>3.2157994212232698E-16</v>
      </c>
      <c r="J79" s="22"/>
      <c r="K79" s="22"/>
      <c r="L79" s="22"/>
      <c r="M79" s="21">
        <f t="shared" si="7"/>
        <v>5.8662220052687702E-2</v>
      </c>
      <c r="N79" s="21">
        <f t="shared" si="8"/>
        <v>-1.6695074846328498E-15</v>
      </c>
      <c r="O79" s="21">
        <f t="shared" si="9"/>
        <v>-1.2870041676203999E-15</v>
      </c>
      <c r="P79" s="21">
        <f t="shared" si="10"/>
        <v>-7.0724628218517997E-15</v>
      </c>
      <c r="Q79" s="21">
        <f t="shared" si="11"/>
        <v>-1.8070677925166701E-14</v>
      </c>
      <c r="R79" s="21">
        <f t="shared" si="12"/>
        <v>-1.7649055796301099E-14</v>
      </c>
      <c r="S79" s="21">
        <f t="shared" si="13"/>
        <v>3.2157994212232698E-16</v>
      </c>
    </row>
    <row r="80" spans="1:19">
      <c r="A80" s="22">
        <v>33603</v>
      </c>
      <c r="B80" s="22"/>
      <c r="C80" s="20">
        <v>-6.2155946468157301E-2</v>
      </c>
      <c r="D80" s="21">
        <v>-1.5599718783455401E-14</v>
      </c>
      <c r="E80" s="21">
        <v>-1.02040904657837E-15</v>
      </c>
      <c r="F80" s="21">
        <v>-6.3788577213038097E-15</v>
      </c>
      <c r="G80" s="21">
        <v>-1.8433887820587399E-14</v>
      </c>
      <c r="H80" s="21">
        <v>-1.68316308031915E-14</v>
      </c>
      <c r="I80" s="21">
        <v>1.3881963147595101E-16</v>
      </c>
      <c r="J80" s="22"/>
      <c r="K80" s="22"/>
      <c r="L80" s="22"/>
      <c r="M80" s="21">
        <f t="shared" si="7"/>
        <v>-6.2155946468157301E-2</v>
      </c>
      <c r="N80" s="21">
        <f t="shared" si="8"/>
        <v>-1.5599718783455402E-15</v>
      </c>
      <c r="O80" s="21">
        <f t="shared" si="9"/>
        <v>-1.02040904657837E-15</v>
      </c>
      <c r="P80" s="21">
        <f t="shared" si="10"/>
        <v>-6.3788577213038097E-15</v>
      </c>
      <c r="Q80" s="21">
        <f t="shared" si="11"/>
        <v>-1.8433887820587399E-14</v>
      </c>
      <c r="R80" s="21">
        <f t="shared" si="12"/>
        <v>-1.68316308031915E-14</v>
      </c>
      <c r="S80" s="21">
        <f t="shared" si="13"/>
        <v>1.3881963147595101E-16</v>
      </c>
    </row>
    <row r="81" spans="1:19">
      <c r="A81" s="22">
        <v>33694</v>
      </c>
      <c r="B81" s="22"/>
      <c r="C81" s="20">
        <v>-6.6733594798652502E-3</v>
      </c>
      <c r="D81" s="21">
        <v>-1.53169461366471E-14</v>
      </c>
      <c r="E81" s="21">
        <v>-8.8946441559322799E-16</v>
      </c>
      <c r="F81" s="21">
        <v>-7.5847169097476297E-15</v>
      </c>
      <c r="G81" s="21">
        <v>-1.8623732286115399E-14</v>
      </c>
      <c r="H81" s="21">
        <v>-1.8142302378272099E-14</v>
      </c>
      <c r="I81" s="21">
        <v>-9.3087947493731903E-16</v>
      </c>
      <c r="J81" s="22"/>
      <c r="K81" s="22"/>
      <c r="L81" s="22"/>
      <c r="M81" s="21">
        <f t="shared" si="7"/>
        <v>-6.6733594798652502E-3</v>
      </c>
      <c r="N81" s="21">
        <f t="shared" si="8"/>
        <v>-1.5316946136647099E-15</v>
      </c>
      <c r="O81" s="21">
        <f t="shared" si="9"/>
        <v>-8.8946441559322799E-16</v>
      </c>
      <c r="P81" s="21">
        <f t="shared" si="10"/>
        <v>-7.5847169097476297E-15</v>
      </c>
      <c r="Q81" s="21">
        <f t="shared" si="11"/>
        <v>-1.8623732286115399E-14</v>
      </c>
      <c r="R81" s="21">
        <f t="shared" si="12"/>
        <v>-1.8142302378272099E-14</v>
      </c>
      <c r="S81" s="21">
        <f t="shared" si="13"/>
        <v>-9.3087947493731903E-16</v>
      </c>
    </row>
    <row r="82" spans="1:19">
      <c r="A82" s="22">
        <v>33785</v>
      </c>
      <c r="B82" s="22"/>
      <c r="C82" s="20">
        <v>0.107401709674719</v>
      </c>
      <c r="D82" s="21">
        <v>-1.47713459854169E-14</v>
      </c>
      <c r="E82" s="21">
        <v>-1.55767364579911E-15</v>
      </c>
      <c r="F82" s="21">
        <v>-7.4875350466786497E-15</v>
      </c>
      <c r="G82" s="21">
        <v>-1.9536843300507501E-14</v>
      </c>
      <c r="H82" s="21">
        <v>-1.8512996541053601E-14</v>
      </c>
      <c r="I82" s="21">
        <v>-3.3739173769636999E-16</v>
      </c>
      <c r="J82" s="22"/>
      <c r="K82" s="22"/>
      <c r="L82" s="22"/>
      <c r="M82" s="21">
        <f t="shared" si="7"/>
        <v>0.107401709674719</v>
      </c>
      <c r="N82" s="21">
        <f t="shared" si="8"/>
        <v>-1.47713459854169E-15</v>
      </c>
      <c r="O82" s="21">
        <f t="shared" si="9"/>
        <v>-1.55767364579911E-15</v>
      </c>
      <c r="P82" s="21">
        <f t="shared" si="10"/>
        <v>-7.4875350466786497E-15</v>
      </c>
      <c r="Q82" s="21">
        <f t="shared" si="11"/>
        <v>-1.9536843300507501E-14</v>
      </c>
      <c r="R82" s="21">
        <f t="shared" si="12"/>
        <v>-1.8512996541053601E-14</v>
      </c>
      <c r="S82" s="21">
        <f t="shared" si="13"/>
        <v>-3.3739173769636999E-16</v>
      </c>
    </row>
    <row r="83" spans="1:19">
      <c r="A83" s="22">
        <v>33877</v>
      </c>
      <c r="B83" s="22"/>
      <c r="C83" s="20">
        <v>0.33453184540701703</v>
      </c>
      <c r="D83" s="21">
        <v>-1.5667464103396999E-14</v>
      </c>
      <c r="E83" s="21">
        <v>-2.1112063372596701E-15</v>
      </c>
      <c r="F83" s="21">
        <v>-9.2368549158798695E-15</v>
      </c>
      <c r="G83" s="21">
        <v>-2.03415048858987E-14</v>
      </c>
      <c r="H83" s="21">
        <v>-1.7901892292582002E-14</v>
      </c>
      <c r="I83" s="21">
        <v>-8.9674105197793408E-16</v>
      </c>
      <c r="J83" s="22"/>
      <c r="K83" s="22"/>
      <c r="L83" s="22"/>
      <c r="M83" s="21">
        <f t="shared" si="7"/>
        <v>0.33453184540701703</v>
      </c>
      <c r="N83" s="21">
        <f t="shared" si="8"/>
        <v>-1.5667464103397E-15</v>
      </c>
      <c r="O83" s="21">
        <f t="shared" si="9"/>
        <v>-2.1112063372596701E-15</v>
      </c>
      <c r="P83" s="21">
        <f t="shared" si="10"/>
        <v>-9.2368549158798695E-15</v>
      </c>
      <c r="Q83" s="21">
        <f t="shared" si="11"/>
        <v>-2.03415048858987E-14</v>
      </c>
      <c r="R83" s="21">
        <f t="shared" si="12"/>
        <v>-1.7901892292582002E-14</v>
      </c>
      <c r="S83" s="21">
        <f t="shared" si="13"/>
        <v>-8.9674105197793408E-16</v>
      </c>
    </row>
    <row r="84" spans="1:19">
      <c r="A84" s="22">
        <v>33969</v>
      </c>
      <c r="B84" s="22"/>
      <c r="C84" s="20">
        <v>-0.21359187148905701</v>
      </c>
      <c r="D84" s="21">
        <v>-1.52011629628649E-14</v>
      </c>
      <c r="E84" s="21">
        <v>-2.4985056941970899E-15</v>
      </c>
      <c r="F84" s="21">
        <v>-8.2326996726716194E-15</v>
      </c>
      <c r="G84" s="21">
        <v>-1.8013346678749801E-14</v>
      </c>
      <c r="H84" s="21">
        <v>-1.7043861512187899E-14</v>
      </c>
      <c r="I84" s="21">
        <v>8.9205628813370993E-16</v>
      </c>
      <c r="J84" s="22"/>
      <c r="K84" s="22"/>
      <c r="L84" s="22"/>
      <c r="M84" s="21">
        <f t="shared" si="7"/>
        <v>-0.21359187148905701</v>
      </c>
      <c r="N84" s="21">
        <f t="shared" si="8"/>
        <v>-1.52011629628649E-15</v>
      </c>
      <c r="O84" s="21">
        <f t="shared" si="9"/>
        <v>-2.4985056941970899E-15</v>
      </c>
      <c r="P84" s="21">
        <f t="shared" si="10"/>
        <v>-8.2326996726716194E-15</v>
      </c>
      <c r="Q84" s="21">
        <f t="shared" si="11"/>
        <v>-1.8013346678749801E-14</v>
      </c>
      <c r="R84" s="21">
        <f t="shared" si="12"/>
        <v>-1.7043861512187899E-14</v>
      </c>
      <c r="S84" s="21">
        <f t="shared" si="13"/>
        <v>8.9205628813370993E-16</v>
      </c>
    </row>
    <row r="85" spans="1:19">
      <c r="A85" s="22">
        <v>34059</v>
      </c>
      <c r="B85" s="22"/>
      <c r="C85" s="20">
        <v>0.14580386395372</v>
      </c>
      <c r="D85" s="21">
        <v>-1.6118163453070498E-14</v>
      </c>
      <c r="E85" s="21">
        <v>-2.3583144038664201E-15</v>
      </c>
      <c r="F85" s="21">
        <v>-7.11742657950667E-15</v>
      </c>
      <c r="G85" s="21">
        <v>-1.7928176630123199E-14</v>
      </c>
      <c r="H85" s="21">
        <v>-1.5518254444246399E-14</v>
      </c>
      <c r="I85" s="21">
        <v>2.19674313444657E-16</v>
      </c>
      <c r="J85" s="22"/>
      <c r="K85" s="22"/>
      <c r="L85" s="22"/>
      <c r="M85" s="21">
        <f t="shared" si="7"/>
        <v>0.14580386395372</v>
      </c>
      <c r="N85" s="21">
        <f t="shared" si="8"/>
        <v>-1.6118163453070498E-15</v>
      </c>
      <c r="O85" s="21">
        <f t="shared" si="9"/>
        <v>-2.3583144038664201E-15</v>
      </c>
      <c r="P85" s="21">
        <f t="shared" si="10"/>
        <v>-7.11742657950667E-15</v>
      </c>
      <c r="Q85" s="21">
        <f t="shared" si="11"/>
        <v>-1.7928176630123199E-14</v>
      </c>
      <c r="R85" s="21">
        <f t="shared" si="12"/>
        <v>-1.5518254444246399E-14</v>
      </c>
      <c r="S85" s="21">
        <f t="shared" si="13"/>
        <v>2.19674313444657E-16</v>
      </c>
    </row>
    <row r="86" spans="1:19">
      <c r="A86" s="22">
        <v>34150</v>
      </c>
      <c r="B86" s="22"/>
      <c r="C86" s="20">
        <v>-0.31198299513418898</v>
      </c>
      <c r="D86" s="21">
        <v>-1.5950061691066301E-14</v>
      </c>
      <c r="E86" s="21">
        <v>-1.33651860354523E-15</v>
      </c>
      <c r="F86" s="21">
        <v>-7.0155946544850797E-15</v>
      </c>
      <c r="G86" s="21">
        <v>-1.6410159192314601E-14</v>
      </c>
      <c r="H86" s="21">
        <v>-1.62662981756901E-14</v>
      </c>
      <c r="I86" s="21">
        <v>7.9779124281649796E-17</v>
      </c>
      <c r="J86" s="22"/>
      <c r="K86" s="22"/>
      <c r="L86" s="22"/>
      <c r="M86" s="21">
        <f t="shared" si="7"/>
        <v>-0.31198299513418898</v>
      </c>
      <c r="N86" s="21">
        <f t="shared" si="8"/>
        <v>-1.5950061691066302E-15</v>
      </c>
      <c r="O86" s="21">
        <f t="shared" si="9"/>
        <v>-1.33651860354523E-15</v>
      </c>
      <c r="P86" s="21">
        <f t="shared" si="10"/>
        <v>-7.0155946544850797E-15</v>
      </c>
      <c r="Q86" s="21">
        <f t="shared" si="11"/>
        <v>-1.6410159192314601E-14</v>
      </c>
      <c r="R86" s="21">
        <f t="shared" si="12"/>
        <v>-1.62662981756901E-14</v>
      </c>
      <c r="S86" s="21">
        <f t="shared" si="13"/>
        <v>7.9779124281649796E-17</v>
      </c>
    </row>
    <row r="87" spans="1:19">
      <c r="A87" s="22">
        <v>34242</v>
      </c>
      <c r="B87" s="22"/>
      <c r="C87" s="20">
        <v>-0.24839962874969601</v>
      </c>
      <c r="D87" s="21">
        <v>-1.49475556396813E-14</v>
      </c>
      <c r="E87" s="21">
        <v>-9.1870063846764696E-16</v>
      </c>
      <c r="F87" s="21">
        <v>-4.8605604969746002E-15</v>
      </c>
      <c r="G87" s="21">
        <v>-1.6532965592694901E-14</v>
      </c>
      <c r="H87" s="21">
        <v>-1.5999060981340499E-14</v>
      </c>
      <c r="I87" s="21">
        <v>7.2216669122762402E-16</v>
      </c>
      <c r="J87" s="22"/>
      <c r="K87" s="22"/>
      <c r="L87" s="22"/>
      <c r="M87" s="21">
        <f t="shared" si="7"/>
        <v>-0.24839962874969601</v>
      </c>
      <c r="N87" s="21">
        <f t="shared" si="8"/>
        <v>-1.49475556396813E-15</v>
      </c>
      <c r="O87" s="21">
        <f t="shared" si="9"/>
        <v>-9.1870063846764696E-16</v>
      </c>
      <c r="P87" s="21">
        <f t="shared" si="10"/>
        <v>-4.8605604969746002E-15</v>
      </c>
      <c r="Q87" s="21">
        <f t="shared" si="11"/>
        <v>-1.6532965592694901E-14</v>
      </c>
      <c r="R87" s="21">
        <f t="shared" si="12"/>
        <v>-1.5999060981340499E-14</v>
      </c>
      <c r="S87" s="21">
        <f t="shared" si="13"/>
        <v>7.2216669122762402E-16</v>
      </c>
    </row>
    <row r="88" spans="1:19">
      <c r="A88" s="22">
        <v>34334</v>
      </c>
      <c r="B88" s="22"/>
      <c r="C88" s="20">
        <v>-0.18963225287597499</v>
      </c>
      <c r="D88" s="21">
        <v>-1.47388671173938E-14</v>
      </c>
      <c r="E88" s="21">
        <v>1.03301632746924E-15</v>
      </c>
      <c r="F88" s="21">
        <v>-5.2277509202244101E-15</v>
      </c>
      <c r="G88" s="21">
        <v>-1.6820349467421201E-14</v>
      </c>
      <c r="H88" s="21">
        <v>-1.62187149248038E-14</v>
      </c>
      <c r="I88" s="21">
        <v>1.6430276152931299E-16</v>
      </c>
      <c r="J88" s="22"/>
      <c r="K88" s="22"/>
      <c r="L88" s="22"/>
      <c r="M88" s="21">
        <f t="shared" si="7"/>
        <v>-0.18963225287597499</v>
      </c>
      <c r="N88" s="21">
        <f t="shared" si="8"/>
        <v>-1.4738867117393801E-15</v>
      </c>
      <c r="O88" s="21">
        <f t="shared" si="9"/>
        <v>1.03301632746924E-15</v>
      </c>
      <c r="P88" s="21">
        <f t="shared" si="10"/>
        <v>-5.2277509202244101E-15</v>
      </c>
      <c r="Q88" s="21">
        <f t="shared" si="11"/>
        <v>-1.6820349467421201E-14</v>
      </c>
      <c r="R88" s="21">
        <f t="shared" si="12"/>
        <v>-1.62187149248038E-14</v>
      </c>
      <c r="S88" s="21">
        <f t="shared" si="13"/>
        <v>1.6430276152931299E-16</v>
      </c>
    </row>
    <row r="89" spans="1:19">
      <c r="A89" s="22">
        <v>34424</v>
      </c>
      <c r="B89" s="22"/>
      <c r="C89" s="20">
        <v>-0.100210133398523</v>
      </c>
      <c r="D89" s="21">
        <v>-1.30157552038047E-14</v>
      </c>
      <c r="E89" s="21">
        <v>6.0894917333092397E-16</v>
      </c>
      <c r="F89" s="21">
        <v>-5.1641050596714697E-15</v>
      </c>
      <c r="G89" s="21">
        <v>-1.6563493945350799E-14</v>
      </c>
      <c r="H89" s="21">
        <v>-1.6489335368121201E-14</v>
      </c>
      <c r="I89" s="21">
        <v>5.7717450128393497E-16</v>
      </c>
      <c r="J89" s="22"/>
      <c r="K89" s="22"/>
      <c r="L89" s="22"/>
      <c r="M89" s="21">
        <f t="shared" si="7"/>
        <v>-0.100210133398523</v>
      </c>
      <c r="N89" s="21">
        <f t="shared" si="8"/>
        <v>-1.3015755203804699E-15</v>
      </c>
      <c r="O89" s="21">
        <f t="shared" si="9"/>
        <v>6.0894917333092397E-16</v>
      </c>
      <c r="P89" s="21">
        <f t="shared" si="10"/>
        <v>-5.1641050596714697E-15</v>
      </c>
      <c r="Q89" s="21">
        <f t="shared" si="11"/>
        <v>-1.6563493945350799E-14</v>
      </c>
      <c r="R89" s="21">
        <f t="shared" si="12"/>
        <v>-1.6489335368121201E-14</v>
      </c>
      <c r="S89" s="21">
        <f t="shared" si="13"/>
        <v>5.7717450128393497E-16</v>
      </c>
    </row>
    <row r="90" spans="1:19">
      <c r="A90" s="22">
        <v>34515</v>
      </c>
      <c r="B90" s="22"/>
      <c r="C90" s="20">
        <v>-0.11957435718043399</v>
      </c>
      <c r="D90" s="21">
        <v>-1.3603954885199E-14</v>
      </c>
      <c r="E90" s="21">
        <v>5.5042368812490603E-16</v>
      </c>
      <c r="F90" s="21">
        <v>-5.0280426642596902E-15</v>
      </c>
      <c r="G90" s="21">
        <v>-1.73930941267731E-14</v>
      </c>
      <c r="H90" s="21">
        <v>-1.7087927829594499E-14</v>
      </c>
      <c r="I90" s="21">
        <v>4.55488567141143E-17</v>
      </c>
      <c r="J90" s="22"/>
      <c r="K90" s="22"/>
      <c r="L90" s="22"/>
      <c r="M90" s="21">
        <f t="shared" si="7"/>
        <v>-0.11957435718043399</v>
      </c>
      <c r="N90" s="21">
        <f t="shared" si="8"/>
        <v>-1.3603954885198999E-15</v>
      </c>
      <c r="O90" s="21">
        <f t="shared" si="9"/>
        <v>5.5042368812490603E-16</v>
      </c>
      <c r="P90" s="21">
        <f t="shared" si="10"/>
        <v>-5.0280426642596902E-15</v>
      </c>
      <c r="Q90" s="21">
        <f t="shared" si="11"/>
        <v>-1.73930941267731E-14</v>
      </c>
      <c r="R90" s="21">
        <f t="shared" si="12"/>
        <v>-1.7087927829594499E-14</v>
      </c>
      <c r="S90" s="21">
        <f t="shared" si="13"/>
        <v>4.55488567141143E-17</v>
      </c>
    </row>
    <row r="91" spans="1:19">
      <c r="A91" s="22">
        <v>34607</v>
      </c>
      <c r="B91" s="22"/>
      <c r="C91" s="20">
        <v>-8.4573725680499701E-2</v>
      </c>
      <c r="D91" s="21">
        <v>-1.36131588855046E-14</v>
      </c>
      <c r="E91" s="21">
        <v>9.1825289596347601E-16</v>
      </c>
      <c r="F91" s="21">
        <v>-5.6047765734828203E-15</v>
      </c>
      <c r="G91" s="21">
        <v>-1.78792683763796E-14</v>
      </c>
      <c r="H91" s="21">
        <v>-1.7644660027744801E-14</v>
      </c>
      <c r="I91" s="21">
        <v>1.6973364968487101E-16</v>
      </c>
      <c r="J91" s="22"/>
      <c r="K91" s="22"/>
      <c r="L91" s="22"/>
      <c r="M91" s="21">
        <f t="shared" si="7"/>
        <v>-8.4573725680499701E-2</v>
      </c>
      <c r="N91" s="21">
        <f t="shared" si="8"/>
        <v>-1.36131588855046E-15</v>
      </c>
      <c r="O91" s="21">
        <f t="shared" si="9"/>
        <v>9.1825289596347601E-16</v>
      </c>
      <c r="P91" s="21">
        <f t="shared" si="10"/>
        <v>-5.6047765734828203E-15</v>
      </c>
      <c r="Q91" s="21">
        <f t="shared" si="11"/>
        <v>-1.78792683763796E-14</v>
      </c>
      <c r="R91" s="21">
        <f t="shared" si="12"/>
        <v>-1.7644660027744801E-14</v>
      </c>
      <c r="S91" s="21">
        <f t="shared" si="13"/>
        <v>1.6973364968487101E-16</v>
      </c>
    </row>
    <row r="92" spans="1:19">
      <c r="A92" s="22">
        <v>34699</v>
      </c>
      <c r="B92" s="22"/>
      <c r="C92" s="20">
        <v>5.82820875248087E-2</v>
      </c>
      <c r="D92" s="21">
        <v>-1.34561730324695E-14</v>
      </c>
      <c r="E92" s="21">
        <v>2.2897780398592599E-16</v>
      </c>
      <c r="F92" s="21">
        <v>-6.0905465279760197E-15</v>
      </c>
      <c r="G92" s="21">
        <v>-1.8338683805523898E-14</v>
      </c>
      <c r="H92" s="21">
        <v>-1.7434377103022901E-14</v>
      </c>
      <c r="I92" s="21">
        <v>2.5221522471972202E-16</v>
      </c>
      <c r="J92" s="22"/>
      <c r="K92" s="22"/>
      <c r="L92" s="22"/>
      <c r="M92" s="21">
        <f t="shared" si="7"/>
        <v>5.82820875248087E-2</v>
      </c>
      <c r="N92" s="21">
        <f t="shared" si="8"/>
        <v>-1.34561730324695E-15</v>
      </c>
      <c r="O92" s="21">
        <f t="shared" si="9"/>
        <v>2.2897780398592599E-16</v>
      </c>
      <c r="P92" s="21">
        <f t="shared" si="10"/>
        <v>-6.0905465279760197E-15</v>
      </c>
      <c r="Q92" s="21">
        <f t="shared" si="11"/>
        <v>-1.8338683805523898E-14</v>
      </c>
      <c r="R92" s="21">
        <f t="shared" si="12"/>
        <v>-1.7434377103022901E-14</v>
      </c>
      <c r="S92" s="21">
        <f t="shared" si="13"/>
        <v>2.5221522471972202E-16</v>
      </c>
    </row>
    <row r="93" spans="1:19">
      <c r="A93" s="22">
        <v>34789</v>
      </c>
      <c r="B93" s="22"/>
      <c r="C93" s="20">
        <v>8.4182489093051496E-2</v>
      </c>
      <c r="D93" s="21">
        <v>-1.4054650152270999E-14</v>
      </c>
      <c r="E93" s="21">
        <v>-1.44057183136889E-16</v>
      </c>
      <c r="F93" s="21">
        <v>-6.6842524405954701E-15</v>
      </c>
      <c r="G93" s="21">
        <v>-1.8675495757666299E-14</v>
      </c>
      <c r="H93" s="21">
        <v>-1.8093323112362999E-14</v>
      </c>
      <c r="I93" s="21">
        <v>-2.5452476880063099E-16</v>
      </c>
      <c r="J93" s="22"/>
      <c r="K93" s="22"/>
      <c r="L93" s="22"/>
      <c r="M93" s="21">
        <f t="shared" si="7"/>
        <v>8.4182489093051496E-2</v>
      </c>
      <c r="N93" s="21">
        <f t="shared" si="8"/>
        <v>-1.4054650152270999E-15</v>
      </c>
      <c r="O93" s="21">
        <f t="shared" si="9"/>
        <v>-1.44057183136889E-16</v>
      </c>
      <c r="P93" s="21">
        <f t="shared" si="10"/>
        <v>-6.6842524405954701E-15</v>
      </c>
      <c r="Q93" s="21">
        <f t="shared" si="11"/>
        <v>-1.8675495757666299E-14</v>
      </c>
      <c r="R93" s="21">
        <f t="shared" si="12"/>
        <v>-1.8093323112362999E-14</v>
      </c>
      <c r="S93" s="21">
        <f t="shared" si="13"/>
        <v>-2.5452476880063099E-16</v>
      </c>
    </row>
    <row r="94" spans="1:19">
      <c r="A94" s="22">
        <v>34880</v>
      </c>
      <c r="B94" s="22"/>
      <c r="C94" s="20">
        <v>3.2142080594988701E-2</v>
      </c>
      <c r="D94" s="21">
        <v>-1.4418943119803401E-14</v>
      </c>
      <c r="E94" s="21">
        <v>-8.1181291783361898E-16</v>
      </c>
      <c r="F94" s="21">
        <v>-6.8448099178722103E-15</v>
      </c>
      <c r="G94" s="21">
        <v>-1.89437541743772E-14</v>
      </c>
      <c r="H94" s="21">
        <v>-1.8193165137148199E-14</v>
      </c>
      <c r="I94" s="21">
        <v>1.4116994853269601E-17</v>
      </c>
      <c r="J94" s="22"/>
      <c r="K94" s="22"/>
      <c r="L94" s="22"/>
      <c r="M94" s="21">
        <f t="shared" si="7"/>
        <v>3.2142080594988701E-2</v>
      </c>
      <c r="N94" s="21">
        <f t="shared" si="8"/>
        <v>-1.4418943119803401E-15</v>
      </c>
      <c r="O94" s="21">
        <f t="shared" si="9"/>
        <v>-8.1181291783361898E-16</v>
      </c>
      <c r="P94" s="21">
        <f t="shared" si="10"/>
        <v>-6.8448099178722103E-15</v>
      </c>
      <c r="Q94" s="21">
        <f t="shared" si="11"/>
        <v>-1.89437541743772E-14</v>
      </c>
      <c r="R94" s="21">
        <f t="shared" si="12"/>
        <v>-1.8193165137148199E-14</v>
      </c>
      <c r="S94" s="21">
        <f t="shared" si="13"/>
        <v>1.4116994853269601E-17</v>
      </c>
    </row>
    <row r="95" spans="1:19">
      <c r="A95" s="22">
        <v>34972</v>
      </c>
      <c r="B95" s="22"/>
      <c r="C95" s="20">
        <v>-2.37571030027065E-2</v>
      </c>
      <c r="D95" s="21">
        <v>-1.4824003835916899E-14</v>
      </c>
      <c r="E95" s="21">
        <v>-5.5902116513412099E-16</v>
      </c>
      <c r="F95" s="21">
        <v>-6.7164677580835102E-15</v>
      </c>
      <c r="G95" s="21">
        <v>-1.88253492925627E-14</v>
      </c>
      <c r="H95" s="21">
        <v>-1.78567385556899E-14</v>
      </c>
      <c r="I95" s="21">
        <v>3.8459161548545801E-16</v>
      </c>
      <c r="J95" s="22"/>
      <c r="K95" s="22"/>
      <c r="L95" s="22"/>
      <c r="M95" s="21">
        <f t="shared" si="7"/>
        <v>-2.37571030027065E-2</v>
      </c>
      <c r="N95" s="21">
        <f t="shared" si="8"/>
        <v>-1.4824003835916899E-15</v>
      </c>
      <c r="O95" s="21">
        <f t="shared" si="9"/>
        <v>-5.5902116513412099E-16</v>
      </c>
      <c r="P95" s="21">
        <f t="shared" si="10"/>
        <v>-6.7164677580835102E-15</v>
      </c>
      <c r="Q95" s="21">
        <f t="shared" si="11"/>
        <v>-1.88253492925627E-14</v>
      </c>
      <c r="R95" s="21">
        <f t="shared" si="12"/>
        <v>-1.78567385556899E-14</v>
      </c>
      <c r="S95" s="21">
        <f t="shared" si="13"/>
        <v>3.8459161548545801E-16</v>
      </c>
    </row>
    <row r="96" spans="1:19">
      <c r="A96" s="22">
        <v>35064</v>
      </c>
      <c r="B96" s="22"/>
      <c r="C96" s="20">
        <v>3.9628833811123899E-2</v>
      </c>
      <c r="D96" s="21">
        <v>-1.4806794474392599E-14</v>
      </c>
      <c r="E96" s="21">
        <v>-8.8332311012532599E-16</v>
      </c>
      <c r="F96" s="21">
        <v>-7.22264515168513E-15</v>
      </c>
      <c r="G96" s="21">
        <v>-1.89028440016277E-14</v>
      </c>
      <c r="H96" s="21">
        <v>-1.7600852107169499E-14</v>
      </c>
      <c r="I96" s="21">
        <v>-1.054283287639E-16</v>
      </c>
      <c r="J96" s="22"/>
      <c r="K96" s="22"/>
      <c r="L96" s="22"/>
      <c r="M96" s="21">
        <f t="shared" si="7"/>
        <v>3.9628833811123899E-2</v>
      </c>
      <c r="N96" s="21">
        <f t="shared" si="8"/>
        <v>-1.4806794474392598E-15</v>
      </c>
      <c r="O96" s="21">
        <f t="shared" si="9"/>
        <v>-8.8332311012532599E-16</v>
      </c>
      <c r="P96" s="21">
        <f t="shared" si="10"/>
        <v>-7.22264515168513E-15</v>
      </c>
      <c r="Q96" s="21">
        <f t="shared" si="11"/>
        <v>-1.89028440016277E-14</v>
      </c>
      <c r="R96" s="21">
        <f t="shared" si="12"/>
        <v>-1.7600852107169499E-14</v>
      </c>
      <c r="S96" s="21">
        <f t="shared" si="13"/>
        <v>-1.054283287639E-16</v>
      </c>
    </row>
    <row r="97" spans="1:19">
      <c r="A97" s="22">
        <v>35155</v>
      </c>
      <c r="B97" s="22"/>
      <c r="C97" s="20">
        <v>-0.272905028281971</v>
      </c>
      <c r="D97" s="21">
        <v>-1.46530300533487E-14</v>
      </c>
      <c r="E97" s="21">
        <v>-9.1204460515626593E-16</v>
      </c>
      <c r="F97" s="21">
        <v>-6.8951612015061796E-15</v>
      </c>
      <c r="G97" s="21">
        <v>-1.8595643890888101E-14</v>
      </c>
      <c r="H97" s="21">
        <v>-1.8294180366831001E-14</v>
      </c>
      <c r="I97" s="21">
        <v>-3.2632766411105101E-17</v>
      </c>
      <c r="J97" s="22"/>
      <c r="K97" s="22"/>
      <c r="L97" s="22"/>
      <c r="M97" s="21">
        <f t="shared" si="7"/>
        <v>-0.272905028281971</v>
      </c>
      <c r="N97" s="21">
        <f t="shared" si="8"/>
        <v>-1.4653030053348701E-15</v>
      </c>
      <c r="O97" s="21">
        <f t="shared" si="9"/>
        <v>-9.1204460515626593E-16</v>
      </c>
      <c r="P97" s="21">
        <f t="shared" si="10"/>
        <v>-6.8951612015061796E-15</v>
      </c>
      <c r="Q97" s="21">
        <f t="shared" si="11"/>
        <v>-1.8595643890888101E-14</v>
      </c>
      <c r="R97" s="21">
        <f t="shared" si="12"/>
        <v>-1.8294180366831001E-14</v>
      </c>
      <c r="S97" s="21">
        <f t="shared" si="13"/>
        <v>-3.2632766411105101E-17</v>
      </c>
    </row>
    <row r="98" spans="1:19">
      <c r="A98" s="22">
        <v>35246</v>
      </c>
      <c r="B98" s="22"/>
      <c r="C98" s="20">
        <v>-8.9835546628141402E-2</v>
      </c>
      <c r="D98" s="21">
        <v>-1.4795652017546801E-14</v>
      </c>
      <c r="E98" s="21">
        <v>-6.9762037290330101E-16</v>
      </c>
      <c r="F98" s="21">
        <v>-6.2852730030401097E-15</v>
      </c>
      <c r="G98" s="21">
        <v>-1.8337002993988199E-14</v>
      </c>
      <c r="H98" s="21">
        <v>-1.6982879086767E-14</v>
      </c>
      <c r="I98" s="21">
        <v>8.2194479745472897E-16</v>
      </c>
      <c r="J98" s="22"/>
      <c r="K98" s="22"/>
      <c r="L98" s="22"/>
      <c r="M98" s="21">
        <f t="shared" si="7"/>
        <v>-8.9835546628141402E-2</v>
      </c>
      <c r="N98" s="21">
        <f t="shared" si="8"/>
        <v>-1.4795652017546801E-15</v>
      </c>
      <c r="O98" s="21">
        <f t="shared" si="9"/>
        <v>-6.9762037290330101E-16</v>
      </c>
      <c r="P98" s="21">
        <f t="shared" si="10"/>
        <v>-6.2852730030401097E-15</v>
      </c>
      <c r="Q98" s="21">
        <f t="shared" si="11"/>
        <v>-1.8337002993988199E-14</v>
      </c>
      <c r="R98" s="21">
        <f t="shared" si="12"/>
        <v>-1.6982879086767E-14</v>
      </c>
      <c r="S98" s="21">
        <f t="shared" si="13"/>
        <v>8.2194479745472897E-16</v>
      </c>
    </row>
    <row r="99" spans="1:19">
      <c r="A99" s="22">
        <v>35338</v>
      </c>
      <c r="B99" s="22"/>
      <c r="C99" s="20">
        <v>-5.2339718498176299E-2</v>
      </c>
      <c r="D99" s="21">
        <v>-1.4738827566158601E-14</v>
      </c>
      <c r="E99" s="21">
        <v>-3.9330997224963101E-16</v>
      </c>
      <c r="F99" s="21">
        <v>-6.9510023685340202E-15</v>
      </c>
      <c r="G99" s="21">
        <v>-1.8564941277662998E-14</v>
      </c>
      <c r="H99" s="21">
        <v>-1.78202333830762E-14</v>
      </c>
      <c r="I99" s="21">
        <v>-5.8461522946695702E-16</v>
      </c>
      <c r="J99" s="22"/>
      <c r="K99" s="22"/>
      <c r="L99" s="22"/>
      <c r="M99" s="21">
        <f t="shared" si="7"/>
        <v>-5.2339718498176299E-2</v>
      </c>
      <c r="N99" s="21">
        <f t="shared" si="8"/>
        <v>-1.4738827566158602E-15</v>
      </c>
      <c r="O99" s="21">
        <f t="shared" si="9"/>
        <v>-3.9330997224963101E-16</v>
      </c>
      <c r="P99" s="21">
        <f t="shared" si="10"/>
        <v>-6.9510023685340202E-15</v>
      </c>
      <c r="Q99" s="21">
        <f t="shared" si="11"/>
        <v>-1.8564941277662998E-14</v>
      </c>
      <c r="R99" s="21">
        <f t="shared" si="12"/>
        <v>-1.78202333830762E-14</v>
      </c>
      <c r="S99" s="21">
        <f t="shared" si="13"/>
        <v>-5.8461522946695702E-16</v>
      </c>
    </row>
    <row r="100" spans="1:19">
      <c r="A100" s="22">
        <v>35430</v>
      </c>
      <c r="B100" s="22"/>
      <c r="C100" s="20">
        <v>-4.8407644158128003E-2</v>
      </c>
      <c r="D100" s="21">
        <v>-1.4549322171805301E-14</v>
      </c>
      <c r="E100" s="21">
        <v>-1.12995651799964E-15</v>
      </c>
      <c r="F100" s="21">
        <v>-7.2491079347299299E-15</v>
      </c>
      <c r="G100" s="21">
        <v>-1.92774602051435E-14</v>
      </c>
      <c r="H100" s="21">
        <v>-1.8936583363961299E-14</v>
      </c>
      <c r="I100" s="21">
        <v>-4.9269489820249496E-16</v>
      </c>
      <c r="J100" s="22"/>
      <c r="K100" s="22"/>
      <c r="L100" s="22"/>
      <c r="M100" s="21">
        <f t="shared" si="7"/>
        <v>-4.8407644158128003E-2</v>
      </c>
      <c r="N100" s="21">
        <f t="shared" si="8"/>
        <v>-1.45493221718053E-15</v>
      </c>
      <c r="O100" s="21">
        <f t="shared" si="9"/>
        <v>-1.12995651799964E-15</v>
      </c>
      <c r="P100" s="21">
        <f t="shared" si="10"/>
        <v>-7.2491079347299299E-15</v>
      </c>
      <c r="Q100" s="21">
        <f t="shared" si="11"/>
        <v>-1.92774602051435E-14</v>
      </c>
      <c r="R100" s="21">
        <f t="shared" si="12"/>
        <v>-1.8936583363961299E-14</v>
      </c>
      <c r="S100" s="21">
        <f t="shared" si="13"/>
        <v>-4.9269489820249496E-16</v>
      </c>
    </row>
    <row r="101" spans="1:19">
      <c r="A101" s="22">
        <v>35520</v>
      </c>
      <c r="B101" s="22"/>
      <c r="C101" s="20">
        <v>-3.7046987261043302E-2</v>
      </c>
      <c r="D101" s="21">
        <v>-1.5239877201059099E-14</v>
      </c>
      <c r="E101" s="21">
        <v>-1.428011609399E-15</v>
      </c>
      <c r="F101" s="21">
        <v>-7.9563278421644498E-15</v>
      </c>
      <c r="G101" s="21">
        <v>-2.0498383822530699E-14</v>
      </c>
      <c r="H101" s="21">
        <v>-1.9066634253904899E-14</v>
      </c>
      <c r="I101" s="21">
        <v>-6.4182905188352403E-16</v>
      </c>
      <c r="J101" s="22"/>
      <c r="K101" s="22"/>
      <c r="L101" s="22"/>
      <c r="M101" s="21">
        <f t="shared" si="7"/>
        <v>-3.7046987261043302E-2</v>
      </c>
      <c r="N101" s="21">
        <f t="shared" si="8"/>
        <v>-1.5239877201059099E-15</v>
      </c>
      <c r="O101" s="21">
        <f t="shared" si="9"/>
        <v>-1.428011609399E-15</v>
      </c>
      <c r="P101" s="21">
        <f t="shared" si="10"/>
        <v>-7.9563278421644498E-15</v>
      </c>
      <c r="Q101" s="21">
        <f t="shared" si="11"/>
        <v>-2.0498383822530699E-14</v>
      </c>
      <c r="R101" s="21">
        <f t="shared" si="12"/>
        <v>-1.9066634253904899E-14</v>
      </c>
      <c r="S101" s="21">
        <f t="shared" si="13"/>
        <v>-6.4182905188352403E-16</v>
      </c>
    </row>
    <row r="102" spans="1:19">
      <c r="A102" s="22">
        <v>35611</v>
      </c>
      <c r="B102" s="22"/>
      <c r="C102" s="20">
        <v>-2.1641711067319502E-2</v>
      </c>
      <c r="D102" s="21">
        <v>-1.5382778410905E-14</v>
      </c>
      <c r="E102" s="21">
        <v>-1.7408569080377E-15</v>
      </c>
      <c r="F102" s="21">
        <v>-8.3996948289552505E-15</v>
      </c>
      <c r="G102" s="21">
        <v>-1.9653168453396699E-14</v>
      </c>
      <c r="H102" s="21">
        <v>-1.8289692591017199E-14</v>
      </c>
      <c r="I102" s="21">
        <v>3.67967372880183E-16</v>
      </c>
      <c r="J102" s="22"/>
      <c r="K102" s="22"/>
      <c r="L102" s="22"/>
      <c r="M102" s="21">
        <f t="shared" si="7"/>
        <v>-2.1641711067319502E-2</v>
      </c>
      <c r="N102" s="21">
        <f t="shared" si="8"/>
        <v>-1.5382778410905E-15</v>
      </c>
      <c r="O102" s="21">
        <f t="shared" si="9"/>
        <v>-1.7408569080377E-15</v>
      </c>
      <c r="P102" s="21">
        <f t="shared" si="10"/>
        <v>-8.3996948289552505E-15</v>
      </c>
      <c r="Q102" s="21">
        <f t="shared" si="11"/>
        <v>-1.9653168453396699E-14</v>
      </c>
      <c r="R102" s="21">
        <f t="shared" si="12"/>
        <v>-1.8289692591017199E-14</v>
      </c>
      <c r="S102" s="21">
        <f t="shared" si="13"/>
        <v>3.67967372880183E-16</v>
      </c>
    </row>
    <row r="103" spans="1:19">
      <c r="A103" s="22">
        <v>35703</v>
      </c>
      <c r="B103" s="22"/>
      <c r="C103" s="20">
        <v>-3.6252612973538399E-2</v>
      </c>
      <c r="D103" s="21">
        <v>-1.5524749776308301E-14</v>
      </c>
      <c r="E103" s="21">
        <v>-2.0831699250627199E-15</v>
      </c>
      <c r="F103" s="21">
        <v>-7.7331535152303995E-15</v>
      </c>
      <c r="G103" s="21">
        <v>-1.9343535545714401E-14</v>
      </c>
      <c r="H103" s="21">
        <v>-1.7821584573115401E-14</v>
      </c>
      <c r="I103" s="21">
        <v>-4.97702315839525E-17</v>
      </c>
      <c r="J103" s="22"/>
      <c r="K103" s="22"/>
      <c r="L103" s="22"/>
      <c r="M103" s="21">
        <f t="shared" si="7"/>
        <v>-3.6252612973538399E-2</v>
      </c>
      <c r="N103" s="21">
        <f t="shared" si="8"/>
        <v>-1.5524749776308301E-15</v>
      </c>
      <c r="O103" s="21">
        <f t="shared" si="9"/>
        <v>-2.0831699250627199E-15</v>
      </c>
      <c r="P103" s="21">
        <f t="shared" si="10"/>
        <v>-7.7331535152303995E-15</v>
      </c>
      <c r="Q103" s="21">
        <f t="shared" si="11"/>
        <v>-1.9343535545714401E-14</v>
      </c>
      <c r="R103" s="21">
        <f t="shared" si="12"/>
        <v>-1.7821584573115401E-14</v>
      </c>
      <c r="S103" s="21">
        <f t="shared" si="13"/>
        <v>-4.97702315839525E-17</v>
      </c>
    </row>
    <row r="104" spans="1:19">
      <c r="A104" s="22">
        <v>35795</v>
      </c>
      <c r="B104" s="22"/>
      <c r="C104" s="20">
        <v>-5.4739376938511899E-2</v>
      </c>
      <c r="D104" s="21">
        <v>-1.5552943426263702E-14</v>
      </c>
      <c r="E104" s="21">
        <v>-1.0904486269616699E-15</v>
      </c>
      <c r="F104" s="21">
        <v>-6.9682508511386499E-15</v>
      </c>
      <c r="G104" s="21">
        <v>-1.8179889406878901E-14</v>
      </c>
      <c r="H104" s="21">
        <v>-1.7401272500296799E-14</v>
      </c>
      <c r="I104" s="21">
        <v>5.9357053583158502E-16</v>
      </c>
      <c r="J104" s="22"/>
      <c r="K104" s="22"/>
      <c r="L104" s="22"/>
      <c r="M104" s="21">
        <f t="shared" si="7"/>
        <v>-5.4739376938511899E-2</v>
      </c>
      <c r="N104" s="21">
        <f t="shared" si="8"/>
        <v>-1.5552943426263701E-15</v>
      </c>
      <c r="O104" s="21">
        <f t="shared" si="9"/>
        <v>-1.0904486269616699E-15</v>
      </c>
      <c r="P104" s="21">
        <f t="shared" si="10"/>
        <v>-6.9682508511386499E-15</v>
      </c>
      <c r="Q104" s="21">
        <f t="shared" si="11"/>
        <v>-1.8179889406878901E-14</v>
      </c>
      <c r="R104" s="21">
        <f t="shared" si="12"/>
        <v>-1.7401272500296799E-14</v>
      </c>
      <c r="S104" s="21">
        <f t="shared" si="13"/>
        <v>5.9357053583158502E-16</v>
      </c>
    </row>
    <row r="105" spans="1:19">
      <c r="A105" s="22">
        <v>35885</v>
      </c>
      <c r="B105" s="22"/>
      <c r="C105" s="20">
        <v>1.54743984324376E-2</v>
      </c>
      <c r="D105" s="21">
        <v>-1.44110857285408E-14</v>
      </c>
      <c r="E105" s="21">
        <v>-7.3594292510475496E-16</v>
      </c>
      <c r="F105" s="21">
        <v>-6.6666148642544298E-15</v>
      </c>
      <c r="G105" s="21">
        <v>-1.88507781978044E-14</v>
      </c>
      <c r="H105" s="21">
        <v>-1.7873463887353899E-14</v>
      </c>
      <c r="I105" s="21">
        <v>-4.8226593321122002E-16</v>
      </c>
      <c r="J105" s="22"/>
      <c r="K105" s="22"/>
      <c r="L105" s="22"/>
      <c r="M105" s="21">
        <f t="shared" si="7"/>
        <v>1.54743984324376E-2</v>
      </c>
      <c r="N105" s="21">
        <f t="shared" si="8"/>
        <v>-1.4411085728540799E-15</v>
      </c>
      <c r="O105" s="21">
        <f t="shared" si="9"/>
        <v>-7.3594292510475496E-16</v>
      </c>
      <c r="P105" s="21">
        <f t="shared" si="10"/>
        <v>-6.6666148642544298E-15</v>
      </c>
      <c r="Q105" s="21">
        <f t="shared" si="11"/>
        <v>-1.88507781978044E-14</v>
      </c>
      <c r="R105" s="21">
        <f t="shared" si="12"/>
        <v>-1.7873463887353899E-14</v>
      </c>
      <c r="S105" s="21">
        <f t="shared" si="13"/>
        <v>-4.8226593321122002E-16</v>
      </c>
    </row>
    <row r="106" spans="1:19">
      <c r="A106" s="22">
        <v>35976</v>
      </c>
      <c r="B106" s="22"/>
      <c r="C106" s="20">
        <v>4.1325184310806303E-3</v>
      </c>
      <c r="D106" s="21">
        <v>-1.37552075737162E-14</v>
      </c>
      <c r="E106" s="21">
        <v>-2.2718634596182799E-16</v>
      </c>
      <c r="F106" s="21">
        <v>-7.4722445868194202E-15</v>
      </c>
      <c r="G106" s="21">
        <v>-1.9192049628424399E-14</v>
      </c>
      <c r="H106" s="21">
        <v>-1.8275354302123E-14</v>
      </c>
      <c r="I106" s="21">
        <v>-2.8291458846073901E-16</v>
      </c>
      <c r="J106" s="22"/>
      <c r="K106" s="22"/>
      <c r="L106" s="22"/>
      <c r="M106" s="21">
        <f t="shared" si="7"/>
        <v>4.1325184310806303E-3</v>
      </c>
      <c r="N106" s="21">
        <f t="shared" si="8"/>
        <v>-1.37552075737162E-15</v>
      </c>
      <c r="O106" s="21">
        <f t="shared" si="9"/>
        <v>-2.2718634596182799E-16</v>
      </c>
      <c r="P106" s="21">
        <f t="shared" si="10"/>
        <v>-7.4722445868194202E-15</v>
      </c>
      <c r="Q106" s="21">
        <f t="shared" si="11"/>
        <v>-1.9192049628424399E-14</v>
      </c>
      <c r="R106" s="21">
        <f t="shared" si="12"/>
        <v>-1.8275354302123E-14</v>
      </c>
      <c r="S106" s="21">
        <f t="shared" si="13"/>
        <v>-2.8291458846073901E-16</v>
      </c>
    </row>
    <row r="107" spans="1:19">
      <c r="A107" s="22">
        <v>36068</v>
      </c>
      <c r="B107" s="22"/>
      <c r="C107" s="20">
        <v>-9.5835969389817005E-2</v>
      </c>
      <c r="D107" s="21">
        <v>-1.43782121796695E-14</v>
      </c>
      <c r="E107" s="21">
        <v>-9.6407481597435999E-16</v>
      </c>
      <c r="F107" s="21">
        <v>-7.4928938946133606E-15</v>
      </c>
      <c r="G107" s="21">
        <v>-1.7998193098390401E-14</v>
      </c>
      <c r="H107" s="21">
        <v>-1.52355109430042E-14</v>
      </c>
      <c r="I107" s="21">
        <v>1.3744587545292199E-15</v>
      </c>
      <c r="J107" s="22"/>
      <c r="K107" s="22"/>
      <c r="L107" s="22"/>
      <c r="M107" s="21">
        <f t="shared" si="7"/>
        <v>-9.5835969389817005E-2</v>
      </c>
      <c r="N107" s="21">
        <f t="shared" si="8"/>
        <v>-1.43782121796695E-15</v>
      </c>
      <c r="O107" s="21">
        <f t="shared" si="9"/>
        <v>-9.6407481597435999E-16</v>
      </c>
      <c r="P107" s="21">
        <f t="shared" si="10"/>
        <v>-7.4928938946133606E-15</v>
      </c>
      <c r="Q107" s="21">
        <f t="shared" si="11"/>
        <v>-1.7998193098390401E-14</v>
      </c>
      <c r="R107" s="21">
        <f t="shared" si="12"/>
        <v>-1.52355109430042E-14</v>
      </c>
      <c r="S107" s="21">
        <f t="shared" si="13"/>
        <v>1.3744587545292199E-15</v>
      </c>
    </row>
    <row r="108" spans="1:19">
      <c r="A108" s="22">
        <v>36160</v>
      </c>
      <c r="B108" s="22"/>
      <c r="C108" s="20">
        <v>-8.1247514619757905E-2</v>
      </c>
      <c r="D108" s="21">
        <v>-1.5823575161806699E-14</v>
      </c>
      <c r="E108" s="21">
        <v>-1.0831884984764899E-15</v>
      </c>
      <c r="F108" s="21">
        <v>-5.7108134608682002E-15</v>
      </c>
      <c r="G108" s="21">
        <v>-1.5261562169499301E-14</v>
      </c>
      <c r="H108" s="21">
        <v>-1.5293210431542701E-14</v>
      </c>
      <c r="I108" s="21">
        <v>1.0219173177039E-15</v>
      </c>
      <c r="J108" s="22"/>
      <c r="K108" s="22"/>
      <c r="L108" s="22"/>
      <c r="M108" s="21">
        <f t="shared" si="7"/>
        <v>-8.1247514619757905E-2</v>
      </c>
      <c r="N108" s="21">
        <f t="shared" si="8"/>
        <v>-1.58235751618067E-15</v>
      </c>
      <c r="O108" s="21">
        <f t="shared" si="9"/>
        <v>-1.0831884984764899E-15</v>
      </c>
      <c r="P108" s="21">
        <f t="shared" si="10"/>
        <v>-5.7108134608682002E-15</v>
      </c>
      <c r="Q108" s="21">
        <f t="shared" si="11"/>
        <v>-1.5261562169499301E-14</v>
      </c>
      <c r="R108" s="21">
        <f t="shared" si="12"/>
        <v>-1.5293210431542701E-14</v>
      </c>
      <c r="S108" s="21">
        <f t="shared" si="13"/>
        <v>1.0219173177039E-15</v>
      </c>
    </row>
    <row r="109" spans="1:19">
      <c r="A109" s="22">
        <v>36250</v>
      </c>
      <c r="B109" s="22"/>
      <c r="C109" s="20">
        <v>-0.16126254145438401</v>
      </c>
      <c r="D109" s="21">
        <v>-1.4991349099591901E-14</v>
      </c>
      <c r="E109" s="21">
        <v>7.6124738350386196E-16</v>
      </c>
      <c r="F109" s="21">
        <v>-2.5671058105825E-15</v>
      </c>
      <c r="G109" s="21">
        <v>-1.6391274454905099E-14</v>
      </c>
      <c r="H109" s="21">
        <v>-1.8613113696941201E-14</v>
      </c>
      <c r="I109" s="21">
        <v>-2.5771380124421899E-16</v>
      </c>
      <c r="J109" s="22"/>
      <c r="K109" s="22"/>
      <c r="L109" s="22"/>
      <c r="M109" s="21">
        <f t="shared" si="7"/>
        <v>-0.16126254145438401</v>
      </c>
      <c r="N109" s="21">
        <f t="shared" si="8"/>
        <v>-1.4991349099591901E-15</v>
      </c>
      <c r="O109" s="21">
        <f t="shared" si="9"/>
        <v>7.6124738350386196E-16</v>
      </c>
      <c r="P109" s="21">
        <f t="shared" si="10"/>
        <v>-2.5671058105825E-15</v>
      </c>
      <c r="Q109" s="21">
        <f t="shared" si="11"/>
        <v>-1.6391274454905099E-14</v>
      </c>
      <c r="R109" s="21">
        <f t="shared" si="12"/>
        <v>-1.8613113696941201E-14</v>
      </c>
      <c r="S109" s="21">
        <f t="shared" si="13"/>
        <v>-2.5771380124421899E-16</v>
      </c>
    </row>
    <row r="110" spans="1:19">
      <c r="A110" s="22">
        <v>36341</v>
      </c>
      <c r="B110" s="22"/>
      <c r="C110" s="20">
        <v>-0.20786204178588799</v>
      </c>
      <c r="D110" s="21">
        <v>-1.2932695705342499E-14</v>
      </c>
      <c r="E110" s="21">
        <v>3.6492497144641196E-15</v>
      </c>
      <c r="F110" s="21">
        <v>-4.7882129121229099E-15</v>
      </c>
      <c r="G110" s="21">
        <v>-2.0422489440230899E-14</v>
      </c>
      <c r="H110" s="21">
        <v>-1.96514024930516E-14</v>
      </c>
      <c r="I110" s="21">
        <v>-8.8941647916365993E-16</v>
      </c>
      <c r="J110" s="22"/>
      <c r="K110" s="22"/>
      <c r="L110" s="22"/>
      <c r="M110" s="21">
        <f t="shared" si="7"/>
        <v>-0.20786204178588799</v>
      </c>
      <c r="N110" s="21">
        <f t="shared" si="8"/>
        <v>-1.29326957053425E-15</v>
      </c>
      <c r="O110" s="21">
        <f t="shared" si="9"/>
        <v>3.6492497144641196E-15</v>
      </c>
      <c r="P110" s="21">
        <f t="shared" si="10"/>
        <v>-4.7882129121229099E-15</v>
      </c>
      <c r="Q110" s="21">
        <f t="shared" si="11"/>
        <v>-2.0422489440230899E-14</v>
      </c>
      <c r="R110" s="21">
        <f t="shared" si="12"/>
        <v>-1.96514024930516E-14</v>
      </c>
      <c r="S110" s="21">
        <f t="shared" si="13"/>
        <v>-8.8941647916365993E-16</v>
      </c>
    </row>
    <row r="111" spans="1:19">
      <c r="A111" s="22">
        <v>36433</v>
      </c>
      <c r="B111" s="22"/>
      <c r="C111" s="20">
        <v>-0.124273463995917</v>
      </c>
      <c r="D111" s="21">
        <v>-9.73473041465371E-15</v>
      </c>
      <c r="E111" s="21">
        <v>1.8482649833403298E-15</v>
      </c>
      <c r="F111" s="21">
        <v>-8.56749701892529E-15</v>
      </c>
      <c r="G111" s="21">
        <v>-2.0629946691739701E-14</v>
      </c>
      <c r="H111" s="21">
        <v>-1.87596065430374E-14</v>
      </c>
      <c r="I111" s="21">
        <v>-5.9256508183193998E-17</v>
      </c>
      <c r="J111" s="22"/>
      <c r="K111" s="22"/>
      <c r="L111" s="22"/>
      <c r="M111" s="21">
        <f t="shared" si="7"/>
        <v>-0.124273463995917</v>
      </c>
      <c r="N111" s="21">
        <f t="shared" si="8"/>
        <v>-9.7347304146537092E-16</v>
      </c>
      <c r="O111" s="21">
        <f t="shared" si="9"/>
        <v>1.8482649833403298E-15</v>
      </c>
      <c r="P111" s="21">
        <f t="shared" si="10"/>
        <v>-8.56749701892529E-15</v>
      </c>
      <c r="Q111" s="21">
        <f t="shared" si="11"/>
        <v>-2.0629946691739701E-14</v>
      </c>
      <c r="R111" s="21">
        <f t="shared" si="12"/>
        <v>-1.87596065430374E-14</v>
      </c>
      <c r="S111" s="21">
        <f t="shared" si="13"/>
        <v>-5.9256508183193998E-17</v>
      </c>
    </row>
    <row r="112" spans="1:19">
      <c r="A112" s="22">
        <v>36525</v>
      </c>
      <c r="B112" s="22"/>
      <c r="C112" s="20">
        <v>5.4828030192040897E-2</v>
      </c>
      <c r="D112" s="21">
        <v>-1.1523349904536E-14</v>
      </c>
      <c r="E112" s="21">
        <v>-2.0065244272321002E-15</v>
      </c>
      <c r="F112" s="21">
        <v>-9.10085588152086E-15</v>
      </c>
      <c r="G112" s="21">
        <v>-1.9955442460617099E-14</v>
      </c>
      <c r="H112" s="21">
        <v>-1.78787135423208E-14</v>
      </c>
      <c r="I112" s="21">
        <v>-2.1073218234590601E-16</v>
      </c>
      <c r="J112" s="22"/>
      <c r="K112" s="22"/>
      <c r="L112" s="22"/>
      <c r="M112" s="21">
        <f t="shared" si="7"/>
        <v>5.4828030192040897E-2</v>
      </c>
      <c r="N112" s="21">
        <f t="shared" si="8"/>
        <v>-1.1523349904536E-15</v>
      </c>
      <c r="O112" s="21">
        <f t="shared" si="9"/>
        <v>-2.0065244272321002E-15</v>
      </c>
      <c r="P112" s="21">
        <f t="shared" si="10"/>
        <v>-9.10085588152086E-15</v>
      </c>
      <c r="Q112" s="21">
        <f t="shared" si="11"/>
        <v>-1.9955442460617099E-14</v>
      </c>
      <c r="R112" s="21">
        <f t="shared" si="12"/>
        <v>-1.78787135423208E-14</v>
      </c>
      <c r="S112" s="21">
        <f t="shared" si="13"/>
        <v>-2.1073218234590601E-16</v>
      </c>
    </row>
    <row r="113" spans="1:19">
      <c r="A113" s="22">
        <v>36616</v>
      </c>
      <c r="B113" s="22"/>
      <c r="C113" s="20">
        <v>-1.7113977810828199E-2</v>
      </c>
      <c r="D113" s="21">
        <v>-1.51143862084353E-14</v>
      </c>
      <c r="E113" s="21">
        <v>-2.2308077401171301E-15</v>
      </c>
      <c r="F113" s="21">
        <v>-8.0153342367522605E-15</v>
      </c>
      <c r="G113" s="21">
        <v>-1.8447797233599099E-14</v>
      </c>
      <c r="H113" s="21">
        <v>-1.72604897377997E-14</v>
      </c>
      <c r="I113" s="21">
        <v>3.9916934835672198E-16</v>
      </c>
      <c r="J113" s="22"/>
      <c r="K113" s="22"/>
      <c r="L113" s="22"/>
      <c r="M113" s="21">
        <f t="shared" si="7"/>
        <v>-1.7113977810828199E-2</v>
      </c>
      <c r="N113" s="21">
        <f t="shared" si="8"/>
        <v>-1.51143862084353E-15</v>
      </c>
      <c r="O113" s="21">
        <f t="shared" si="9"/>
        <v>-2.2308077401171301E-15</v>
      </c>
      <c r="P113" s="21">
        <f t="shared" si="10"/>
        <v>-8.0153342367522605E-15</v>
      </c>
      <c r="Q113" s="21">
        <f t="shared" si="11"/>
        <v>-1.8447797233599099E-14</v>
      </c>
      <c r="R113" s="21">
        <f t="shared" si="12"/>
        <v>-1.72604897377997E-14</v>
      </c>
      <c r="S113" s="21">
        <f t="shared" si="13"/>
        <v>3.9916934835672198E-16</v>
      </c>
    </row>
    <row r="114" spans="1:19">
      <c r="A114" s="22">
        <v>36707</v>
      </c>
      <c r="B114" s="22"/>
      <c r="C114" s="20">
        <v>0.111477322430298</v>
      </c>
      <c r="D114" s="21">
        <v>-1.6542089844915099E-14</v>
      </c>
      <c r="E114" s="21">
        <v>-1.4420056522030399E-15</v>
      </c>
      <c r="F114" s="21">
        <v>-6.8906318008675003E-15</v>
      </c>
      <c r="G114" s="21">
        <v>-1.7473278310915399E-14</v>
      </c>
      <c r="H114" s="21">
        <v>-1.5402262014012901E-14</v>
      </c>
      <c r="I114" s="21">
        <v>8.6524084523412295E-16</v>
      </c>
      <c r="J114" s="22"/>
      <c r="K114" s="22"/>
      <c r="L114" s="22"/>
      <c r="M114" s="21">
        <f t="shared" si="7"/>
        <v>0.111477322430298</v>
      </c>
      <c r="N114" s="21">
        <f t="shared" si="8"/>
        <v>-1.65420898449151E-15</v>
      </c>
      <c r="O114" s="21">
        <f t="shared" si="9"/>
        <v>-1.4420056522030399E-15</v>
      </c>
      <c r="P114" s="21">
        <f t="shared" si="10"/>
        <v>-6.8906318008675003E-15</v>
      </c>
      <c r="Q114" s="21">
        <f t="shared" si="11"/>
        <v>-1.7473278310915399E-14</v>
      </c>
      <c r="R114" s="21">
        <f t="shared" si="12"/>
        <v>-1.5402262014012901E-14</v>
      </c>
      <c r="S114" s="21">
        <f t="shared" si="13"/>
        <v>8.6524084523412295E-16</v>
      </c>
    </row>
    <row r="115" spans="1:19">
      <c r="A115" s="22">
        <v>36799</v>
      </c>
      <c r="B115" s="22"/>
      <c r="C115" s="20">
        <v>9.5629993553682305E-2</v>
      </c>
      <c r="D115" s="21">
        <v>-1.6525347181963599E-14</v>
      </c>
      <c r="E115" s="21">
        <v>-5.3668381642506301E-16</v>
      </c>
      <c r="F115" s="21">
        <v>-5.4401111216464101E-15</v>
      </c>
      <c r="G115" s="21">
        <v>-1.5798540255362802E-14</v>
      </c>
      <c r="H115" s="21">
        <v>-1.6297735260664301E-14</v>
      </c>
      <c r="I115" s="21">
        <v>6.1155911192971301E-16</v>
      </c>
      <c r="J115" s="22"/>
      <c r="K115" s="22"/>
      <c r="L115" s="22"/>
      <c r="M115" s="21">
        <f t="shared" si="7"/>
        <v>9.5629993553682305E-2</v>
      </c>
      <c r="N115" s="21">
        <f t="shared" si="8"/>
        <v>-1.6525347181963599E-15</v>
      </c>
      <c r="O115" s="21">
        <f t="shared" si="9"/>
        <v>-5.3668381642506301E-16</v>
      </c>
      <c r="P115" s="21">
        <f t="shared" si="10"/>
        <v>-5.4401111216464101E-15</v>
      </c>
      <c r="Q115" s="21">
        <f t="shared" si="11"/>
        <v>-1.5798540255362802E-14</v>
      </c>
      <c r="R115" s="21">
        <f t="shared" si="12"/>
        <v>-1.6297735260664301E-14</v>
      </c>
      <c r="S115" s="21">
        <f t="shared" si="13"/>
        <v>6.1155911192971301E-16</v>
      </c>
    </row>
    <row r="116" spans="1:19">
      <c r="A116" s="22">
        <v>36891</v>
      </c>
      <c r="B116" s="22"/>
      <c r="C116" s="20">
        <v>7.3474908710625106E-2</v>
      </c>
      <c r="D116" s="21">
        <v>-1.7582861451338599E-14</v>
      </c>
      <c r="E116" s="21">
        <v>7.5550999893469396E-16</v>
      </c>
      <c r="F116" s="21">
        <v>-3.1226792880718802E-15</v>
      </c>
      <c r="G116" s="21">
        <v>-1.5691723038007299E-14</v>
      </c>
      <c r="H116" s="21">
        <v>-1.5610947300871801E-14</v>
      </c>
      <c r="I116" s="21">
        <v>1.71727891356628E-15</v>
      </c>
      <c r="J116" s="22"/>
      <c r="K116" s="22"/>
      <c r="L116" s="22"/>
      <c r="M116" s="21">
        <f t="shared" si="7"/>
        <v>7.3474908710625106E-2</v>
      </c>
      <c r="N116" s="21">
        <f t="shared" si="8"/>
        <v>-1.75828614513386E-15</v>
      </c>
      <c r="O116" s="21">
        <f t="shared" si="9"/>
        <v>7.5550999893469396E-16</v>
      </c>
      <c r="P116" s="21">
        <f t="shared" si="10"/>
        <v>-3.1226792880718802E-15</v>
      </c>
      <c r="Q116" s="21">
        <f t="shared" si="11"/>
        <v>-1.5691723038007299E-14</v>
      </c>
      <c r="R116" s="21">
        <f t="shared" si="12"/>
        <v>-1.5610947300871801E-14</v>
      </c>
      <c r="S116" s="21">
        <f t="shared" si="13"/>
        <v>1.71727891356628E-15</v>
      </c>
    </row>
    <row r="117" spans="1:19">
      <c r="A117" s="22">
        <v>36981</v>
      </c>
      <c r="B117" s="22"/>
      <c r="C117" s="20">
        <v>-6.7849451241403E-2</v>
      </c>
      <c r="D117" s="21">
        <v>-1.5722438725602201E-14</v>
      </c>
      <c r="E117" s="21">
        <v>3.3655956766308801E-15</v>
      </c>
      <c r="F117" s="21">
        <v>-1.5394353276421E-15</v>
      </c>
      <c r="G117" s="21">
        <v>-1.5917574086978E-14</v>
      </c>
      <c r="H117" s="21">
        <v>-1.8808199284740899E-14</v>
      </c>
      <c r="I117" s="21">
        <v>5.3834382653394199E-16</v>
      </c>
      <c r="J117" s="22"/>
      <c r="K117" s="22"/>
      <c r="L117" s="22"/>
      <c r="M117" s="21">
        <f t="shared" si="7"/>
        <v>-6.7849451241403E-2</v>
      </c>
      <c r="N117" s="21">
        <f t="shared" si="8"/>
        <v>-1.57224387256022E-15</v>
      </c>
      <c r="O117" s="21">
        <f t="shared" si="9"/>
        <v>3.3655956766308801E-15</v>
      </c>
      <c r="P117" s="21">
        <f t="shared" si="10"/>
        <v>-1.5394353276421E-15</v>
      </c>
      <c r="Q117" s="21">
        <f t="shared" si="11"/>
        <v>-1.5917574086978E-14</v>
      </c>
      <c r="R117" s="21">
        <f t="shared" si="12"/>
        <v>-1.8808199284740899E-14</v>
      </c>
      <c r="S117" s="21">
        <f t="shared" si="13"/>
        <v>5.3834382653394199E-16</v>
      </c>
    </row>
    <row r="118" spans="1:19">
      <c r="A118" s="22">
        <v>37072</v>
      </c>
      <c r="B118" s="22"/>
      <c r="C118" s="20">
        <v>-4.3725151646171898E-2</v>
      </c>
      <c r="D118" s="21">
        <v>-1.38402999574529E-14</v>
      </c>
      <c r="E118" s="21">
        <v>4.5247154077706301E-15</v>
      </c>
      <c r="F118" s="21">
        <v>-2.3317137132673399E-15</v>
      </c>
      <c r="G118" s="21">
        <v>-1.9347920638404699E-14</v>
      </c>
      <c r="H118" s="21">
        <v>-1.9799617990715098E-14</v>
      </c>
      <c r="I118" s="21">
        <v>3.18802608727543E-16</v>
      </c>
      <c r="J118" s="22"/>
      <c r="K118" s="22"/>
      <c r="L118" s="22"/>
      <c r="M118" s="21">
        <f t="shared" si="7"/>
        <v>-4.3725151646171898E-2</v>
      </c>
      <c r="N118" s="21">
        <f t="shared" si="8"/>
        <v>-1.3840299957452899E-15</v>
      </c>
      <c r="O118" s="21">
        <f t="shared" si="9"/>
        <v>4.5247154077706301E-15</v>
      </c>
      <c r="P118" s="21">
        <f t="shared" si="10"/>
        <v>-2.3317137132673399E-15</v>
      </c>
      <c r="Q118" s="21">
        <f t="shared" si="11"/>
        <v>-1.9347920638404699E-14</v>
      </c>
      <c r="R118" s="21">
        <f t="shared" si="12"/>
        <v>-1.9799617990715098E-14</v>
      </c>
      <c r="S118" s="21">
        <f t="shared" si="13"/>
        <v>3.18802608727543E-16</v>
      </c>
    </row>
    <row r="119" spans="1:19">
      <c r="A119" s="22">
        <v>37164</v>
      </c>
      <c r="B119" s="22"/>
      <c r="C119" s="20">
        <v>-1.6577535504352699E-2</v>
      </c>
      <c r="D119" s="21">
        <v>-1.3709537440671499E-14</v>
      </c>
      <c r="E119" s="21">
        <v>3.5704045531382297E-15</v>
      </c>
      <c r="F119" s="21">
        <v>-5.4064714604424699E-15</v>
      </c>
      <c r="G119" s="21">
        <v>-1.9958066811291E-14</v>
      </c>
      <c r="H119" s="21">
        <v>-1.9951632059269501E-14</v>
      </c>
      <c r="I119" s="21">
        <v>7.5479028313551801E-16</v>
      </c>
      <c r="J119" s="22"/>
      <c r="K119" s="22"/>
      <c r="L119" s="22"/>
      <c r="M119" s="21">
        <f t="shared" si="7"/>
        <v>-1.6577535504352699E-2</v>
      </c>
      <c r="N119" s="21">
        <f t="shared" si="8"/>
        <v>-1.3709537440671499E-15</v>
      </c>
      <c r="O119" s="21">
        <f t="shared" si="9"/>
        <v>3.5704045531382297E-15</v>
      </c>
      <c r="P119" s="21">
        <f t="shared" si="10"/>
        <v>-5.4064714604424699E-15</v>
      </c>
      <c r="Q119" s="21">
        <f t="shared" si="11"/>
        <v>-1.9958066811291E-14</v>
      </c>
      <c r="R119" s="21">
        <f t="shared" si="12"/>
        <v>-1.9951632059269501E-14</v>
      </c>
      <c r="S119" s="21">
        <f t="shared" si="13"/>
        <v>7.5479028313551801E-16</v>
      </c>
    </row>
    <row r="120" spans="1:19">
      <c r="A120" s="22">
        <v>37256</v>
      </c>
      <c r="B120" s="22"/>
      <c r="C120" s="20">
        <v>-0.108340998216559</v>
      </c>
      <c r="D120" s="21">
        <v>-1.53697292350968E-14</v>
      </c>
      <c r="E120" s="21">
        <v>4.4366736851057401E-16</v>
      </c>
      <c r="F120" s="21">
        <v>-5.2750255013993999E-15</v>
      </c>
      <c r="G120" s="21">
        <v>-2.00166322181907E-14</v>
      </c>
      <c r="H120" s="21">
        <v>-2.0639282908011599E-14</v>
      </c>
      <c r="I120" s="21">
        <v>8.0462817178209502E-16</v>
      </c>
      <c r="J120" s="22"/>
      <c r="K120" s="22"/>
      <c r="L120" s="22"/>
      <c r="M120" s="21">
        <f t="shared" si="7"/>
        <v>-0.108340998216559</v>
      </c>
      <c r="N120" s="21">
        <f t="shared" si="8"/>
        <v>-1.5369729235096801E-15</v>
      </c>
      <c r="O120" s="21">
        <f t="shared" si="9"/>
        <v>4.4366736851057401E-16</v>
      </c>
      <c r="P120" s="21">
        <f t="shared" si="10"/>
        <v>-5.2750255013993999E-15</v>
      </c>
      <c r="Q120" s="21">
        <f t="shared" si="11"/>
        <v>-2.00166322181907E-14</v>
      </c>
      <c r="R120" s="21">
        <f t="shared" si="12"/>
        <v>-2.0639282908011599E-14</v>
      </c>
      <c r="S120" s="21">
        <f t="shared" si="13"/>
        <v>8.0462817178209502E-16</v>
      </c>
    </row>
    <row r="121" spans="1:19">
      <c r="A121" s="22">
        <v>37346</v>
      </c>
      <c r="B121" s="22"/>
      <c r="C121" s="20">
        <v>5.2013978749259497E-2</v>
      </c>
      <c r="D121" s="21">
        <v>-1.6700403835911199E-14</v>
      </c>
      <c r="E121" s="21">
        <v>8.7772855072591003E-16</v>
      </c>
      <c r="F121" s="21">
        <v>-4.8427746466927996E-15</v>
      </c>
      <c r="G121" s="21">
        <v>-2.23270289962327E-14</v>
      </c>
      <c r="H121" s="21">
        <v>-2.4679172301218098E-14</v>
      </c>
      <c r="I121" s="21">
        <v>-1.0414971615670199E-15</v>
      </c>
      <c r="J121" s="22"/>
      <c r="K121" s="22"/>
      <c r="L121" s="22"/>
      <c r="M121" s="21">
        <f t="shared" si="7"/>
        <v>5.2013978749259497E-2</v>
      </c>
      <c r="N121" s="21">
        <f t="shared" si="8"/>
        <v>-1.6700403835911198E-15</v>
      </c>
      <c r="O121" s="21">
        <f t="shared" si="9"/>
        <v>8.7772855072591003E-16</v>
      </c>
      <c r="P121" s="21">
        <f t="shared" si="10"/>
        <v>-4.8427746466927996E-15</v>
      </c>
      <c r="Q121" s="21">
        <f t="shared" si="11"/>
        <v>-2.23270289962327E-14</v>
      </c>
      <c r="R121" s="21">
        <f t="shared" si="12"/>
        <v>-2.4679172301218098E-14</v>
      </c>
      <c r="S121" s="21">
        <f t="shared" si="13"/>
        <v>-1.0414971615670199E-15</v>
      </c>
    </row>
    <row r="122" spans="1:19">
      <c r="A122" s="22">
        <v>37437</v>
      </c>
      <c r="B122" s="22"/>
      <c r="C122" s="20">
        <v>5.8127104341876901E-2</v>
      </c>
      <c r="D122" s="21">
        <v>-1.5857889565351701E-14</v>
      </c>
      <c r="E122" s="21">
        <v>1.30103564335029E-15</v>
      </c>
      <c r="F122" s="21">
        <v>-8.1577122848361293E-15</v>
      </c>
      <c r="G122" s="21">
        <v>-2.61378050659232E-14</v>
      </c>
      <c r="H122" s="21">
        <v>-2.4302488102397599E-14</v>
      </c>
      <c r="I122" s="21">
        <v>-6.7305890971627201E-16</v>
      </c>
      <c r="J122" s="22"/>
      <c r="K122" s="22"/>
      <c r="L122" s="22"/>
      <c r="M122" s="21">
        <f t="shared" si="7"/>
        <v>5.8127104341876901E-2</v>
      </c>
      <c r="N122" s="21">
        <f t="shared" si="8"/>
        <v>-1.5857889565351701E-15</v>
      </c>
      <c r="O122" s="21">
        <f t="shared" si="9"/>
        <v>1.30103564335029E-15</v>
      </c>
      <c r="P122" s="21">
        <f t="shared" si="10"/>
        <v>-8.1577122848361293E-15</v>
      </c>
      <c r="Q122" s="21">
        <f t="shared" si="11"/>
        <v>-2.61378050659232E-14</v>
      </c>
      <c r="R122" s="21">
        <f t="shared" si="12"/>
        <v>-2.4302488102397599E-14</v>
      </c>
      <c r="S122" s="21">
        <f t="shared" si="13"/>
        <v>-6.7305890971627201E-16</v>
      </c>
    </row>
    <row r="123" spans="1:19">
      <c r="A123" s="22">
        <v>37529</v>
      </c>
      <c r="B123" s="22"/>
      <c r="C123" s="20">
        <v>1.9696959420412101E-2</v>
      </c>
      <c r="D123" s="21">
        <v>-1.62164281677832E-14</v>
      </c>
      <c r="E123" s="21">
        <v>-1.91855045764166E-15</v>
      </c>
      <c r="F123" s="21">
        <v>-1.19699905235202E-14</v>
      </c>
      <c r="G123" s="21">
        <v>-2.4525052583778002E-14</v>
      </c>
      <c r="H123" s="21">
        <v>-2.1227981296809299E-14</v>
      </c>
      <c r="I123" s="21">
        <v>7.1017796430806496E-16</v>
      </c>
      <c r="J123" s="22"/>
      <c r="K123" s="22"/>
      <c r="L123" s="22"/>
      <c r="M123" s="21">
        <f t="shared" si="7"/>
        <v>1.9696959420412101E-2</v>
      </c>
      <c r="N123" s="21">
        <f t="shared" si="8"/>
        <v>-1.62164281677832E-15</v>
      </c>
      <c r="O123" s="21">
        <f t="shared" si="9"/>
        <v>-1.91855045764166E-15</v>
      </c>
      <c r="P123" s="21">
        <f t="shared" si="10"/>
        <v>-1.19699905235202E-14</v>
      </c>
      <c r="Q123" s="21">
        <f t="shared" si="11"/>
        <v>-2.4525052583778002E-14</v>
      </c>
      <c r="R123" s="21">
        <f t="shared" si="12"/>
        <v>-2.1227981296809299E-14</v>
      </c>
      <c r="S123" s="21">
        <f t="shared" si="13"/>
        <v>7.1017796430806496E-16</v>
      </c>
    </row>
    <row r="124" spans="1:19">
      <c r="A124" s="22">
        <v>37621</v>
      </c>
      <c r="B124" s="22"/>
      <c r="C124" s="20">
        <v>-7.2410323564709694E-2</v>
      </c>
      <c r="D124" s="21">
        <v>-1.89623001628658E-14</v>
      </c>
      <c r="E124" s="21">
        <v>-5.6025111991512198E-15</v>
      </c>
      <c r="F124" s="21">
        <v>-9.8887121438899703E-15</v>
      </c>
      <c r="G124" s="21">
        <v>-2.2130666580868201E-14</v>
      </c>
      <c r="H124" s="21">
        <v>-2.1967694048659801E-14</v>
      </c>
      <c r="I124" s="21">
        <v>-9.0622251142661997E-17</v>
      </c>
      <c r="J124" s="22"/>
      <c r="K124" s="22"/>
      <c r="L124" s="22"/>
      <c r="M124" s="21">
        <f t="shared" si="7"/>
        <v>-7.2410323564709694E-2</v>
      </c>
      <c r="N124" s="21">
        <f t="shared" si="8"/>
        <v>-1.8962300162865801E-15</v>
      </c>
      <c r="O124" s="21">
        <f t="shared" si="9"/>
        <v>-5.6025111991512198E-15</v>
      </c>
      <c r="P124" s="21">
        <f t="shared" si="10"/>
        <v>-9.8887121438899703E-15</v>
      </c>
      <c r="Q124" s="21">
        <f t="shared" si="11"/>
        <v>-2.2130666580868201E-14</v>
      </c>
      <c r="R124" s="21">
        <f t="shared" si="12"/>
        <v>-2.1967694048659801E-14</v>
      </c>
      <c r="S124" s="21">
        <f t="shared" si="13"/>
        <v>-9.0622251142661997E-17</v>
      </c>
    </row>
    <row r="125" spans="1:19">
      <c r="A125" s="22">
        <v>37711</v>
      </c>
      <c r="B125" s="22"/>
      <c r="C125" s="20">
        <v>-0.109884056942362</v>
      </c>
      <c r="D125" s="21">
        <v>-2.0289840536757401E-14</v>
      </c>
      <c r="E125" s="21">
        <v>-3.0140959605182802E-15</v>
      </c>
      <c r="F125" s="21">
        <v>-7.6701260842431406E-15</v>
      </c>
      <c r="G125" s="21">
        <v>-2.4286647173681099E-14</v>
      </c>
      <c r="H125" s="21">
        <v>-2.51202471498789E-14</v>
      </c>
      <c r="I125" s="21">
        <v>-1.57601440970026E-15</v>
      </c>
      <c r="J125" s="22"/>
      <c r="K125" s="22"/>
      <c r="L125" s="22"/>
      <c r="M125" s="21">
        <f t="shared" si="7"/>
        <v>-0.109884056942362</v>
      </c>
      <c r="N125" s="21">
        <f t="shared" si="8"/>
        <v>-2.0289840536757401E-15</v>
      </c>
      <c r="O125" s="21">
        <f t="shared" si="9"/>
        <v>-3.0140959605182802E-15</v>
      </c>
      <c r="P125" s="21">
        <f t="shared" si="10"/>
        <v>-7.6701260842431406E-15</v>
      </c>
      <c r="Q125" s="21">
        <f t="shared" si="11"/>
        <v>-2.4286647173681099E-14</v>
      </c>
      <c r="R125" s="21">
        <f t="shared" si="12"/>
        <v>-2.51202471498789E-14</v>
      </c>
      <c r="S125" s="21">
        <f t="shared" si="13"/>
        <v>-1.57601440970026E-15</v>
      </c>
    </row>
    <row r="126" spans="1:19">
      <c r="A126" s="22">
        <v>37802</v>
      </c>
      <c r="B126" s="22"/>
      <c r="C126" s="20">
        <v>1.0663316570995099E-2</v>
      </c>
      <c r="D126" s="21">
        <v>-1.6438270080408999E-14</v>
      </c>
      <c r="E126" s="21">
        <v>-7.3993626032946098E-16</v>
      </c>
      <c r="F126" s="21">
        <v>-1.12660537443122E-14</v>
      </c>
      <c r="G126" s="21">
        <v>-2.7260407882323001E-14</v>
      </c>
      <c r="H126" s="21">
        <v>-2.3778016680741E-14</v>
      </c>
      <c r="I126" s="21">
        <v>-1.2807595491019199E-15</v>
      </c>
      <c r="J126" s="22"/>
      <c r="K126" s="22"/>
      <c r="L126" s="22"/>
      <c r="M126" s="21">
        <f t="shared" si="7"/>
        <v>1.0663316570995099E-2</v>
      </c>
      <c r="N126" s="21">
        <f t="shared" si="8"/>
        <v>-1.6438270080408999E-15</v>
      </c>
      <c r="O126" s="21">
        <f t="shared" si="9"/>
        <v>-7.3993626032946098E-16</v>
      </c>
      <c r="P126" s="21">
        <f t="shared" si="10"/>
        <v>-1.12660537443122E-14</v>
      </c>
      <c r="Q126" s="21">
        <f t="shared" si="11"/>
        <v>-2.7260407882323001E-14</v>
      </c>
      <c r="R126" s="21">
        <f t="shared" si="12"/>
        <v>-2.3778016680741E-14</v>
      </c>
      <c r="S126" s="21">
        <f t="shared" si="13"/>
        <v>-1.2807595491019199E-15</v>
      </c>
    </row>
    <row r="127" spans="1:19">
      <c r="A127" s="22">
        <v>37894</v>
      </c>
      <c r="B127" s="22"/>
      <c r="C127" s="20">
        <v>-9.9674245513401205E-2</v>
      </c>
      <c r="D127" s="21">
        <v>-1.3507561998339999E-14</v>
      </c>
      <c r="E127" s="21">
        <v>-4.2932352035122103E-15</v>
      </c>
      <c r="F127" s="21">
        <v>-1.52502410153929E-14</v>
      </c>
      <c r="G127" s="21">
        <v>-2.56687441678367E-14</v>
      </c>
      <c r="H127" s="21">
        <v>-2.1156464609006501E-14</v>
      </c>
      <c r="I127" s="21">
        <v>-9.4233786672694691E-16</v>
      </c>
      <c r="J127" s="22"/>
      <c r="K127" s="22"/>
      <c r="L127" s="22"/>
      <c r="M127" s="21">
        <f t="shared" si="7"/>
        <v>-9.9674245513401205E-2</v>
      </c>
      <c r="N127" s="21">
        <f t="shared" si="8"/>
        <v>-1.350756199834E-15</v>
      </c>
      <c r="O127" s="21">
        <f t="shared" si="9"/>
        <v>-4.2932352035122103E-15</v>
      </c>
      <c r="P127" s="21">
        <f t="shared" si="10"/>
        <v>-1.52502410153929E-14</v>
      </c>
      <c r="Q127" s="21">
        <f t="shared" si="11"/>
        <v>-2.56687441678367E-14</v>
      </c>
      <c r="R127" s="21">
        <f t="shared" si="12"/>
        <v>-2.1156464609006501E-14</v>
      </c>
      <c r="S127" s="21">
        <f t="shared" si="13"/>
        <v>-9.4233786672694691E-16</v>
      </c>
    </row>
    <row r="128" spans="1:19">
      <c r="A128" s="22">
        <v>37986</v>
      </c>
      <c r="B128" s="22"/>
      <c r="C128" s="20">
        <v>-4.53082485624288E-2</v>
      </c>
      <c r="D128" s="21">
        <v>-1.6401168038163799E-14</v>
      </c>
      <c r="E128" s="21">
        <v>-7.6778931296863797E-15</v>
      </c>
      <c r="F128" s="21">
        <v>-1.3461192368999201E-14</v>
      </c>
      <c r="G128" s="21">
        <v>-2.21281874336605E-14</v>
      </c>
      <c r="H128" s="21">
        <v>-1.8825461449578501E-14</v>
      </c>
      <c r="I128" s="21">
        <v>1.1469224765969299E-16</v>
      </c>
      <c r="J128" s="22"/>
      <c r="K128" s="22"/>
      <c r="L128" s="22"/>
      <c r="M128" s="21">
        <f t="shared" si="7"/>
        <v>-4.53082485624288E-2</v>
      </c>
      <c r="N128" s="21">
        <f t="shared" si="8"/>
        <v>-1.64011680381638E-15</v>
      </c>
      <c r="O128" s="21">
        <f t="shared" si="9"/>
        <v>-7.6778931296863797E-15</v>
      </c>
      <c r="P128" s="21">
        <f t="shared" si="10"/>
        <v>-1.3461192368999201E-14</v>
      </c>
      <c r="Q128" s="21">
        <f t="shared" si="11"/>
        <v>-2.21281874336605E-14</v>
      </c>
      <c r="R128" s="21">
        <f t="shared" si="12"/>
        <v>-1.8825461449578501E-14</v>
      </c>
      <c r="S128" s="21">
        <f t="shared" si="13"/>
        <v>1.1469224765969299E-16</v>
      </c>
    </row>
    <row r="129" spans="1:37">
      <c r="A129" s="22">
        <v>38077</v>
      </c>
      <c r="B129" s="22"/>
      <c r="C129" s="20">
        <v>-5.0797670461718299E-2</v>
      </c>
      <c r="D129" s="21">
        <v>-1.9884311434014E-14</v>
      </c>
      <c r="E129" s="21">
        <v>-6.2092862781163298E-15</v>
      </c>
      <c r="F129" s="21">
        <v>-1.08300532422036E-14</v>
      </c>
      <c r="G129" s="21">
        <v>-2.0204101936344499E-14</v>
      </c>
      <c r="H129" s="21">
        <v>-1.7246903389838999E-14</v>
      </c>
      <c r="I129" s="21">
        <v>-2.7807914728284201E-16</v>
      </c>
      <c r="J129" s="22"/>
      <c r="K129" s="22"/>
      <c r="L129" s="22"/>
      <c r="M129" s="21">
        <f t="shared" si="7"/>
        <v>-5.0797670461718299E-2</v>
      </c>
      <c r="N129" s="21">
        <f t="shared" si="8"/>
        <v>-1.9884311434013998E-15</v>
      </c>
      <c r="O129" s="21">
        <f t="shared" si="9"/>
        <v>-6.2092862781163298E-15</v>
      </c>
      <c r="P129" s="21">
        <f t="shared" si="10"/>
        <v>-1.08300532422036E-14</v>
      </c>
      <c r="Q129" s="21">
        <f t="shared" si="11"/>
        <v>-2.0204101936344499E-14</v>
      </c>
      <c r="R129" s="21">
        <f t="shared" si="12"/>
        <v>-1.7246903389838999E-14</v>
      </c>
      <c r="S129" s="21">
        <f t="shared" si="13"/>
        <v>-2.7807914728284201E-16</v>
      </c>
    </row>
    <row r="130" spans="1:37">
      <c r="A130" s="22">
        <v>38168</v>
      </c>
      <c r="B130" s="22"/>
      <c r="C130" s="20">
        <v>-1.6928780412764301E-3</v>
      </c>
      <c r="D130" s="21">
        <v>-1.8331542769767101E-14</v>
      </c>
      <c r="E130" s="21">
        <v>-3.3630642195152299E-15</v>
      </c>
      <c r="F130" s="21">
        <v>-8.5364726211782994E-15</v>
      </c>
      <c r="G130" s="21">
        <v>-1.7958664458766301E-14</v>
      </c>
      <c r="H130" s="21">
        <v>-1.6757073176519801E-14</v>
      </c>
      <c r="I130" s="21">
        <v>4.27796264119368E-16</v>
      </c>
      <c r="J130" s="22"/>
      <c r="K130" s="22"/>
      <c r="L130" s="22"/>
      <c r="M130" s="21">
        <f t="shared" ref="M130:M193" si="14">C130</f>
        <v>-1.6928780412764301E-3</v>
      </c>
      <c r="N130" s="21">
        <f t="shared" ref="N130:N193" si="15">D130/10</f>
        <v>-1.8331542769767101E-15</v>
      </c>
      <c r="O130" s="21">
        <f t="shared" ref="O130:O193" si="16">E130</f>
        <v>-3.3630642195152299E-15</v>
      </c>
      <c r="P130" s="21">
        <f t="shared" ref="P130:P193" si="17">F130</f>
        <v>-8.5364726211782994E-15</v>
      </c>
      <c r="Q130" s="21">
        <f t="shared" ref="Q130:Q193" si="18">G130</f>
        <v>-1.7958664458766301E-14</v>
      </c>
      <c r="R130" s="21">
        <f t="shared" ref="R130:R193" si="19">H130</f>
        <v>-1.6757073176519801E-14</v>
      </c>
      <c r="S130" s="21">
        <f t="shared" ref="S130:S193" si="20">I130</f>
        <v>4.27796264119368E-16</v>
      </c>
    </row>
    <row r="131" spans="1:37">
      <c r="A131" s="22">
        <v>38260</v>
      </c>
      <c r="B131" s="22"/>
      <c r="C131" s="20">
        <v>2.1503963295641301E-2</v>
      </c>
      <c r="D131" s="21">
        <v>-1.55486852700415E-14</v>
      </c>
      <c r="E131" s="21">
        <v>-1.19314296517301E-15</v>
      </c>
      <c r="F131" s="21">
        <v>-6.6142826848692899E-15</v>
      </c>
      <c r="G131" s="21">
        <v>-1.7861397662486101E-14</v>
      </c>
      <c r="H131" s="21">
        <v>-1.6366259538824202E-14</v>
      </c>
      <c r="I131" s="21">
        <v>4.9186996575350399E-17</v>
      </c>
      <c r="J131" s="22"/>
      <c r="K131" s="22"/>
      <c r="L131" s="22"/>
      <c r="M131" s="21">
        <f t="shared" si="14"/>
        <v>2.1503963295641301E-2</v>
      </c>
      <c r="N131" s="21">
        <f t="shared" si="15"/>
        <v>-1.5548685270041499E-15</v>
      </c>
      <c r="O131" s="21">
        <f t="shared" si="16"/>
        <v>-1.19314296517301E-15</v>
      </c>
      <c r="P131" s="21">
        <f t="shared" si="17"/>
        <v>-6.6142826848692899E-15</v>
      </c>
      <c r="Q131" s="21">
        <f t="shared" si="18"/>
        <v>-1.7861397662486101E-14</v>
      </c>
      <c r="R131" s="21">
        <f t="shared" si="19"/>
        <v>-1.6366259538824202E-14</v>
      </c>
      <c r="S131" s="21">
        <f t="shared" si="20"/>
        <v>4.9186996575350399E-17</v>
      </c>
    </row>
    <row r="132" spans="1:37">
      <c r="A132" s="22">
        <v>38352</v>
      </c>
      <c r="B132" s="22"/>
      <c r="C132" s="20">
        <v>-5.1655161309941897E-2</v>
      </c>
      <c r="D132" s="21">
        <v>-1.3017310783208901E-14</v>
      </c>
      <c r="E132" s="21">
        <v>9.060597721271879E-16</v>
      </c>
      <c r="F132" s="21">
        <v>-6.34337833073737E-15</v>
      </c>
      <c r="G132" s="21">
        <v>-1.7416772496455301E-14</v>
      </c>
      <c r="H132" s="21">
        <v>-1.6796514837018899E-14</v>
      </c>
      <c r="I132" s="21">
        <v>5.1819117053445799E-17</v>
      </c>
      <c r="J132" s="22"/>
      <c r="K132" s="22"/>
      <c r="L132" s="22"/>
      <c r="M132" s="21">
        <f t="shared" si="14"/>
        <v>-5.1655161309941897E-2</v>
      </c>
      <c r="N132" s="21">
        <f t="shared" si="15"/>
        <v>-1.30173107832089E-15</v>
      </c>
      <c r="O132" s="21">
        <f t="shared" si="16"/>
        <v>9.060597721271879E-16</v>
      </c>
      <c r="P132" s="21">
        <f t="shared" si="17"/>
        <v>-6.34337833073737E-15</v>
      </c>
      <c r="Q132" s="21">
        <f t="shared" si="18"/>
        <v>-1.7416772496455301E-14</v>
      </c>
      <c r="R132" s="21">
        <f t="shared" si="19"/>
        <v>-1.6796514837018899E-14</v>
      </c>
      <c r="S132" s="21">
        <f t="shared" si="20"/>
        <v>5.1819117053445799E-17</v>
      </c>
    </row>
    <row r="133" spans="1:37">
      <c r="A133" s="22">
        <v>38442</v>
      </c>
      <c r="B133" s="22"/>
      <c r="C133" s="20">
        <v>-5.3174595068909897E-2</v>
      </c>
      <c r="D133" s="21">
        <v>-1.07777512259423E-14</v>
      </c>
      <c r="E133" s="21">
        <v>1.0300642647259401E-15</v>
      </c>
      <c r="F133" s="21">
        <v>-6.2955945168552701E-15</v>
      </c>
      <c r="G133" s="21">
        <v>-1.81209838024537E-14</v>
      </c>
      <c r="H133" s="21">
        <v>-1.6796139433231699E-14</v>
      </c>
      <c r="I133" s="21">
        <v>-2.3711018621436502E-16</v>
      </c>
      <c r="J133" s="22"/>
      <c r="K133" s="22"/>
      <c r="L133" s="22"/>
      <c r="M133" s="21">
        <f t="shared" si="14"/>
        <v>-5.3174595068909897E-2</v>
      </c>
      <c r="N133" s="21">
        <f t="shared" si="15"/>
        <v>-1.07777512259423E-15</v>
      </c>
      <c r="O133" s="21">
        <f t="shared" si="16"/>
        <v>1.0300642647259401E-15</v>
      </c>
      <c r="P133" s="21">
        <f t="shared" si="17"/>
        <v>-6.2955945168552701E-15</v>
      </c>
      <c r="Q133" s="21">
        <f t="shared" si="18"/>
        <v>-1.81209838024537E-14</v>
      </c>
      <c r="R133" s="21">
        <f t="shared" si="19"/>
        <v>-1.6796139433231699E-14</v>
      </c>
      <c r="S133" s="21">
        <f t="shared" si="20"/>
        <v>-2.3711018621436502E-16</v>
      </c>
    </row>
    <row r="134" spans="1:37">
      <c r="A134" s="22">
        <v>38533</v>
      </c>
      <c r="B134" s="22"/>
      <c r="C134" s="20">
        <v>-7.9310208145793398E-2</v>
      </c>
      <c r="D134" s="21">
        <v>-1.1611290678394999E-14</v>
      </c>
      <c r="E134" s="21">
        <v>1.1080755958211901E-15</v>
      </c>
      <c r="F134" s="21">
        <v>-6.7279977227297499E-15</v>
      </c>
      <c r="G134" s="21">
        <v>-1.6815390709068999E-14</v>
      </c>
      <c r="H134" s="21">
        <v>-1.47793855911554E-14</v>
      </c>
      <c r="I134" s="21">
        <v>1.1827922362494699E-15</v>
      </c>
      <c r="J134" s="22"/>
      <c r="K134" s="22"/>
      <c r="L134" s="22"/>
      <c r="M134" s="21">
        <f t="shared" si="14"/>
        <v>-7.9310208145793398E-2</v>
      </c>
      <c r="N134" s="21">
        <f t="shared" si="15"/>
        <v>-1.1611290678394999E-15</v>
      </c>
      <c r="O134" s="21">
        <f t="shared" si="16"/>
        <v>1.1080755958211901E-15</v>
      </c>
      <c r="P134" s="21">
        <f t="shared" si="17"/>
        <v>-6.7279977227297499E-15</v>
      </c>
      <c r="Q134" s="21">
        <f t="shared" si="18"/>
        <v>-1.6815390709068999E-14</v>
      </c>
      <c r="R134" s="21">
        <f t="shared" si="19"/>
        <v>-1.47793855911554E-14</v>
      </c>
      <c r="S134" s="21">
        <f t="shared" si="20"/>
        <v>1.1827922362494699E-15</v>
      </c>
    </row>
    <row r="135" spans="1:37">
      <c r="A135" s="22">
        <v>38625</v>
      </c>
      <c r="B135" s="22"/>
      <c r="C135" s="20">
        <v>-6.1580048569375601E-2</v>
      </c>
      <c r="D135" s="21">
        <v>-1.10635520455343E-14</v>
      </c>
      <c r="E135" s="21">
        <v>6.5720616045438998E-16</v>
      </c>
      <c r="F135" s="21">
        <v>-5.2161311534714002E-15</v>
      </c>
      <c r="G135" s="21">
        <v>-1.60253729233778E-14</v>
      </c>
      <c r="H135" s="21">
        <v>-1.6301825451895E-14</v>
      </c>
      <c r="I135" s="21">
        <v>-1.8344948773597499E-16</v>
      </c>
      <c r="J135" s="22"/>
      <c r="K135" s="22"/>
      <c r="L135" s="22"/>
      <c r="M135" s="21">
        <f t="shared" si="14"/>
        <v>-6.1580048569375601E-2</v>
      </c>
      <c r="N135" s="21">
        <f t="shared" si="15"/>
        <v>-1.10635520455343E-15</v>
      </c>
      <c r="O135" s="21">
        <f t="shared" si="16"/>
        <v>6.5720616045438998E-16</v>
      </c>
      <c r="P135" s="21">
        <f t="shared" si="17"/>
        <v>-5.2161311534714002E-15</v>
      </c>
      <c r="Q135" s="21">
        <f t="shared" si="18"/>
        <v>-1.60253729233778E-14</v>
      </c>
      <c r="R135" s="21">
        <f t="shared" si="19"/>
        <v>-1.6301825451895E-14</v>
      </c>
      <c r="S135" s="21">
        <f t="shared" si="20"/>
        <v>-1.8344948773597499E-16</v>
      </c>
    </row>
    <row r="136" spans="1:37">
      <c r="A136" s="22">
        <v>38717</v>
      </c>
      <c r="B136" s="22"/>
      <c r="C136" s="20">
        <v>3.1833667011007698E-2</v>
      </c>
      <c r="D136" s="21">
        <v>-1.17096176027635E-14</v>
      </c>
      <c r="E136" s="21">
        <v>2.0574151857091598E-15</v>
      </c>
      <c r="F136" s="21">
        <v>-4.7152443035683102E-15</v>
      </c>
      <c r="G136" s="21">
        <v>-1.7335670954385499E-14</v>
      </c>
      <c r="H136" s="21">
        <v>-1.6813915829454001E-14</v>
      </c>
      <c r="I136" s="21">
        <v>1.0415461287710399E-16</v>
      </c>
      <c r="J136" s="22"/>
      <c r="K136" s="22"/>
      <c r="L136" s="22"/>
      <c r="M136" s="21">
        <f t="shared" si="14"/>
        <v>3.1833667011007698E-2</v>
      </c>
      <c r="N136" s="21">
        <f t="shared" si="15"/>
        <v>-1.1709617602763501E-15</v>
      </c>
      <c r="O136" s="21">
        <f t="shared" si="16"/>
        <v>2.0574151857091598E-15</v>
      </c>
      <c r="P136" s="21">
        <f t="shared" si="17"/>
        <v>-4.7152443035683102E-15</v>
      </c>
      <c r="Q136" s="21">
        <f t="shared" si="18"/>
        <v>-1.7335670954385499E-14</v>
      </c>
      <c r="R136" s="21">
        <f t="shared" si="19"/>
        <v>-1.6813915829454001E-14</v>
      </c>
      <c r="S136" s="21">
        <f t="shared" si="20"/>
        <v>1.0415461287710399E-16</v>
      </c>
    </row>
    <row r="137" spans="1:37">
      <c r="A137" s="22">
        <v>38807</v>
      </c>
      <c r="B137" s="22"/>
      <c r="C137" s="20">
        <v>-6.4545788622910494E-2</v>
      </c>
      <c r="D137" s="21">
        <v>-1.0250786818734501E-14</v>
      </c>
      <c r="E137" s="21">
        <v>2.8584760275808099E-15</v>
      </c>
      <c r="F137" s="21">
        <v>-5.5769725491912597E-15</v>
      </c>
      <c r="G137" s="21">
        <v>-1.7298491618301099E-14</v>
      </c>
      <c r="H137" s="21">
        <v>-1.59343068996179E-14</v>
      </c>
      <c r="I137" s="21">
        <v>6.1343121331931899E-16</v>
      </c>
      <c r="J137" s="22"/>
      <c r="K137" s="22"/>
      <c r="L137" s="22"/>
      <c r="M137" s="21">
        <f t="shared" si="14"/>
        <v>-6.4545788622910494E-2</v>
      </c>
      <c r="N137" s="21">
        <f t="shared" si="15"/>
        <v>-1.0250786818734501E-15</v>
      </c>
      <c r="O137" s="21">
        <f t="shared" si="16"/>
        <v>2.8584760275808099E-15</v>
      </c>
      <c r="P137" s="21">
        <f t="shared" si="17"/>
        <v>-5.5769725491912597E-15</v>
      </c>
      <c r="Q137" s="21">
        <f t="shared" si="18"/>
        <v>-1.7298491618301099E-14</v>
      </c>
      <c r="R137" s="21">
        <f t="shared" si="19"/>
        <v>-1.59343068996179E-14</v>
      </c>
      <c r="S137" s="21">
        <f t="shared" si="20"/>
        <v>6.1343121331931899E-16</v>
      </c>
    </row>
    <row r="138" spans="1:37">
      <c r="A138" s="22">
        <v>38898</v>
      </c>
      <c r="B138" s="22"/>
      <c r="C138" s="20">
        <v>-2.3971556249798399E-2</v>
      </c>
      <c r="D138" s="21">
        <v>-9.4269346457354403E-15</v>
      </c>
      <c r="E138" s="21">
        <v>1.9084207001260101E-15</v>
      </c>
      <c r="F138" s="21">
        <v>-5.5776484407036802E-15</v>
      </c>
      <c r="G138" s="21">
        <v>-1.6617788658527001E-14</v>
      </c>
      <c r="H138" s="21">
        <v>-1.58805958560211E-14</v>
      </c>
      <c r="I138" s="21">
        <v>3.8106065952580398E-16</v>
      </c>
      <c r="J138" s="22"/>
      <c r="K138" s="22"/>
      <c r="L138" s="22"/>
      <c r="M138" s="21">
        <f t="shared" si="14"/>
        <v>-2.3971556249798399E-2</v>
      </c>
      <c r="N138" s="21">
        <f t="shared" si="15"/>
        <v>-9.4269346457354407E-16</v>
      </c>
      <c r="O138" s="21">
        <f t="shared" si="16"/>
        <v>1.9084207001260101E-15</v>
      </c>
      <c r="P138" s="21">
        <f t="shared" si="17"/>
        <v>-5.5776484407036802E-15</v>
      </c>
      <c r="Q138" s="21">
        <f t="shared" si="18"/>
        <v>-1.6617788658527001E-14</v>
      </c>
      <c r="R138" s="21">
        <f t="shared" si="19"/>
        <v>-1.58805958560211E-14</v>
      </c>
      <c r="S138" s="21">
        <f t="shared" si="20"/>
        <v>3.8106065952580398E-16</v>
      </c>
    </row>
    <row r="139" spans="1:37">
      <c r="A139" s="22">
        <v>38990</v>
      </c>
      <c r="B139" s="22"/>
      <c r="C139" s="20">
        <v>6.2600330643222096E-2</v>
      </c>
      <c r="D139" s="21">
        <v>-1.0553537637313E-14</v>
      </c>
      <c r="E139" s="21">
        <v>1.7817449743581298E-15</v>
      </c>
      <c r="F139" s="21">
        <v>-5.2933043763304299E-15</v>
      </c>
      <c r="G139" s="21">
        <v>-1.6925792137481499E-14</v>
      </c>
      <c r="H139" s="21">
        <v>-1.6262022924684799E-14</v>
      </c>
      <c r="I139" s="21">
        <v>9.2988259273380197E-17</v>
      </c>
      <c r="J139" s="22"/>
      <c r="K139" s="22"/>
      <c r="L139" s="22"/>
      <c r="M139" s="21">
        <f t="shared" si="14"/>
        <v>6.2600330643222096E-2</v>
      </c>
      <c r="N139" s="21">
        <f t="shared" si="15"/>
        <v>-1.0553537637313E-15</v>
      </c>
      <c r="O139" s="21">
        <f t="shared" si="16"/>
        <v>1.7817449743581298E-15</v>
      </c>
      <c r="P139" s="21">
        <f t="shared" si="17"/>
        <v>-5.2933043763304299E-15</v>
      </c>
      <c r="Q139" s="21">
        <f t="shared" si="18"/>
        <v>-1.6925792137481499E-14</v>
      </c>
      <c r="R139" s="21">
        <f t="shared" si="19"/>
        <v>-1.6262022924684799E-14</v>
      </c>
      <c r="S139" s="21">
        <f t="shared" si="20"/>
        <v>9.2988259273380197E-17</v>
      </c>
    </row>
    <row r="140" spans="1:37">
      <c r="A140" s="22">
        <v>39082</v>
      </c>
      <c r="B140" s="22"/>
      <c r="C140" s="20">
        <v>4.9165061340013798E-2</v>
      </c>
      <c r="D140" s="21">
        <v>-1.04864065580932E-14</v>
      </c>
      <c r="E140" s="21">
        <v>2.2068116780206602E-15</v>
      </c>
      <c r="F140" s="21">
        <v>-5.3287860177159703E-15</v>
      </c>
      <c r="G140" s="21">
        <v>-1.7011581092782599E-14</v>
      </c>
      <c r="H140" s="21">
        <v>-1.6342591927997699E-14</v>
      </c>
      <c r="I140" s="21">
        <v>3.0560804135816502E-16</v>
      </c>
      <c r="J140" s="22"/>
      <c r="K140" s="22"/>
      <c r="L140" s="22"/>
      <c r="M140" s="21">
        <f t="shared" si="14"/>
        <v>4.9165061340013798E-2</v>
      </c>
      <c r="N140" s="21">
        <f t="shared" si="15"/>
        <v>-1.0486406558093199E-15</v>
      </c>
      <c r="O140" s="21">
        <f t="shared" si="16"/>
        <v>2.2068116780206602E-15</v>
      </c>
      <c r="P140" s="21">
        <f t="shared" si="17"/>
        <v>-5.3287860177159703E-15</v>
      </c>
      <c r="Q140" s="21">
        <f t="shared" si="18"/>
        <v>-1.7011581092782599E-14</v>
      </c>
      <c r="R140" s="21">
        <f t="shared" si="19"/>
        <v>-1.6342591927997699E-14</v>
      </c>
      <c r="S140" s="21">
        <f t="shared" si="20"/>
        <v>3.0560804135816502E-16</v>
      </c>
    </row>
    <row r="141" spans="1:37">
      <c r="A141" s="22">
        <v>39172</v>
      </c>
      <c r="B141" s="20" t="s">
        <v>318</v>
      </c>
      <c r="C141" s="20">
        <v>9.64511889398037E-2</v>
      </c>
      <c r="D141" s="21">
        <v>-9.9673708088729394E-15</v>
      </c>
      <c r="E141" s="21">
        <v>2.2930298003560399E-15</v>
      </c>
      <c r="F141" s="21">
        <v>-5.4823221052534396E-15</v>
      </c>
      <c r="G141" s="21">
        <v>-1.7146264498443699E-14</v>
      </c>
      <c r="H141" s="21">
        <v>-1.6043250195843601E-14</v>
      </c>
      <c r="I141" s="21">
        <v>3.4385437156126998E-16</v>
      </c>
      <c r="L141" s="20" t="str">
        <f t="shared" ref="L141:L172" si="21">"20"&amp;RIGHT(B141,2)&amp;"Q"&amp;LEFT(B141,1)</f>
        <v>2007Q1</v>
      </c>
      <c r="M141" s="21">
        <f t="shared" si="14"/>
        <v>9.64511889398037E-2</v>
      </c>
      <c r="N141" s="21">
        <f t="shared" si="15"/>
        <v>-9.9673708088729402E-16</v>
      </c>
      <c r="O141" s="21">
        <f t="shared" si="16"/>
        <v>2.2930298003560399E-15</v>
      </c>
      <c r="P141" s="21">
        <f t="shared" si="17"/>
        <v>-5.4823221052534396E-15</v>
      </c>
      <c r="Q141" s="21">
        <f t="shared" si="18"/>
        <v>-1.7146264498443699E-14</v>
      </c>
      <c r="R141" s="21">
        <f t="shared" si="19"/>
        <v>-1.6043250195843601E-14</v>
      </c>
      <c r="S141" s="21">
        <f t="shared" si="20"/>
        <v>3.4385437156126998E-16</v>
      </c>
      <c r="AE141" s="21">
        <f>M141</f>
        <v>9.64511889398037E-2</v>
      </c>
      <c r="AF141" s="21">
        <f t="shared" ref="AF141:AK141" si="22">N141</f>
        <v>-9.9673708088729402E-16</v>
      </c>
      <c r="AG141" s="21">
        <f t="shared" si="22"/>
        <v>2.2930298003560399E-15</v>
      </c>
      <c r="AH141" s="21">
        <f t="shared" si="22"/>
        <v>-5.4823221052534396E-15</v>
      </c>
      <c r="AI141" s="21">
        <f t="shared" si="22"/>
        <v>-1.7146264498443699E-14</v>
      </c>
      <c r="AJ141" s="21">
        <f t="shared" si="22"/>
        <v>-1.6043250195843601E-14</v>
      </c>
      <c r="AK141" s="21">
        <f t="shared" si="22"/>
        <v>3.4385437156126998E-16</v>
      </c>
    </row>
    <row r="142" spans="1:37">
      <c r="A142" s="22">
        <v>39263</v>
      </c>
      <c r="B142" s="20" t="s">
        <v>317</v>
      </c>
      <c r="C142" s="20">
        <v>-7.9942736994049898E-2</v>
      </c>
      <c r="D142" s="21">
        <v>-9.9527802653102605E-15</v>
      </c>
      <c r="E142" s="21">
        <v>2.0189506026208299E-15</v>
      </c>
      <c r="F142" s="21">
        <v>-5.8984503149739299E-15</v>
      </c>
      <c r="G142" s="21">
        <v>-1.6954322632788799E-14</v>
      </c>
      <c r="H142" s="21">
        <v>-1.57959151518442E-14</v>
      </c>
      <c r="I142" s="21">
        <v>1.3532936604567E-16</v>
      </c>
      <c r="L142" s="20" t="str">
        <f t="shared" si="21"/>
        <v>2007Q2</v>
      </c>
      <c r="M142" s="21">
        <f t="shared" si="14"/>
        <v>-7.9942736994049898E-2</v>
      </c>
      <c r="N142" s="21">
        <f t="shared" si="15"/>
        <v>-9.9527802653102601E-16</v>
      </c>
      <c r="O142" s="21">
        <f t="shared" si="16"/>
        <v>2.0189506026208299E-15</v>
      </c>
      <c r="P142" s="21">
        <f t="shared" si="17"/>
        <v>-5.8984503149739299E-15</v>
      </c>
      <c r="Q142" s="21">
        <f t="shared" si="18"/>
        <v>-1.6954322632788799E-14</v>
      </c>
      <c r="R142" s="21">
        <f t="shared" si="19"/>
        <v>-1.57959151518442E-14</v>
      </c>
      <c r="S142" s="21">
        <f t="shared" si="20"/>
        <v>1.3532936604567E-16</v>
      </c>
      <c r="AE142" s="21">
        <f t="shared" ref="AE142:AE205" si="23">M142</f>
        <v>-7.9942736994049898E-2</v>
      </c>
      <c r="AF142" s="21">
        <f t="shared" ref="AF142:AF205" si="24">N142</f>
        <v>-9.9527802653102601E-16</v>
      </c>
      <c r="AG142" s="21">
        <f t="shared" ref="AG142:AG205" si="25">O142</f>
        <v>2.0189506026208299E-15</v>
      </c>
      <c r="AH142" s="21">
        <f t="shared" ref="AH142:AH205" si="26">P142</f>
        <v>-5.8984503149739299E-15</v>
      </c>
      <c r="AI142" s="21">
        <f t="shared" ref="AI142:AI205" si="27">Q142</f>
        <v>-1.6954322632788799E-14</v>
      </c>
      <c r="AJ142" s="21">
        <f t="shared" ref="AJ142:AJ205" si="28">R142</f>
        <v>-1.57959151518442E-14</v>
      </c>
      <c r="AK142" s="21">
        <f t="shared" ref="AK142:AK205" si="29">S142</f>
        <v>1.3532936604567E-16</v>
      </c>
    </row>
    <row r="143" spans="1:37">
      <c r="A143" s="22">
        <v>39355</v>
      </c>
      <c r="B143" s="20" t="s">
        <v>316</v>
      </c>
      <c r="C143" s="20">
        <v>3.6631346859118299E-2</v>
      </c>
      <c r="D143" s="21">
        <v>-1.1471632193439599E-14</v>
      </c>
      <c r="E143" s="21">
        <v>1.30003997083719E-15</v>
      </c>
      <c r="F143" s="21">
        <v>-5.73085399528357E-15</v>
      </c>
      <c r="G143" s="21">
        <v>-1.60346030495447E-14</v>
      </c>
      <c r="H143" s="21">
        <v>-1.4791451613154498E-14</v>
      </c>
      <c r="I143" s="21">
        <v>8.9944720651726505E-16</v>
      </c>
      <c r="L143" s="20" t="str">
        <f t="shared" si="21"/>
        <v>2007Q3</v>
      </c>
      <c r="M143" s="21">
        <f t="shared" si="14"/>
        <v>3.6631346859118299E-2</v>
      </c>
      <c r="N143" s="21">
        <f t="shared" si="15"/>
        <v>-1.1471632193439599E-15</v>
      </c>
      <c r="O143" s="21">
        <f t="shared" si="16"/>
        <v>1.30003997083719E-15</v>
      </c>
      <c r="P143" s="21">
        <f t="shared" si="17"/>
        <v>-5.73085399528357E-15</v>
      </c>
      <c r="Q143" s="21">
        <f t="shared" si="18"/>
        <v>-1.60346030495447E-14</v>
      </c>
      <c r="R143" s="21">
        <f t="shared" si="19"/>
        <v>-1.4791451613154498E-14</v>
      </c>
      <c r="S143" s="21">
        <f t="shared" si="20"/>
        <v>8.9944720651726505E-16</v>
      </c>
      <c r="AE143" s="21">
        <f t="shared" si="23"/>
        <v>3.6631346859118299E-2</v>
      </c>
      <c r="AF143" s="21">
        <f t="shared" si="24"/>
        <v>-1.1471632193439599E-15</v>
      </c>
      <c r="AG143" s="21">
        <f t="shared" si="25"/>
        <v>1.30003997083719E-15</v>
      </c>
      <c r="AH143" s="21">
        <f t="shared" si="26"/>
        <v>-5.73085399528357E-15</v>
      </c>
      <c r="AI143" s="21">
        <f t="shared" si="27"/>
        <v>-1.60346030495447E-14</v>
      </c>
      <c r="AJ143" s="21">
        <f t="shared" si="28"/>
        <v>-1.4791451613154498E-14</v>
      </c>
      <c r="AK143" s="21">
        <f t="shared" si="29"/>
        <v>8.9944720651726505E-16</v>
      </c>
    </row>
    <row r="144" spans="1:37">
      <c r="A144" s="22">
        <v>39447</v>
      </c>
      <c r="B144" s="20" t="s">
        <v>315</v>
      </c>
      <c r="C144" s="20">
        <v>-7.3000195632916598E-2</v>
      </c>
      <c r="D144" s="21">
        <v>-1.27327407479024E-14</v>
      </c>
      <c r="E144" s="21">
        <v>1.4612798780988799E-15</v>
      </c>
      <c r="F144" s="21">
        <v>-4.0269544317491197E-15</v>
      </c>
      <c r="G144" s="21">
        <v>-1.4985715065950399E-14</v>
      </c>
      <c r="H144" s="21">
        <v>-1.5299389728207099E-14</v>
      </c>
      <c r="I144" s="21">
        <v>8.3454598552473702E-16</v>
      </c>
      <c r="L144" s="20" t="str">
        <f t="shared" si="21"/>
        <v>2007Q4</v>
      </c>
      <c r="M144" s="21">
        <f t="shared" si="14"/>
        <v>-7.3000195632916598E-2</v>
      </c>
      <c r="N144" s="21">
        <f t="shared" si="15"/>
        <v>-1.27327407479024E-15</v>
      </c>
      <c r="O144" s="21">
        <f t="shared" si="16"/>
        <v>1.4612798780988799E-15</v>
      </c>
      <c r="P144" s="21">
        <f t="shared" si="17"/>
        <v>-4.0269544317491197E-15</v>
      </c>
      <c r="Q144" s="21">
        <f t="shared" si="18"/>
        <v>-1.4985715065950399E-14</v>
      </c>
      <c r="R144" s="21">
        <f t="shared" si="19"/>
        <v>-1.5299389728207099E-14</v>
      </c>
      <c r="S144" s="21">
        <f t="shared" si="20"/>
        <v>8.3454598552473702E-16</v>
      </c>
      <c r="AD144" s="20">
        <f>LEFT(L144,4)+1</f>
        <v>2008</v>
      </c>
      <c r="AE144" s="21">
        <f t="shared" si="23"/>
        <v>-7.3000195632916598E-2</v>
      </c>
      <c r="AF144" s="21">
        <f t="shared" si="24"/>
        <v>-1.27327407479024E-15</v>
      </c>
      <c r="AG144" s="21">
        <f t="shared" si="25"/>
        <v>1.4612798780988799E-15</v>
      </c>
      <c r="AH144" s="21">
        <f t="shared" si="26"/>
        <v>-4.0269544317491197E-15</v>
      </c>
      <c r="AI144" s="21">
        <f t="shared" si="27"/>
        <v>-1.4985715065950399E-14</v>
      </c>
      <c r="AJ144" s="21">
        <f t="shared" si="28"/>
        <v>-1.5299389728207099E-14</v>
      </c>
      <c r="AK144" s="21">
        <f t="shared" si="29"/>
        <v>8.3454598552473702E-16</v>
      </c>
    </row>
    <row r="145" spans="1:37">
      <c r="A145" s="22">
        <v>39538</v>
      </c>
      <c r="B145" s="20" t="s">
        <v>314</v>
      </c>
      <c r="C145" s="20">
        <v>-0.122325826236652</v>
      </c>
      <c r="D145" s="21">
        <v>-1.4382911663796599E-14</v>
      </c>
      <c r="E145" s="21">
        <v>2.61266143150093E-15</v>
      </c>
      <c r="F145" s="21">
        <v>-3.1597492877507401E-15</v>
      </c>
      <c r="G145" s="21">
        <v>-1.5646211280284099E-14</v>
      </c>
      <c r="H145" s="21">
        <v>-1.56868431761542E-14</v>
      </c>
      <c r="I145" s="21">
        <v>7.5415733762375699E-16</v>
      </c>
      <c r="L145" s="20" t="str">
        <f t="shared" si="21"/>
        <v>2008Q1</v>
      </c>
      <c r="M145" s="21">
        <f t="shared" si="14"/>
        <v>-0.122325826236652</v>
      </c>
      <c r="N145" s="21">
        <f t="shared" si="15"/>
        <v>-1.4382911663796599E-15</v>
      </c>
      <c r="O145" s="21">
        <f t="shared" si="16"/>
        <v>2.61266143150093E-15</v>
      </c>
      <c r="P145" s="21">
        <f t="shared" si="17"/>
        <v>-3.1597492877507401E-15</v>
      </c>
      <c r="Q145" s="21">
        <f t="shared" si="18"/>
        <v>-1.5646211280284099E-14</v>
      </c>
      <c r="R145" s="21">
        <f t="shared" si="19"/>
        <v>-1.56868431761542E-14</v>
      </c>
      <c r="S145" s="21">
        <f t="shared" si="20"/>
        <v>7.5415733762375699E-16</v>
      </c>
      <c r="AD145" s="20">
        <f t="shared" ref="AD145:AD208" si="30">LEFT(L145,4)+1</f>
        <v>2009</v>
      </c>
      <c r="AE145" s="21">
        <f t="shared" si="23"/>
        <v>-0.122325826236652</v>
      </c>
      <c r="AF145" s="21">
        <f t="shared" si="24"/>
        <v>-1.4382911663796599E-15</v>
      </c>
      <c r="AG145" s="21">
        <f t="shared" si="25"/>
        <v>2.61266143150093E-15</v>
      </c>
      <c r="AH145" s="21">
        <f t="shared" si="26"/>
        <v>-3.1597492877507401E-15</v>
      </c>
      <c r="AI145" s="21">
        <f t="shared" si="27"/>
        <v>-1.5646211280284099E-14</v>
      </c>
      <c r="AJ145" s="21">
        <f t="shared" si="28"/>
        <v>-1.56868431761542E-14</v>
      </c>
      <c r="AK145" s="21">
        <f t="shared" si="29"/>
        <v>7.5415733762375699E-16</v>
      </c>
    </row>
    <row r="146" spans="1:37">
      <c r="A146" s="22">
        <v>39629</v>
      </c>
      <c r="B146" s="20" t="s">
        <v>313</v>
      </c>
      <c r="C146" s="20">
        <v>8.5616677590768894E-2</v>
      </c>
      <c r="D146" s="21">
        <v>-1.25744368567591E-14</v>
      </c>
      <c r="E146" s="21">
        <v>3.8655629965276101E-15</v>
      </c>
      <c r="F146" s="21">
        <v>-2.3516120819753901E-15</v>
      </c>
      <c r="G146" s="21">
        <v>-1.6436028412601901E-14</v>
      </c>
      <c r="H146" s="21">
        <v>-1.9011273082634199E-14</v>
      </c>
      <c r="I146" s="21">
        <v>1.60980446913051E-16</v>
      </c>
      <c r="L146" s="20" t="str">
        <f t="shared" si="21"/>
        <v>2008Q2</v>
      </c>
      <c r="M146" s="21">
        <f t="shared" si="14"/>
        <v>8.5616677590768894E-2</v>
      </c>
      <c r="N146" s="21">
        <f t="shared" si="15"/>
        <v>-1.2574436856759101E-15</v>
      </c>
      <c r="O146" s="21">
        <f t="shared" si="16"/>
        <v>3.8655629965276101E-15</v>
      </c>
      <c r="P146" s="21">
        <f t="shared" si="17"/>
        <v>-2.3516120819753901E-15</v>
      </c>
      <c r="Q146" s="21">
        <f t="shared" si="18"/>
        <v>-1.6436028412601901E-14</v>
      </c>
      <c r="R146" s="21">
        <f t="shared" si="19"/>
        <v>-1.9011273082634199E-14</v>
      </c>
      <c r="S146" s="21">
        <f t="shared" si="20"/>
        <v>1.60980446913051E-16</v>
      </c>
      <c r="AD146" s="20">
        <f t="shared" si="30"/>
        <v>2009</v>
      </c>
      <c r="AE146" s="21">
        <f t="shared" si="23"/>
        <v>8.5616677590768894E-2</v>
      </c>
      <c r="AF146" s="21">
        <f t="shared" si="24"/>
        <v>-1.2574436856759101E-15</v>
      </c>
      <c r="AG146" s="21">
        <f t="shared" si="25"/>
        <v>3.8655629965276101E-15</v>
      </c>
      <c r="AH146" s="21">
        <f t="shared" si="26"/>
        <v>-2.3516120819753901E-15</v>
      </c>
      <c r="AI146" s="21">
        <f t="shared" si="27"/>
        <v>-1.6436028412601901E-14</v>
      </c>
      <c r="AJ146" s="21">
        <f t="shared" si="28"/>
        <v>-1.9011273082634199E-14</v>
      </c>
      <c r="AK146" s="21">
        <f t="shared" si="29"/>
        <v>1.60980446913051E-16</v>
      </c>
    </row>
    <row r="147" spans="1:37">
      <c r="A147" s="22">
        <v>39721</v>
      </c>
      <c r="B147" s="20" t="s">
        <v>312</v>
      </c>
      <c r="C147" s="20">
        <v>2.41143521380945E-2</v>
      </c>
      <c r="D147" s="21">
        <v>-1.3427455231892301E-14</v>
      </c>
      <c r="E147" s="21">
        <v>3.8170214759700398E-15</v>
      </c>
      <c r="F147" s="21">
        <v>-3.9188919983679798E-15</v>
      </c>
      <c r="G147" s="21">
        <v>-1.9226514479939999E-14</v>
      </c>
      <c r="H147" s="21">
        <v>-1.7675892789885501E-14</v>
      </c>
      <c r="I147" s="21">
        <v>7.3930434881103299E-16</v>
      </c>
      <c r="L147" s="20" t="str">
        <f t="shared" si="21"/>
        <v>2008Q3</v>
      </c>
      <c r="M147" s="21">
        <f t="shared" si="14"/>
        <v>2.41143521380945E-2</v>
      </c>
      <c r="N147" s="21">
        <f t="shared" si="15"/>
        <v>-1.3427455231892301E-15</v>
      </c>
      <c r="O147" s="21">
        <f t="shared" si="16"/>
        <v>3.8170214759700398E-15</v>
      </c>
      <c r="P147" s="21">
        <f t="shared" si="17"/>
        <v>-3.9188919983679798E-15</v>
      </c>
      <c r="Q147" s="21">
        <f t="shared" si="18"/>
        <v>-1.9226514479939999E-14</v>
      </c>
      <c r="R147" s="21">
        <f t="shared" si="19"/>
        <v>-1.7675892789885501E-14</v>
      </c>
      <c r="S147" s="21">
        <f t="shared" si="20"/>
        <v>7.3930434881103299E-16</v>
      </c>
      <c r="AD147" s="20">
        <f t="shared" si="30"/>
        <v>2009</v>
      </c>
      <c r="AE147" s="21">
        <f t="shared" si="23"/>
        <v>2.41143521380945E-2</v>
      </c>
      <c r="AF147" s="21">
        <f t="shared" si="24"/>
        <v>-1.3427455231892301E-15</v>
      </c>
      <c r="AG147" s="21">
        <f t="shared" si="25"/>
        <v>3.8170214759700398E-15</v>
      </c>
      <c r="AH147" s="21">
        <f t="shared" si="26"/>
        <v>-3.9188919983679798E-15</v>
      </c>
      <c r="AI147" s="21">
        <f t="shared" si="27"/>
        <v>-1.9226514479939999E-14</v>
      </c>
      <c r="AJ147" s="21">
        <f t="shared" si="28"/>
        <v>-1.7675892789885501E-14</v>
      </c>
      <c r="AK147" s="21">
        <f t="shared" si="29"/>
        <v>7.3930434881103299E-16</v>
      </c>
    </row>
    <row r="148" spans="1:37">
      <c r="A148" s="22">
        <v>39813</v>
      </c>
      <c r="B148" s="20" t="s">
        <v>311</v>
      </c>
      <c r="C148" s="20">
        <v>5.42702091365048E-2</v>
      </c>
      <c r="D148" s="20">
        <v>-2.7586590205240999E-2</v>
      </c>
      <c r="E148" s="20">
        <v>5.7226893625633601E-2</v>
      </c>
      <c r="F148" s="20">
        <v>-4.5349996795812003E-2</v>
      </c>
      <c r="G148" s="20">
        <v>4.0063362569715596E-3</v>
      </c>
      <c r="H148" s="20">
        <v>9.6842244426731099E-3</v>
      </c>
      <c r="I148" s="20">
        <v>2.15463183027256E-2</v>
      </c>
      <c r="L148" s="20" t="str">
        <f t="shared" si="21"/>
        <v>2008Q4</v>
      </c>
      <c r="M148" s="21">
        <f t="shared" si="14"/>
        <v>5.42702091365048E-2</v>
      </c>
      <c r="N148" s="21">
        <f t="shared" si="15"/>
        <v>-2.7586590205240999E-3</v>
      </c>
      <c r="O148" s="21">
        <f t="shared" si="16"/>
        <v>5.7226893625633601E-2</v>
      </c>
      <c r="P148" s="21">
        <f t="shared" si="17"/>
        <v>-4.5349996795812003E-2</v>
      </c>
      <c r="Q148" s="21">
        <f t="shared" si="18"/>
        <v>4.0063362569715596E-3</v>
      </c>
      <c r="R148" s="21">
        <f t="shared" si="19"/>
        <v>9.6842244426731099E-3</v>
      </c>
      <c r="S148" s="21">
        <f t="shared" si="20"/>
        <v>2.15463183027256E-2</v>
      </c>
      <c r="AD148" s="20">
        <f t="shared" si="30"/>
        <v>2009</v>
      </c>
      <c r="AE148" s="21">
        <f t="shared" si="23"/>
        <v>5.42702091365048E-2</v>
      </c>
      <c r="AF148" s="21">
        <f t="shared" si="24"/>
        <v>-2.7586590205240999E-3</v>
      </c>
      <c r="AG148" s="21">
        <f t="shared" si="25"/>
        <v>5.7226893625633601E-2</v>
      </c>
      <c r="AH148" s="21">
        <f t="shared" si="26"/>
        <v>-4.5349996795812003E-2</v>
      </c>
      <c r="AI148" s="21">
        <f t="shared" si="27"/>
        <v>4.0063362569715596E-3</v>
      </c>
      <c r="AJ148" s="21">
        <f t="shared" si="28"/>
        <v>9.6842244426731099E-3</v>
      </c>
      <c r="AK148" s="21">
        <f t="shared" si="29"/>
        <v>2.15463183027256E-2</v>
      </c>
    </row>
    <row r="149" spans="1:37">
      <c r="A149" s="22">
        <v>39903</v>
      </c>
      <c r="B149" s="20" t="s">
        <v>310</v>
      </c>
      <c r="C149" s="20">
        <v>-0.23276322151748199</v>
      </c>
      <c r="D149" s="20">
        <v>0.770137398282843</v>
      </c>
      <c r="E149" s="20">
        <v>-0.13446309321497199</v>
      </c>
      <c r="F149" s="20">
        <v>8.5426887756869293E-3</v>
      </c>
      <c r="G149" s="20">
        <v>2.0965192512896299E-2</v>
      </c>
      <c r="H149" s="20">
        <v>4.0489407802953903E-2</v>
      </c>
      <c r="I149" s="20">
        <v>7.0169285790466399E-2</v>
      </c>
      <c r="L149" s="20" t="str">
        <f t="shared" si="21"/>
        <v>2009Q1</v>
      </c>
      <c r="M149" s="21">
        <f t="shared" si="14"/>
        <v>-0.23276322151748199</v>
      </c>
      <c r="N149" s="21">
        <f t="shared" si="15"/>
        <v>7.70137398282843E-2</v>
      </c>
      <c r="O149" s="21">
        <f t="shared" si="16"/>
        <v>-0.13446309321497199</v>
      </c>
      <c r="P149" s="21">
        <f t="shared" si="17"/>
        <v>8.5426887756869293E-3</v>
      </c>
      <c r="Q149" s="21">
        <f t="shared" si="18"/>
        <v>2.0965192512896299E-2</v>
      </c>
      <c r="R149" s="21">
        <f t="shared" si="19"/>
        <v>4.0489407802953903E-2</v>
      </c>
      <c r="S149" s="21">
        <f t="shared" si="20"/>
        <v>7.0169285790466399E-2</v>
      </c>
      <c r="AD149" s="20">
        <f t="shared" si="30"/>
        <v>2010</v>
      </c>
      <c r="AE149" s="21">
        <f t="shared" si="23"/>
        <v>-0.23276322151748199</v>
      </c>
      <c r="AF149" s="21">
        <f t="shared" si="24"/>
        <v>7.70137398282843E-2</v>
      </c>
      <c r="AG149" s="21">
        <f t="shared" si="25"/>
        <v>-0.13446309321497199</v>
      </c>
      <c r="AH149" s="21">
        <f t="shared" si="26"/>
        <v>8.5426887756869293E-3</v>
      </c>
      <c r="AI149" s="21">
        <f t="shared" si="27"/>
        <v>2.0965192512896299E-2</v>
      </c>
      <c r="AJ149" s="21">
        <f t="shared" si="28"/>
        <v>4.0489407802953903E-2</v>
      </c>
      <c r="AK149" s="21">
        <f t="shared" si="29"/>
        <v>7.0169285790466399E-2</v>
      </c>
    </row>
    <row r="150" spans="1:37">
      <c r="A150" s="22">
        <v>39994</v>
      </c>
      <c r="B150" s="20" t="s">
        <v>309</v>
      </c>
      <c r="C150" s="20">
        <v>-8.7880247106122494E-2</v>
      </c>
      <c r="D150" s="20">
        <v>0.562652343938432</v>
      </c>
      <c r="E150" s="20">
        <v>-7.2336955056093402E-2</v>
      </c>
      <c r="F150" s="20">
        <v>2.86891305948547E-2</v>
      </c>
      <c r="G150" s="20">
        <v>6.11328708128651E-2</v>
      </c>
      <c r="H150" s="20">
        <v>6.89043146475872E-2</v>
      </c>
      <c r="I150" s="20">
        <v>8.7714356094763801E-2</v>
      </c>
      <c r="L150" s="20" t="str">
        <f t="shared" si="21"/>
        <v>2009Q2</v>
      </c>
      <c r="M150" s="21">
        <f t="shared" si="14"/>
        <v>-8.7880247106122494E-2</v>
      </c>
      <c r="N150" s="21">
        <f t="shared" si="15"/>
        <v>5.6265234393843198E-2</v>
      </c>
      <c r="O150" s="21">
        <f t="shared" si="16"/>
        <v>-7.2336955056093402E-2</v>
      </c>
      <c r="P150" s="21">
        <f t="shared" si="17"/>
        <v>2.86891305948547E-2</v>
      </c>
      <c r="Q150" s="21">
        <f t="shared" si="18"/>
        <v>6.11328708128651E-2</v>
      </c>
      <c r="R150" s="21">
        <f t="shared" si="19"/>
        <v>6.89043146475872E-2</v>
      </c>
      <c r="S150" s="21">
        <f t="shared" si="20"/>
        <v>8.7714356094763801E-2</v>
      </c>
      <c r="AD150" s="20">
        <f t="shared" si="30"/>
        <v>2010</v>
      </c>
      <c r="AE150" s="21">
        <f t="shared" si="23"/>
        <v>-8.7880247106122494E-2</v>
      </c>
      <c r="AF150" s="21">
        <f t="shared" si="24"/>
        <v>5.6265234393843198E-2</v>
      </c>
      <c r="AG150" s="21">
        <f t="shared" si="25"/>
        <v>-7.2336955056093402E-2</v>
      </c>
      <c r="AH150" s="21">
        <f t="shared" si="26"/>
        <v>2.86891305948547E-2</v>
      </c>
      <c r="AI150" s="21">
        <f t="shared" si="27"/>
        <v>6.11328708128651E-2</v>
      </c>
      <c r="AJ150" s="21">
        <f t="shared" si="28"/>
        <v>6.89043146475872E-2</v>
      </c>
      <c r="AK150" s="21">
        <f t="shared" si="29"/>
        <v>8.7714356094763801E-2</v>
      </c>
    </row>
    <row r="151" spans="1:37">
      <c r="A151" s="22">
        <v>40086</v>
      </c>
      <c r="B151" s="20" t="s">
        <v>308</v>
      </c>
      <c r="C151" s="20">
        <v>-5.3379596410671797E-2</v>
      </c>
      <c r="D151" s="20">
        <v>0.319328206896553</v>
      </c>
      <c r="E151" s="20">
        <v>1.3424011697324101E-2</v>
      </c>
      <c r="F151" s="20">
        <v>8.1292299040489999E-2</v>
      </c>
      <c r="G151" s="20">
        <v>0.103927505875065</v>
      </c>
      <c r="H151" s="20">
        <v>0.111970470581834</v>
      </c>
      <c r="I151" s="20">
        <v>0.122194006398778</v>
      </c>
      <c r="L151" s="20" t="str">
        <f t="shared" si="21"/>
        <v>2009Q3</v>
      </c>
      <c r="M151" s="21">
        <f t="shared" si="14"/>
        <v>-5.3379596410671797E-2</v>
      </c>
      <c r="N151" s="21">
        <f t="shared" si="15"/>
        <v>3.1932820689655299E-2</v>
      </c>
      <c r="O151" s="21">
        <f t="shared" si="16"/>
        <v>1.3424011697324101E-2</v>
      </c>
      <c r="P151" s="21">
        <f t="shared" si="17"/>
        <v>8.1292299040489999E-2</v>
      </c>
      <c r="Q151" s="21">
        <f t="shared" si="18"/>
        <v>0.103927505875065</v>
      </c>
      <c r="R151" s="21">
        <f t="shared" si="19"/>
        <v>0.111970470581834</v>
      </c>
      <c r="S151" s="21">
        <f t="shared" si="20"/>
        <v>0.122194006398778</v>
      </c>
      <c r="AD151" s="20">
        <f t="shared" si="30"/>
        <v>2010</v>
      </c>
      <c r="AE151" s="21">
        <f t="shared" si="23"/>
        <v>-5.3379596410671797E-2</v>
      </c>
      <c r="AF151" s="21">
        <f t="shared" si="24"/>
        <v>3.1932820689655299E-2</v>
      </c>
      <c r="AG151" s="21">
        <f t="shared" si="25"/>
        <v>1.3424011697324101E-2</v>
      </c>
      <c r="AH151" s="21">
        <f t="shared" si="26"/>
        <v>8.1292299040489999E-2</v>
      </c>
      <c r="AI151" s="21">
        <f t="shared" si="27"/>
        <v>0.103927505875065</v>
      </c>
      <c r="AJ151" s="21">
        <f t="shared" si="28"/>
        <v>0.111970470581834</v>
      </c>
      <c r="AK151" s="21">
        <f t="shared" si="29"/>
        <v>0.122194006398778</v>
      </c>
    </row>
    <row r="152" spans="1:37">
      <c r="A152" s="22">
        <v>40178</v>
      </c>
      <c r="B152" s="20" t="s">
        <v>307</v>
      </c>
      <c r="C152" s="20">
        <v>-3.3873188791100302E-2</v>
      </c>
      <c r="D152" s="20">
        <v>0.32518555996166998</v>
      </c>
      <c r="E152" s="20">
        <v>2.9346753645473199E-2</v>
      </c>
      <c r="F152" s="20">
        <v>0.111976139137129</v>
      </c>
      <c r="G152" s="20">
        <v>0.12854044713467899</v>
      </c>
      <c r="H152" s="20">
        <v>0.115389891250856</v>
      </c>
      <c r="I152" s="20">
        <v>0.11362156746890199</v>
      </c>
      <c r="L152" s="20" t="str">
        <f t="shared" si="21"/>
        <v>2009Q4</v>
      </c>
      <c r="M152" s="21">
        <f t="shared" si="14"/>
        <v>-3.3873188791100302E-2</v>
      </c>
      <c r="N152" s="21">
        <f t="shared" si="15"/>
        <v>3.2518555996167001E-2</v>
      </c>
      <c r="O152" s="21">
        <f t="shared" si="16"/>
        <v>2.9346753645473199E-2</v>
      </c>
      <c r="P152" s="21">
        <f t="shared" si="17"/>
        <v>0.111976139137129</v>
      </c>
      <c r="Q152" s="21">
        <f t="shared" si="18"/>
        <v>0.12854044713467899</v>
      </c>
      <c r="R152" s="21">
        <f t="shared" si="19"/>
        <v>0.115389891250856</v>
      </c>
      <c r="S152" s="21">
        <f t="shared" si="20"/>
        <v>0.11362156746890199</v>
      </c>
      <c r="AD152" s="20">
        <f t="shared" si="30"/>
        <v>2010</v>
      </c>
      <c r="AE152" s="21">
        <f t="shared" si="23"/>
        <v>-3.3873188791100302E-2</v>
      </c>
      <c r="AF152" s="21">
        <f t="shared" si="24"/>
        <v>3.2518555996167001E-2</v>
      </c>
      <c r="AG152" s="21">
        <f t="shared" si="25"/>
        <v>2.9346753645473199E-2</v>
      </c>
      <c r="AH152" s="21">
        <f t="shared" si="26"/>
        <v>0.111976139137129</v>
      </c>
      <c r="AI152" s="21">
        <f t="shared" si="27"/>
        <v>0.12854044713467899</v>
      </c>
      <c r="AJ152" s="21">
        <f t="shared" si="28"/>
        <v>0.115389891250856</v>
      </c>
      <c r="AK152" s="21">
        <f t="shared" si="29"/>
        <v>0.11362156746890199</v>
      </c>
    </row>
    <row r="153" spans="1:37">
      <c r="A153" s="22">
        <v>40268</v>
      </c>
      <c r="B153" s="20" t="s">
        <v>306</v>
      </c>
      <c r="C153" s="20">
        <v>-0.12772884070229901</v>
      </c>
      <c r="D153" s="20">
        <v>0.23528331427055199</v>
      </c>
      <c r="E153" s="20">
        <v>2.5662303852078801E-2</v>
      </c>
      <c r="F153" s="20">
        <v>8.6055390675363899E-2</v>
      </c>
      <c r="G153" s="20">
        <v>9.6898317648121304E-2</v>
      </c>
      <c r="H153" s="20">
        <v>8.7428419793996695E-2</v>
      </c>
      <c r="I153" s="20">
        <v>8.5280084429908601E-2</v>
      </c>
      <c r="L153" s="20" t="str">
        <f t="shared" si="21"/>
        <v>2010Q1</v>
      </c>
      <c r="M153" s="21">
        <f t="shared" si="14"/>
        <v>-0.12772884070229901</v>
      </c>
      <c r="N153" s="21">
        <f t="shared" si="15"/>
        <v>2.35283314270552E-2</v>
      </c>
      <c r="O153" s="21">
        <f t="shared" si="16"/>
        <v>2.5662303852078801E-2</v>
      </c>
      <c r="P153" s="21">
        <f t="shared" si="17"/>
        <v>8.6055390675363899E-2</v>
      </c>
      <c r="Q153" s="21">
        <f t="shared" si="18"/>
        <v>9.6898317648121304E-2</v>
      </c>
      <c r="R153" s="21">
        <f t="shared" si="19"/>
        <v>8.7428419793996695E-2</v>
      </c>
      <c r="S153" s="21">
        <f t="shared" si="20"/>
        <v>8.5280084429908601E-2</v>
      </c>
      <c r="AD153" s="20">
        <f t="shared" si="30"/>
        <v>2011</v>
      </c>
      <c r="AE153" s="21">
        <f t="shared" si="23"/>
        <v>-0.12772884070229901</v>
      </c>
      <c r="AF153" s="21">
        <f t="shared" si="24"/>
        <v>2.35283314270552E-2</v>
      </c>
      <c r="AG153" s="21">
        <f t="shared" si="25"/>
        <v>2.5662303852078801E-2</v>
      </c>
      <c r="AH153" s="21">
        <f t="shared" si="26"/>
        <v>8.6055390675363899E-2</v>
      </c>
      <c r="AI153" s="21">
        <f t="shared" si="27"/>
        <v>9.6898317648121304E-2</v>
      </c>
      <c r="AJ153" s="21">
        <f t="shared" si="28"/>
        <v>8.7428419793996695E-2</v>
      </c>
      <c r="AK153" s="21">
        <f t="shared" si="29"/>
        <v>8.5280084429908601E-2</v>
      </c>
    </row>
    <row r="154" spans="1:37">
      <c r="A154" s="22">
        <v>40359</v>
      </c>
      <c r="B154" s="20" t="s">
        <v>305</v>
      </c>
      <c r="C154" s="20">
        <v>-7.5634628422582201E-2</v>
      </c>
      <c r="D154" s="20">
        <v>0.27915298754080198</v>
      </c>
      <c r="E154" s="20">
        <v>3.0318923572570898E-3</v>
      </c>
      <c r="F154" s="20">
        <v>2.2125389608124199E-2</v>
      </c>
      <c r="G154" s="20">
        <v>2.5268455877667E-2</v>
      </c>
      <c r="H154" s="20">
        <v>3.3297533631660998E-2</v>
      </c>
      <c r="I154" s="20">
        <v>3.6133973848088599E-2</v>
      </c>
      <c r="L154" s="20" t="str">
        <f t="shared" si="21"/>
        <v>2010Q2</v>
      </c>
      <c r="M154" s="21">
        <f t="shared" si="14"/>
        <v>-7.5634628422582201E-2</v>
      </c>
      <c r="N154" s="21">
        <f t="shared" si="15"/>
        <v>2.7915298754080199E-2</v>
      </c>
      <c r="O154" s="21">
        <f t="shared" si="16"/>
        <v>3.0318923572570898E-3</v>
      </c>
      <c r="P154" s="21">
        <f t="shared" si="17"/>
        <v>2.2125389608124199E-2</v>
      </c>
      <c r="Q154" s="21">
        <f t="shared" si="18"/>
        <v>2.5268455877667E-2</v>
      </c>
      <c r="R154" s="21">
        <f t="shared" si="19"/>
        <v>3.3297533631660998E-2</v>
      </c>
      <c r="S154" s="21">
        <f t="shared" si="20"/>
        <v>3.6133973848088599E-2</v>
      </c>
      <c r="AD154" s="20">
        <f t="shared" si="30"/>
        <v>2011</v>
      </c>
      <c r="AE154" s="21">
        <f t="shared" si="23"/>
        <v>-7.5634628422582201E-2</v>
      </c>
      <c r="AF154" s="21">
        <f t="shared" si="24"/>
        <v>2.7915298754080199E-2</v>
      </c>
      <c r="AG154" s="21">
        <f t="shared" si="25"/>
        <v>3.0318923572570898E-3</v>
      </c>
      <c r="AH154" s="21">
        <f t="shared" si="26"/>
        <v>2.2125389608124199E-2</v>
      </c>
      <c r="AI154" s="21">
        <f t="shared" si="27"/>
        <v>2.5268455877667E-2</v>
      </c>
      <c r="AJ154" s="21">
        <f t="shared" si="28"/>
        <v>3.3297533631660998E-2</v>
      </c>
      <c r="AK154" s="21">
        <f t="shared" si="29"/>
        <v>3.6133973848088599E-2</v>
      </c>
    </row>
    <row r="155" spans="1:37">
      <c r="A155" s="22">
        <v>40451</v>
      </c>
      <c r="B155" s="20" t="s">
        <v>304</v>
      </c>
      <c r="C155" s="20">
        <v>4.9105092290990804E-3</v>
      </c>
      <c r="D155" s="20">
        <v>0.368396223889011</v>
      </c>
      <c r="E155" s="20">
        <v>-1.0999363149043401E-2</v>
      </c>
      <c r="F155" s="20">
        <v>2.5502411797381101E-2</v>
      </c>
      <c r="G155" s="20">
        <v>2.4168256806207399E-2</v>
      </c>
      <c r="H155" s="20">
        <v>2.3356493704989201E-2</v>
      </c>
      <c r="I155" s="20">
        <v>2.32561932194385E-2</v>
      </c>
      <c r="L155" s="20" t="str">
        <f t="shared" si="21"/>
        <v>2010Q3</v>
      </c>
      <c r="M155" s="21">
        <f t="shared" si="14"/>
        <v>4.9105092290990804E-3</v>
      </c>
      <c r="N155" s="21">
        <f t="shared" si="15"/>
        <v>3.6839622388901101E-2</v>
      </c>
      <c r="O155" s="21">
        <f t="shared" si="16"/>
        <v>-1.0999363149043401E-2</v>
      </c>
      <c r="P155" s="21">
        <f t="shared" si="17"/>
        <v>2.5502411797381101E-2</v>
      </c>
      <c r="Q155" s="21">
        <f t="shared" si="18"/>
        <v>2.4168256806207399E-2</v>
      </c>
      <c r="R155" s="21">
        <f t="shared" si="19"/>
        <v>2.3356493704989201E-2</v>
      </c>
      <c r="S155" s="21">
        <f t="shared" si="20"/>
        <v>2.32561932194385E-2</v>
      </c>
      <c r="AD155" s="20">
        <f t="shared" si="30"/>
        <v>2011</v>
      </c>
      <c r="AE155" s="21">
        <f t="shared" si="23"/>
        <v>4.9105092290990804E-3</v>
      </c>
      <c r="AF155" s="21">
        <f t="shared" si="24"/>
        <v>3.6839622388901101E-2</v>
      </c>
      <c r="AG155" s="21">
        <f t="shared" si="25"/>
        <v>-1.0999363149043401E-2</v>
      </c>
      <c r="AH155" s="21">
        <f t="shared" si="26"/>
        <v>2.5502411797381101E-2</v>
      </c>
      <c r="AI155" s="21">
        <f t="shared" si="27"/>
        <v>2.4168256806207399E-2</v>
      </c>
      <c r="AJ155" s="21">
        <f t="shared" si="28"/>
        <v>2.3356493704989201E-2</v>
      </c>
      <c r="AK155" s="21">
        <f t="shared" si="29"/>
        <v>2.32561932194385E-2</v>
      </c>
    </row>
    <row r="156" spans="1:37">
      <c r="A156" s="22">
        <v>40543</v>
      </c>
      <c r="B156" s="20" t="s">
        <v>303</v>
      </c>
      <c r="C156" s="20">
        <v>-4.7301122065229899E-2</v>
      </c>
      <c r="D156" s="20">
        <v>0.51107933968967201</v>
      </c>
      <c r="E156" s="20">
        <v>-9.8104021928276507E-3</v>
      </c>
      <c r="F156" s="20">
        <v>3.5831855032917699E-2</v>
      </c>
      <c r="G156" s="20">
        <v>3.5747119004521002E-2</v>
      </c>
      <c r="H156" s="20">
        <v>4.0140305903837603E-2</v>
      </c>
      <c r="I156" s="20">
        <v>4.0583318016596898E-2</v>
      </c>
      <c r="L156" s="20" t="str">
        <f t="shared" si="21"/>
        <v>2010Q4</v>
      </c>
      <c r="M156" s="21">
        <f t="shared" si="14"/>
        <v>-4.7301122065229899E-2</v>
      </c>
      <c r="N156" s="21">
        <f t="shared" si="15"/>
        <v>5.1107933968967199E-2</v>
      </c>
      <c r="O156" s="21">
        <f t="shared" si="16"/>
        <v>-9.8104021928276507E-3</v>
      </c>
      <c r="P156" s="21">
        <f t="shared" si="17"/>
        <v>3.5831855032917699E-2</v>
      </c>
      <c r="Q156" s="21">
        <f t="shared" si="18"/>
        <v>3.5747119004521002E-2</v>
      </c>
      <c r="R156" s="21">
        <f t="shared" si="19"/>
        <v>4.0140305903837603E-2</v>
      </c>
      <c r="S156" s="21">
        <f t="shared" si="20"/>
        <v>4.0583318016596898E-2</v>
      </c>
      <c r="AD156" s="20">
        <f t="shared" si="30"/>
        <v>2011</v>
      </c>
      <c r="AE156" s="21">
        <f t="shared" si="23"/>
        <v>-4.7301122065229899E-2</v>
      </c>
      <c r="AF156" s="21">
        <f t="shared" si="24"/>
        <v>5.1107933968967199E-2</v>
      </c>
      <c r="AG156" s="21">
        <f t="shared" si="25"/>
        <v>-9.8104021928276507E-3</v>
      </c>
      <c r="AH156" s="21">
        <f t="shared" si="26"/>
        <v>3.5831855032917699E-2</v>
      </c>
      <c r="AI156" s="21">
        <f t="shared" si="27"/>
        <v>3.5747119004521002E-2</v>
      </c>
      <c r="AJ156" s="21">
        <f t="shared" si="28"/>
        <v>4.0140305903837603E-2</v>
      </c>
      <c r="AK156" s="21">
        <f t="shared" si="29"/>
        <v>4.0583318016596898E-2</v>
      </c>
    </row>
    <row r="157" spans="1:37">
      <c r="A157" s="22">
        <v>40633</v>
      </c>
      <c r="B157" s="20" t="s">
        <v>302</v>
      </c>
      <c r="C157" s="20">
        <v>-1.8136578814704599E-2</v>
      </c>
      <c r="D157" s="20">
        <v>0.65302593449740098</v>
      </c>
      <c r="E157" s="20">
        <v>6.9268741847217E-2</v>
      </c>
      <c r="F157" s="20">
        <v>0.122371067463064</v>
      </c>
      <c r="G157" s="20">
        <v>0.11257699150287</v>
      </c>
      <c r="H157" s="20">
        <v>0.101546901898436</v>
      </c>
      <c r="I157" s="20">
        <v>9.3103674433780106E-2</v>
      </c>
      <c r="L157" s="20" t="str">
        <f t="shared" si="21"/>
        <v>2011Q1</v>
      </c>
      <c r="M157" s="21">
        <f t="shared" si="14"/>
        <v>-1.8136578814704599E-2</v>
      </c>
      <c r="N157" s="21">
        <f t="shared" si="15"/>
        <v>6.5302593449740098E-2</v>
      </c>
      <c r="O157" s="21">
        <f t="shared" si="16"/>
        <v>6.9268741847217E-2</v>
      </c>
      <c r="P157" s="21">
        <f t="shared" si="17"/>
        <v>0.122371067463064</v>
      </c>
      <c r="Q157" s="21">
        <f t="shared" si="18"/>
        <v>0.11257699150287</v>
      </c>
      <c r="R157" s="21">
        <f t="shared" si="19"/>
        <v>0.101546901898436</v>
      </c>
      <c r="S157" s="21">
        <f t="shared" si="20"/>
        <v>9.3103674433780106E-2</v>
      </c>
      <c r="AD157" s="20">
        <f t="shared" si="30"/>
        <v>2012</v>
      </c>
      <c r="AE157" s="21">
        <f t="shared" si="23"/>
        <v>-1.8136578814704599E-2</v>
      </c>
      <c r="AF157" s="21">
        <f t="shared" si="24"/>
        <v>6.5302593449740098E-2</v>
      </c>
      <c r="AG157" s="21">
        <f t="shared" si="25"/>
        <v>6.9268741847217E-2</v>
      </c>
      <c r="AH157" s="21">
        <f t="shared" si="26"/>
        <v>0.122371067463064</v>
      </c>
      <c r="AI157" s="21">
        <f t="shared" si="27"/>
        <v>0.11257699150287</v>
      </c>
      <c r="AJ157" s="21">
        <f t="shared" si="28"/>
        <v>0.101546901898436</v>
      </c>
      <c r="AK157" s="21">
        <f t="shared" si="29"/>
        <v>9.3103674433780106E-2</v>
      </c>
    </row>
    <row r="158" spans="1:37">
      <c r="A158" s="22">
        <v>40724</v>
      </c>
      <c r="B158" s="20" t="s">
        <v>301</v>
      </c>
      <c r="C158" s="20">
        <v>5.8785067972475201E-2</v>
      </c>
      <c r="D158" s="20">
        <v>0.94814092699113295</v>
      </c>
      <c r="E158" s="20">
        <v>6.9160162154339802E-2</v>
      </c>
      <c r="F158" s="20">
        <v>0.12986876977765999</v>
      </c>
      <c r="G158" s="20">
        <v>0.10959634805117301</v>
      </c>
      <c r="H158" s="20">
        <v>9.49261378026202E-2</v>
      </c>
      <c r="I158" s="20">
        <v>8.3620581508602798E-2</v>
      </c>
      <c r="L158" s="20" t="str">
        <f t="shared" si="21"/>
        <v>2011Q2</v>
      </c>
      <c r="M158" s="21">
        <f t="shared" si="14"/>
        <v>5.8785067972475201E-2</v>
      </c>
      <c r="N158" s="21">
        <f t="shared" si="15"/>
        <v>9.4814092699113298E-2</v>
      </c>
      <c r="O158" s="21">
        <f t="shared" si="16"/>
        <v>6.9160162154339802E-2</v>
      </c>
      <c r="P158" s="21">
        <f t="shared" si="17"/>
        <v>0.12986876977765999</v>
      </c>
      <c r="Q158" s="21">
        <f t="shared" si="18"/>
        <v>0.10959634805117301</v>
      </c>
      <c r="R158" s="21">
        <f t="shared" si="19"/>
        <v>9.49261378026202E-2</v>
      </c>
      <c r="S158" s="21">
        <f t="shared" si="20"/>
        <v>8.3620581508602798E-2</v>
      </c>
      <c r="AD158" s="20">
        <f t="shared" si="30"/>
        <v>2012</v>
      </c>
      <c r="AE158" s="21">
        <f t="shared" si="23"/>
        <v>5.8785067972475201E-2</v>
      </c>
      <c r="AF158" s="21">
        <f t="shared" si="24"/>
        <v>9.4814092699113298E-2</v>
      </c>
      <c r="AG158" s="21">
        <f t="shared" si="25"/>
        <v>6.9160162154339802E-2</v>
      </c>
      <c r="AH158" s="21">
        <f t="shared" si="26"/>
        <v>0.12986876977765999</v>
      </c>
      <c r="AI158" s="21">
        <f t="shared" si="27"/>
        <v>0.10959634805117301</v>
      </c>
      <c r="AJ158" s="21">
        <f t="shared" si="28"/>
        <v>9.49261378026202E-2</v>
      </c>
      <c r="AK158" s="21">
        <f t="shared" si="29"/>
        <v>8.3620581508602798E-2</v>
      </c>
    </row>
    <row r="159" spans="1:37">
      <c r="A159" s="22">
        <v>40816</v>
      </c>
      <c r="B159" s="20" t="s">
        <v>300</v>
      </c>
      <c r="C159" s="20">
        <v>9.2494830439993597E-2</v>
      </c>
      <c r="D159" s="20">
        <v>0.68290381062152905</v>
      </c>
      <c r="E159" s="20">
        <v>-0.106276816237067</v>
      </c>
      <c r="F159" s="20">
        <v>-1.5526624012674701E-2</v>
      </c>
      <c r="G159" s="20">
        <v>-8.0079231559195101E-3</v>
      </c>
      <c r="H159" s="20">
        <v>3.18672772168783E-3</v>
      </c>
      <c r="I159" s="20">
        <v>7.9806473352659404E-3</v>
      </c>
      <c r="L159" s="20" t="str">
        <f t="shared" si="21"/>
        <v>2011Q3</v>
      </c>
      <c r="M159" s="21">
        <f t="shared" si="14"/>
        <v>9.2494830439993597E-2</v>
      </c>
      <c r="N159" s="21">
        <f t="shared" si="15"/>
        <v>6.8290381062152905E-2</v>
      </c>
      <c r="O159" s="21">
        <f t="shared" si="16"/>
        <v>-0.106276816237067</v>
      </c>
      <c r="P159" s="21">
        <f t="shared" si="17"/>
        <v>-1.5526624012674701E-2</v>
      </c>
      <c r="Q159" s="21">
        <f t="shared" si="18"/>
        <v>-8.0079231559195101E-3</v>
      </c>
      <c r="R159" s="21">
        <f t="shared" si="19"/>
        <v>3.18672772168783E-3</v>
      </c>
      <c r="S159" s="21">
        <f t="shared" si="20"/>
        <v>7.9806473352659404E-3</v>
      </c>
      <c r="AD159" s="20">
        <f t="shared" si="30"/>
        <v>2012</v>
      </c>
      <c r="AE159" s="21">
        <f t="shared" si="23"/>
        <v>9.2494830439993597E-2</v>
      </c>
      <c r="AF159" s="21">
        <f t="shared" si="24"/>
        <v>6.8290381062152905E-2</v>
      </c>
      <c r="AG159" s="21">
        <f t="shared" si="25"/>
        <v>-0.106276816237067</v>
      </c>
      <c r="AH159" s="21">
        <f t="shared" si="26"/>
        <v>-1.5526624012674701E-2</v>
      </c>
      <c r="AI159" s="21">
        <f t="shared" si="27"/>
        <v>-8.0079231559195101E-3</v>
      </c>
      <c r="AJ159" s="21">
        <f t="shared" si="28"/>
        <v>3.18672772168783E-3</v>
      </c>
      <c r="AK159" s="21">
        <f t="shared" si="29"/>
        <v>7.9806473352659404E-3</v>
      </c>
    </row>
    <row r="160" spans="1:37">
      <c r="A160" s="22">
        <v>40908</v>
      </c>
      <c r="B160" s="20" t="s">
        <v>299</v>
      </c>
      <c r="C160" s="20">
        <v>1.0251625204037401E-3</v>
      </c>
      <c r="D160" s="20">
        <v>0.29788301148656599</v>
      </c>
      <c r="E160" s="20">
        <v>-0.12898354195351999</v>
      </c>
      <c r="F160" s="20">
        <v>-3.8898615110103403E-2</v>
      </c>
      <c r="G160" s="20">
        <v>-3.0658526346334401E-2</v>
      </c>
      <c r="H160" s="20">
        <v>-1.52529630801852E-2</v>
      </c>
      <c r="I160" s="20">
        <v>-5.1555432279180402E-4</v>
      </c>
      <c r="L160" s="20" t="str">
        <f t="shared" si="21"/>
        <v>2011Q4</v>
      </c>
      <c r="M160" s="21">
        <f t="shared" si="14"/>
        <v>1.0251625204037401E-3</v>
      </c>
      <c r="N160" s="21">
        <f t="shared" si="15"/>
        <v>2.9788301148656597E-2</v>
      </c>
      <c r="O160" s="21">
        <f t="shared" si="16"/>
        <v>-0.12898354195351999</v>
      </c>
      <c r="P160" s="21">
        <f t="shared" si="17"/>
        <v>-3.8898615110103403E-2</v>
      </c>
      <c r="Q160" s="21">
        <f t="shared" si="18"/>
        <v>-3.0658526346334401E-2</v>
      </c>
      <c r="R160" s="21">
        <f t="shared" si="19"/>
        <v>-1.52529630801852E-2</v>
      </c>
      <c r="S160" s="21">
        <f t="shared" si="20"/>
        <v>-5.1555432279180402E-4</v>
      </c>
      <c r="AD160" s="20">
        <f t="shared" si="30"/>
        <v>2012</v>
      </c>
      <c r="AE160" s="21">
        <f t="shared" si="23"/>
        <v>1.0251625204037401E-3</v>
      </c>
      <c r="AF160" s="21">
        <f t="shared" si="24"/>
        <v>2.9788301148656597E-2</v>
      </c>
      <c r="AG160" s="21">
        <f t="shared" si="25"/>
        <v>-0.12898354195351999</v>
      </c>
      <c r="AH160" s="21">
        <f t="shared" si="26"/>
        <v>-3.8898615110103403E-2</v>
      </c>
      <c r="AI160" s="21">
        <f t="shared" si="27"/>
        <v>-3.0658526346334401E-2</v>
      </c>
      <c r="AJ160" s="21">
        <f t="shared" si="28"/>
        <v>-1.52529630801852E-2</v>
      </c>
      <c r="AK160" s="21">
        <f t="shared" si="29"/>
        <v>-5.1555432279180402E-4</v>
      </c>
    </row>
    <row r="161" spans="1:37">
      <c r="A161" s="22">
        <v>40999</v>
      </c>
      <c r="B161" s="20" t="s">
        <v>298</v>
      </c>
      <c r="C161" s="20">
        <v>-0.111497323648597</v>
      </c>
      <c r="D161" s="20">
        <v>0.194476122433827</v>
      </c>
      <c r="E161" s="20">
        <v>-6.5836733619107302E-2</v>
      </c>
      <c r="F161" s="20">
        <v>-2.6995907733456202E-2</v>
      </c>
      <c r="G161" s="20">
        <v>-2.1858789835135999E-2</v>
      </c>
      <c r="H161" s="20">
        <v>-1.3075719034752799E-2</v>
      </c>
      <c r="I161" s="20">
        <v>-2.41377840257102E-3</v>
      </c>
      <c r="L161" s="20" t="str">
        <f t="shared" si="21"/>
        <v>2012Q1</v>
      </c>
      <c r="M161" s="21">
        <f t="shared" si="14"/>
        <v>-0.111497323648597</v>
      </c>
      <c r="N161" s="21">
        <f t="shared" si="15"/>
        <v>1.9447612243382699E-2</v>
      </c>
      <c r="O161" s="21">
        <f t="shared" si="16"/>
        <v>-6.5836733619107302E-2</v>
      </c>
      <c r="P161" s="21">
        <f t="shared" si="17"/>
        <v>-2.6995907733456202E-2</v>
      </c>
      <c r="Q161" s="21">
        <f t="shared" si="18"/>
        <v>-2.1858789835135999E-2</v>
      </c>
      <c r="R161" s="21">
        <f t="shared" si="19"/>
        <v>-1.3075719034752799E-2</v>
      </c>
      <c r="S161" s="21">
        <f t="shared" si="20"/>
        <v>-2.41377840257102E-3</v>
      </c>
      <c r="AD161" s="20">
        <f t="shared" si="30"/>
        <v>2013</v>
      </c>
      <c r="AE161" s="21">
        <f t="shared" si="23"/>
        <v>-0.111497323648597</v>
      </c>
      <c r="AF161" s="21">
        <f t="shared" si="24"/>
        <v>1.9447612243382699E-2</v>
      </c>
      <c r="AG161" s="21">
        <f t="shared" si="25"/>
        <v>-6.5836733619107302E-2</v>
      </c>
      <c r="AH161" s="21">
        <f t="shared" si="26"/>
        <v>-2.6995907733456202E-2</v>
      </c>
      <c r="AI161" s="21">
        <f t="shared" si="27"/>
        <v>-2.1858789835135999E-2</v>
      </c>
      <c r="AJ161" s="21">
        <f t="shared" si="28"/>
        <v>-1.3075719034752799E-2</v>
      </c>
      <c r="AK161" s="21">
        <f t="shared" si="29"/>
        <v>-2.41377840257102E-3</v>
      </c>
    </row>
    <row r="162" spans="1:37">
      <c r="A162" s="22">
        <v>41090</v>
      </c>
      <c r="B162" s="20" t="s">
        <v>297</v>
      </c>
      <c r="C162" s="20">
        <v>3.07132229464721E-2</v>
      </c>
      <c r="D162" s="20">
        <v>0.210859175898607</v>
      </c>
      <c r="E162" s="20">
        <v>-6.0384382391473097E-2</v>
      </c>
      <c r="F162" s="20">
        <v>-2.72724050014229E-2</v>
      </c>
      <c r="G162" s="20">
        <v>-2.30192811574986E-2</v>
      </c>
      <c r="H162" s="20">
        <v>-1.39461485114713E-2</v>
      </c>
      <c r="I162" s="20">
        <v>-4.2683772686101101E-3</v>
      </c>
      <c r="L162" s="20" t="str">
        <f t="shared" si="21"/>
        <v>2012Q2</v>
      </c>
      <c r="M162" s="21">
        <f t="shared" si="14"/>
        <v>3.07132229464721E-2</v>
      </c>
      <c r="N162" s="21">
        <f t="shared" si="15"/>
        <v>2.1085917589860701E-2</v>
      </c>
      <c r="O162" s="21">
        <f t="shared" si="16"/>
        <v>-6.0384382391473097E-2</v>
      </c>
      <c r="P162" s="21">
        <f t="shared" si="17"/>
        <v>-2.72724050014229E-2</v>
      </c>
      <c r="Q162" s="21">
        <f t="shared" si="18"/>
        <v>-2.30192811574986E-2</v>
      </c>
      <c r="R162" s="21">
        <f t="shared" si="19"/>
        <v>-1.39461485114713E-2</v>
      </c>
      <c r="S162" s="21">
        <f t="shared" si="20"/>
        <v>-4.2683772686101101E-3</v>
      </c>
      <c r="AD162" s="20">
        <f t="shared" si="30"/>
        <v>2013</v>
      </c>
      <c r="AE162" s="21">
        <f t="shared" si="23"/>
        <v>3.07132229464721E-2</v>
      </c>
      <c r="AF162" s="21">
        <f t="shared" si="24"/>
        <v>2.1085917589860701E-2</v>
      </c>
      <c r="AG162" s="21">
        <f t="shared" si="25"/>
        <v>-6.0384382391473097E-2</v>
      </c>
      <c r="AH162" s="21">
        <f t="shared" si="26"/>
        <v>-2.72724050014229E-2</v>
      </c>
      <c r="AI162" s="21">
        <f t="shared" si="27"/>
        <v>-2.30192811574986E-2</v>
      </c>
      <c r="AJ162" s="21">
        <f t="shared" si="28"/>
        <v>-1.39461485114713E-2</v>
      </c>
      <c r="AK162" s="21">
        <f t="shared" si="29"/>
        <v>-4.2683772686101101E-3</v>
      </c>
    </row>
    <row r="163" spans="1:37">
      <c r="A163" s="22">
        <v>41182</v>
      </c>
      <c r="B163" s="20" t="s">
        <v>296</v>
      </c>
      <c r="C163" s="20">
        <v>3.4262740530691102E-2</v>
      </c>
      <c r="D163" s="20">
        <v>4.7771718823431897E-2</v>
      </c>
      <c r="E163" s="20">
        <v>-4.2736347658989003E-2</v>
      </c>
      <c r="F163" s="20">
        <v>-3.07163023404734E-2</v>
      </c>
      <c r="G163" s="20">
        <v>-2.6152676973042799E-2</v>
      </c>
      <c r="H163" s="20">
        <v>-1.6579191087278702E-2</v>
      </c>
      <c r="I163" s="20">
        <v>-6.8363228439774302E-3</v>
      </c>
      <c r="L163" s="20" t="str">
        <f t="shared" si="21"/>
        <v>2012Q3</v>
      </c>
      <c r="M163" s="21">
        <f t="shared" si="14"/>
        <v>3.4262740530691102E-2</v>
      </c>
      <c r="N163" s="21">
        <f t="shared" si="15"/>
        <v>4.77717188234319E-3</v>
      </c>
      <c r="O163" s="21">
        <f t="shared" si="16"/>
        <v>-4.2736347658989003E-2</v>
      </c>
      <c r="P163" s="21">
        <f t="shared" si="17"/>
        <v>-3.07163023404734E-2</v>
      </c>
      <c r="Q163" s="21">
        <f t="shared" si="18"/>
        <v>-2.6152676973042799E-2</v>
      </c>
      <c r="R163" s="21">
        <f t="shared" si="19"/>
        <v>-1.6579191087278702E-2</v>
      </c>
      <c r="S163" s="21">
        <f t="shared" si="20"/>
        <v>-6.8363228439774302E-3</v>
      </c>
      <c r="AD163" s="20">
        <f t="shared" si="30"/>
        <v>2013</v>
      </c>
      <c r="AE163" s="21">
        <f t="shared" si="23"/>
        <v>3.4262740530691102E-2</v>
      </c>
      <c r="AF163" s="21">
        <f t="shared" si="24"/>
        <v>4.77717188234319E-3</v>
      </c>
      <c r="AG163" s="21">
        <f t="shared" si="25"/>
        <v>-4.2736347658989003E-2</v>
      </c>
      <c r="AH163" s="21">
        <f t="shared" si="26"/>
        <v>-3.07163023404734E-2</v>
      </c>
      <c r="AI163" s="21">
        <f t="shared" si="27"/>
        <v>-2.6152676973042799E-2</v>
      </c>
      <c r="AJ163" s="21">
        <f t="shared" si="28"/>
        <v>-1.6579191087278702E-2</v>
      </c>
      <c r="AK163" s="21">
        <f t="shared" si="29"/>
        <v>-6.8363228439774302E-3</v>
      </c>
    </row>
    <row r="164" spans="1:37">
      <c r="A164" s="22">
        <v>41274</v>
      </c>
      <c r="B164" s="20" t="s">
        <v>295</v>
      </c>
      <c r="C164" s="20">
        <v>4.4698334563775803E-2</v>
      </c>
      <c r="D164" s="20">
        <v>3.9802394747924102E-2</v>
      </c>
      <c r="E164" s="20">
        <v>-3.8862897000055199E-2</v>
      </c>
      <c r="F164" s="20">
        <v>-2.0869598223992199E-2</v>
      </c>
      <c r="G164" s="20">
        <v>-1.92594193150987E-2</v>
      </c>
      <c r="H164" s="20">
        <v>-1.20259105099648E-2</v>
      </c>
      <c r="I164" s="20">
        <v>-3.6657880849835099E-3</v>
      </c>
      <c r="L164" s="20" t="str">
        <f t="shared" si="21"/>
        <v>2012Q4</v>
      </c>
      <c r="M164" s="21">
        <f t="shared" si="14"/>
        <v>4.4698334563775803E-2</v>
      </c>
      <c r="N164" s="21">
        <f t="shared" si="15"/>
        <v>3.9802394747924102E-3</v>
      </c>
      <c r="O164" s="21">
        <f t="shared" si="16"/>
        <v>-3.8862897000055199E-2</v>
      </c>
      <c r="P164" s="21">
        <f t="shared" si="17"/>
        <v>-2.0869598223992199E-2</v>
      </c>
      <c r="Q164" s="21">
        <f t="shared" si="18"/>
        <v>-1.92594193150987E-2</v>
      </c>
      <c r="R164" s="21">
        <f t="shared" si="19"/>
        <v>-1.20259105099648E-2</v>
      </c>
      <c r="S164" s="21">
        <f t="shared" si="20"/>
        <v>-3.6657880849835099E-3</v>
      </c>
      <c r="AD164" s="20">
        <f t="shared" si="30"/>
        <v>2013</v>
      </c>
      <c r="AE164" s="21">
        <f t="shared" si="23"/>
        <v>4.4698334563775803E-2</v>
      </c>
      <c r="AF164" s="21">
        <f t="shared" si="24"/>
        <v>3.9802394747924102E-3</v>
      </c>
      <c r="AG164" s="21">
        <f t="shared" si="25"/>
        <v>-3.8862897000055199E-2</v>
      </c>
      <c r="AH164" s="21">
        <f t="shared" si="26"/>
        <v>-2.0869598223992199E-2</v>
      </c>
      <c r="AI164" s="21">
        <f t="shared" si="27"/>
        <v>-1.92594193150987E-2</v>
      </c>
      <c r="AJ164" s="21">
        <f t="shared" si="28"/>
        <v>-1.20259105099648E-2</v>
      </c>
      <c r="AK164" s="21">
        <f t="shared" si="29"/>
        <v>-3.6657880849835099E-3</v>
      </c>
    </row>
    <row r="165" spans="1:37">
      <c r="A165" s="22">
        <v>41364</v>
      </c>
      <c r="B165" s="20" t="s">
        <v>294</v>
      </c>
      <c r="C165" s="20">
        <v>0.15728698588575901</v>
      </c>
      <c r="D165" s="20">
        <v>8.1740985996823598E-2</v>
      </c>
      <c r="E165" s="20">
        <v>3.7572762620550599E-3</v>
      </c>
      <c r="F165" s="20">
        <v>3.5668096554139499E-3</v>
      </c>
      <c r="G165" s="20">
        <v>4.5865883919554403E-3</v>
      </c>
      <c r="H165" s="20">
        <v>6.5516773843056703E-3</v>
      </c>
      <c r="I165" s="20">
        <v>8.7138567283362601E-3</v>
      </c>
      <c r="L165" s="20" t="str">
        <f t="shared" si="21"/>
        <v>2013Q1</v>
      </c>
      <c r="M165" s="21">
        <f t="shared" si="14"/>
        <v>0.15728698588575901</v>
      </c>
      <c r="N165" s="21">
        <f t="shared" si="15"/>
        <v>8.1740985996823605E-3</v>
      </c>
      <c r="O165" s="21">
        <f t="shared" si="16"/>
        <v>3.7572762620550599E-3</v>
      </c>
      <c r="P165" s="21">
        <f t="shared" si="17"/>
        <v>3.5668096554139499E-3</v>
      </c>
      <c r="Q165" s="21">
        <f t="shared" si="18"/>
        <v>4.5865883919554403E-3</v>
      </c>
      <c r="R165" s="21">
        <f t="shared" si="19"/>
        <v>6.5516773843056703E-3</v>
      </c>
      <c r="S165" s="21">
        <f t="shared" si="20"/>
        <v>8.7138567283362601E-3</v>
      </c>
      <c r="AD165" s="20">
        <f t="shared" si="30"/>
        <v>2014</v>
      </c>
      <c r="AE165" s="21">
        <f t="shared" si="23"/>
        <v>0.15728698588575901</v>
      </c>
      <c r="AF165" s="21">
        <f t="shared" si="24"/>
        <v>8.1740985996823605E-3</v>
      </c>
      <c r="AG165" s="21">
        <f t="shared" si="25"/>
        <v>3.7572762620550599E-3</v>
      </c>
      <c r="AH165" s="21">
        <f t="shared" si="26"/>
        <v>3.5668096554139499E-3</v>
      </c>
      <c r="AI165" s="21">
        <f t="shared" si="27"/>
        <v>4.5865883919554403E-3</v>
      </c>
      <c r="AJ165" s="21">
        <f t="shared" si="28"/>
        <v>6.5516773843056703E-3</v>
      </c>
      <c r="AK165" s="21">
        <f t="shared" si="29"/>
        <v>8.7138567283362601E-3</v>
      </c>
    </row>
    <row r="166" spans="1:37">
      <c r="A166" s="22">
        <v>41455</v>
      </c>
      <c r="B166" s="20" t="s">
        <v>293</v>
      </c>
      <c r="C166" s="20">
        <v>3.7963655817452598E-2</v>
      </c>
      <c r="D166" s="20">
        <v>4.4544502084086002E-2</v>
      </c>
      <c r="E166" s="20">
        <v>-2.0497350476902799E-2</v>
      </c>
      <c r="F166" s="20">
        <v>-7.5309164886310197E-3</v>
      </c>
      <c r="G166" s="20">
        <v>-4.3997561971062102E-3</v>
      </c>
      <c r="H166" s="20">
        <v>-1.2446895943474801E-3</v>
      </c>
      <c r="I166" s="20">
        <v>3.31000847882626E-3</v>
      </c>
      <c r="L166" s="20" t="str">
        <f t="shared" si="21"/>
        <v>2013Q2</v>
      </c>
      <c r="M166" s="21">
        <f t="shared" si="14"/>
        <v>3.7963655817452598E-2</v>
      </c>
      <c r="N166" s="21">
        <f t="shared" si="15"/>
        <v>4.4544502084085998E-3</v>
      </c>
      <c r="O166" s="21">
        <f t="shared" si="16"/>
        <v>-2.0497350476902799E-2</v>
      </c>
      <c r="P166" s="21">
        <f t="shared" si="17"/>
        <v>-7.5309164886310197E-3</v>
      </c>
      <c r="Q166" s="21">
        <f t="shared" si="18"/>
        <v>-4.3997561971062102E-3</v>
      </c>
      <c r="R166" s="21">
        <f t="shared" si="19"/>
        <v>-1.2446895943474801E-3</v>
      </c>
      <c r="S166" s="21">
        <f t="shared" si="20"/>
        <v>3.31000847882626E-3</v>
      </c>
      <c r="AD166" s="20">
        <f t="shared" si="30"/>
        <v>2014</v>
      </c>
      <c r="AE166" s="21">
        <f t="shared" si="23"/>
        <v>3.7963655817452598E-2</v>
      </c>
      <c r="AF166" s="21">
        <f t="shared" si="24"/>
        <v>4.4544502084085998E-3</v>
      </c>
      <c r="AG166" s="21">
        <f t="shared" si="25"/>
        <v>-2.0497350476902799E-2</v>
      </c>
      <c r="AH166" s="21">
        <f t="shared" si="26"/>
        <v>-7.5309164886310197E-3</v>
      </c>
      <c r="AI166" s="21">
        <f t="shared" si="27"/>
        <v>-4.3997561971062102E-3</v>
      </c>
      <c r="AJ166" s="21">
        <f t="shared" si="28"/>
        <v>-1.2446895943474801E-3</v>
      </c>
      <c r="AK166" s="21">
        <f t="shared" si="29"/>
        <v>3.31000847882626E-3</v>
      </c>
    </row>
    <row r="167" spans="1:37">
      <c r="A167" s="22">
        <v>41547</v>
      </c>
      <c r="B167" s="20" t="s">
        <v>292</v>
      </c>
      <c r="C167" s="20">
        <v>-4.0571188181826E-2</v>
      </c>
      <c r="D167" s="20">
        <v>5.1245830007523703E-2</v>
      </c>
      <c r="E167" s="20">
        <v>-1.5637025084479301E-2</v>
      </c>
      <c r="F167" s="20">
        <v>3.9178628616992096E-3</v>
      </c>
      <c r="G167" s="20">
        <v>1.11676902193081E-2</v>
      </c>
      <c r="H167" s="20">
        <v>1.21369682913213E-2</v>
      </c>
      <c r="I167" s="20">
        <v>1.4785376429422599E-2</v>
      </c>
      <c r="L167" s="20" t="str">
        <f t="shared" si="21"/>
        <v>2013Q3</v>
      </c>
      <c r="M167" s="21">
        <f t="shared" si="14"/>
        <v>-4.0571188181826E-2</v>
      </c>
      <c r="N167" s="21">
        <f t="shared" si="15"/>
        <v>5.1245830007523707E-3</v>
      </c>
      <c r="O167" s="21">
        <f t="shared" si="16"/>
        <v>-1.5637025084479301E-2</v>
      </c>
      <c r="P167" s="21">
        <f t="shared" si="17"/>
        <v>3.9178628616992096E-3</v>
      </c>
      <c r="Q167" s="21">
        <f t="shared" si="18"/>
        <v>1.11676902193081E-2</v>
      </c>
      <c r="R167" s="21">
        <f t="shared" si="19"/>
        <v>1.21369682913213E-2</v>
      </c>
      <c r="S167" s="21">
        <f t="shared" si="20"/>
        <v>1.4785376429422599E-2</v>
      </c>
      <c r="AD167" s="20">
        <f t="shared" si="30"/>
        <v>2014</v>
      </c>
      <c r="AE167" s="21">
        <f t="shared" si="23"/>
        <v>-4.0571188181826E-2</v>
      </c>
      <c r="AF167" s="21">
        <f t="shared" si="24"/>
        <v>5.1245830007523707E-3</v>
      </c>
      <c r="AG167" s="21">
        <f t="shared" si="25"/>
        <v>-1.5637025084479301E-2</v>
      </c>
      <c r="AH167" s="21">
        <f t="shared" si="26"/>
        <v>3.9178628616992096E-3</v>
      </c>
      <c r="AI167" s="21">
        <f t="shared" si="27"/>
        <v>1.11676902193081E-2</v>
      </c>
      <c r="AJ167" s="21">
        <f t="shared" si="28"/>
        <v>1.21369682913213E-2</v>
      </c>
      <c r="AK167" s="21">
        <f t="shared" si="29"/>
        <v>1.4785376429422599E-2</v>
      </c>
    </row>
    <row r="168" spans="1:37">
      <c r="A168" s="22">
        <v>41639</v>
      </c>
      <c r="B168" s="20" t="s">
        <v>291</v>
      </c>
      <c r="C168" s="20">
        <v>1.4003890940975599E-2</v>
      </c>
      <c r="D168" s="20">
        <v>8.3890336928162099E-2</v>
      </c>
      <c r="E168" s="20">
        <v>-2.23583666981222E-2</v>
      </c>
      <c r="F168" s="20">
        <v>-3.1019157350617201E-3</v>
      </c>
      <c r="G168" s="20">
        <v>-1.8822727247913499E-3</v>
      </c>
      <c r="H168" s="20">
        <v>1.27036390643817E-3</v>
      </c>
      <c r="I168" s="20">
        <v>5.1537023896041298E-3</v>
      </c>
      <c r="L168" s="20" t="str">
        <f t="shared" si="21"/>
        <v>2013Q4</v>
      </c>
      <c r="M168" s="21">
        <f t="shared" si="14"/>
        <v>1.4003890940975599E-2</v>
      </c>
      <c r="N168" s="21">
        <f t="shared" si="15"/>
        <v>8.3890336928162095E-3</v>
      </c>
      <c r="O168" s="21">
        <f t="shared" si="16"/>
        <v>-2.23583666981222E-2</v>
      </c>
      <c r="P168" s="21">
        <f t="shared" si="17"/>
        <v>-3.1019157350617201E-3</v>
      </c>
      <c r="Q168" s="21">
        <f t="shared" si="18"/>
        <v>-1.8822727247913499E-3</v>
      </c>
      <c r="R168" s="21">
        <f t="shared" si="19"/>
        <v>1.27036390643817E-3</v>
      </c>
      <c r="S168" s="21">
        <f t="shared" si="20"/>
        <v>5.1537023896041298E-3</v>
      </c>
      <c r="AD168" s="20">
        <f t="shared" si="30"/>
        <v>2014</v>
      </c>
      <c r="AE168" s="21">
        <f t="shared" si="23"/>
        <v>1.4003890940975599E-2</v>
      </c>
      <c r="AF168" s="21">
        <f t="shared" si="24"/>
        <v>8.3890336928162095E-3</v>
      </c>
      <c r="AG168" s="21">
        <f t="shared" si="25"/>
        <v>-2.23583666981222E-2</v>
      </c>
      <c r="AH168" s="21">
        <f t="shared" si="26"/>
        <v>-3.1019157350617201E-3</v>
      </c>
      <c r="AI168" s="21">
        <f t="shared" si="27"/>
        <v>-1.8822727247913499E-3</v>
      </c>
      <c r="AJ168" s="21">
        <f t="shared" si="28"/>
        <v>1.27036390643817E-3</v>
      </c>
      <c r="AK168" s="21">
        <f t="shared" si="29"/>
        <v>5.1537023896041298E-3</v>
      </c>
    </row>
    <row r="169" spans="1:37">
      <c r="A169" s="22">
        <v>41729</v>
      </c>
      <c r="B169" s="20" t="s">
        <v>290</v>
      </c>
      <c r="C169" s="20">
        <v>0.19223896400818999</v>
      </c>
      <c r="D169" s="20">
        <v>0.135722815967387</v>
      </c>
      <c r="E169" s="20">
        <v>-2.4844831723749902E-2</v>
      </c>
      <c r="F169" s="20">
        <v>-9.2004596934694895E-3</v>
      </c>
      <c r="G169" s="20">
        <v>-9.7465322353347105E-3</v>
      </c>
      <c r="H169" s="20">
        <v>-5.5970197602268302E-3</v>
      </c>
      <c r="I169" s="20">
        <v>-1.1193468719412601E-3</v>
      </c>
      <c r="L169" s="20" t="str">
        <f t="shared" si="21"/>
        <v>2014Q1</v>
      </c>
      <c r="M169" s="21">
        <f t="shared" si="14"/>
        <v>0.19223896400818999</v>
      </c>
      <c r="N169" s="21">
        <f t="shared" si="15"/>
        <v>1.35722815967387E-2</v>
      </c>
      <c r="O169" s="21">
        <f t="shared" si="16"/>
        <v>-2.4844831723749902E-2</v>
      </c>
      <c r="P169" s="21">
        <f t="shared" si="17"/>
        <v>-9.2004596934694895E-3</v>
      </c>
      <c r="Q169" s="21">
        <f t="shared" si="18"/>
        <v>-9.7465322353347105E-3</v>
      </c>
      <c r="R169" s="21">
        <f t="shared" si="19"/>
        <v>-5.5970197602268302E-3</v>
      </c>
      <c r="S169" s="21">
        <f t="shared" si="20"/>
        <v>-1.1193468719412601E-3</v>
      </c>
      <c r="AD169" s="20">
        <f t="shared" si="30"/>
        <v>2015</v>
      </c>
      <c r="AE169" s="21">
        <f t="shared" si="23"/>
        <v>0.19223896400818999</v>
      </c>
      <c r="AF169" s="21">
        <f t="shared" si="24"/>
        <v>1.35722815967387E-2</v>
      </c>
      <c r="AG169" s="21">
        <f t="shared" si="25"/>
        <v>-2.4844831723749902E-2</v>
      </c>
      <c r="AH169" s="21">
        <f t="shared" si="26"/>
        <v>-9.2004596934694895E-3</v>
      </c>
      <c r="AI169" s="21">
        <f t="shared" si="27"/>
        <v>-9.7465322353347105E-3</v>
      </c>
      <c r="AJ169" s="21">
        <f t="shared" si="28"/>
        <v>-5.5970197602268302E-3</v>
      </c>
      <c r="AK169" s="21">
        <f t="shared" si="29"/>
        <v>-1.1193468719412601E-3</v>
      </c>
    </row>
    <row r="170" spans="1:37">
      <c r="A170" s="22">
        <v>41820</v>
      </c>
      <c r="B170" s="20" t="s">
        <v>289</v>
      </c>
      <c r="C170" s="20">
        <v>2.55044885802873E-2</v>
      </c>
      <c r="D170" s="20">
        <v>7.8395610422675704E-2</v>
      </c>
      <c r="E170" s="20">
        <v>-3.8185206739476403E-2</v>
      </c>
      <c r="F170" s="20">
        <v>-1.05152140473645E-2</v>
      </c>
      <c r="G170" s="20">
        <v>-8.6164031832529197E-3</v>
      </c>
      <c r="H170" s="20">
        <v>-5.37688106431055E-3</v>
      </c>
      <c r="I170" s="20">
        <v>-3.61741215124005E-3</v>
      </c>
      <c r="L170" s="20" t="str">
        <f t="shared" si="21"/>
        <v>2014Q2</v>
      </c>
      <c r="M170" s="21">
        <f t="shared" si="14"/>
        <v>2.55044885802873E-2</v>
      </c>
      <c r="N170" s="21">
        <f t="shared" si="15"/>
        <v>7.8395610422675698E-3</v>
      </c>
      <c r="O170" s="21">
        <f t="shared" si="16"/>
        <v>-3.8185206739476403E-2</v>
      </c>
      <c r="P170" s="21">
        <f t="shared" si="17"/>
        <v>-1.05152140473645E-2</v>
      </c>
      <c r="Q170" s="21">
        <f t="shared" si="18"/>
        <v>-8.6164031832529197E-3</v>
      </c>
      <c r="R170" s="21">
        <f t="shared" si="19"/>
        <v>-5.37688106431055E-3</v>
      </c>
      <c r="S170" s="21">
        <f t="shared" si="20"/>
        <v>-3.61741215124005E-3</v>
      </c>
      <c r="AD170" s="20">
        <f t="shared" si="30"/>
        <v>2015</v>
      </c>
      <c r="AE170" s="21">
        <f t="shared" si="23"/>
        <v>2.55044885802873E-2</v>
      </c>
      <c r="AF170" s="21">
        <f t="shared" si="24"/>
        <v>7.8395610422675698E-3</v>
      </c>
      <c r="AG170" s="21">
        <f t="shared" si="25"/>
        <v>-3.8185206739476403E-2</v>
      </c>
      <c r="AH170" s="21">
        <f t="shared" si="26"/>
        <v>-1.05152140473645E-2</v>
      </c>
      <c r="AI170" s="21">
        <f t="shared" si="27"/>
        <v>-8.6164031832529197E-3</v>
      </c>
      <c r="AJ170" s="21">
        <f t="shared" si="28"/>
        <v>-5.37688106431055E-3</v>
      </c>
      <c r="AK170" s="21">
        <f t="shared" si="29"/>
        <v>-3.61741215124005E-3</v>
      </c>
    </row>
    <row r="171" spans="1:37">
      <c r="A171" s="22">
        <v>41912</v>
      </c>
      <c r="B171" s="20" t="s">
        <v>288</v>
      </c>
      <c r="C171" s="20">
        <v>-6.3580350718997203E-2</v>
      </c>
      <c r="D171" s="20">
        <v>-2.545843649173E-3</v>
      </c>
      <c r="E171" s="20">
        <v>-8.6823349569277401E-3</v>
      </c>
      <c r="F171" s="20">
        <v>-1.50925334071883E-2</v>
      </c>
      <c r="G171" s="20">
        <v>-1.4111521097672299E-2</v>
      </c>
      <c r="H171" s="20">
        <v>-6.9011777515587298E-3</v>
      </c>
      <c r="I171" s="20">
        <v>-6.6609831184750298E-3</v>
      </c>
      <c r="L171" s="20" t="str">
        <f t="shared" si="21"/>
        <v>2014Q3</v>
      </c>
      <c r="M171" s="21">
        <f t="shared" si="14"/>
        <v>-6.3580350718997203E-2</v>
      </c>
      <c r="N171" s="21">
        <f t="shared" si="15"/>
        <v>-2.5458436491730002E-4</v>
      </c>
      <c r="O171" s="21">
        <f t="shared" si="16"/>
        <v>-8.6823349569277401E-3</v>
      </c>
      <c r="P171" s="21">
        <f t="shared" si="17"/>
        <v>-1.50925334071883E-2</v>
      </c>
      <c r="Q171" s="21">
        <f t="shared" si="18"/>
        <v>-1.4111521097672299E-2</v>
      </c>
      <c r="R171" s="21">
        <f t="shared" si="19"/>
        <v>-6.9011777515587298E-3</v>
      </c>
      <c r="S171" s="21">
        <f t="shared" si="20"/>
        <v>-6.6609831184750298E-3</v>
      </c>
      <c r="AD171" s="20">
        <f t="shared" si="30"/>
        <v>2015</v>
      </c>
      <c r="AE171" s="21">
        <f t="shared" si="23"/>
        <v>-6.3580350718997203E-2</v>
      </c>
      <c r="AF171" s="21">
        <f t="shared" si="24"/>
        <v>-2.5458436491730002E-4</v>
      </c>
      <c r="AG171" s="21">
        <f t="shared" si="25"/>
        <v>-8.6823349569277401E-3</v>
      </c>
      <c r="AH171" s="21">
        <f t="shared" si="26"/>
        <v>-1.50925334071883E-2</v>
      </c>
      <c r="AI171" s="21">
        <f t="shared" si="27"/>
        <v>-1.4111521097672299E-2</v>
      </c>
      <c r="AJ171" s="21">
        <f t="shared" si="28"/>
        <v>-6.9011777515587298E-3</v>
      </c>
      <c r="AK171" s="21">
        <f t="shared" si="29"/>
        <v>-6.6609831184750298E-3</v>
      </c>
    </row>
    <row r="172" spans="1:37">
      <c r="A172" s="22">
        <v>42004</v>
      </c>
      <c r="B172" s="20" t="s">
        <v>287</v>
      </c>
      <c r="C172" s="20">
        <v>-1.0764960719680101E-2</v>
      </c>
      <c r="D172" s="20">
        <v>-1.56161274713665E-2</v>
      </c>
      <c r="E172" s="20">
        <v>-1.0748253023652499E-2</v>
      </c>
      <c r="F172" s="20">
        <v>-1.4370658176801301E-2</v>
      </c>
      <c r="G172" s="20">
        <v>-1.05923622426933E-2</v>
      </c>
      <c r="H172" s="20">
        <v>-3.3746756952492299E-3</v>
      </c>
      <c r="I172" s="20">
        <v>-4.6977779096592596E-3</v>
      </c>
      <c r="L172" s="20" t="str">
        <f t="shared" si="21"/>
        <v>2014Q4</v>
      </c>
      <c r="M172" s="21">
        <f t="shared" si="14"/>
        <v>-1.0764960719680101E-2</v>
      </c>
      <c r="N172" s="21">
        <f t="shared" si="15"/>
        <v>-1.5616127471366501E-3</v>
      </c>
      <c r="O172" s="21">
        <f t="shared" si="16"/>
        <v>-1.0748253023652499E-2</v>
      </c>
      <c r="P172" s="21">
        <f t="shared" si="17"/>
        <v>-1.4370658176801301E-2</v>
      </c>
      <c r="Q172" s="21">
        <f t="shared" si="18"/>
        <v>-1.05923622426933E-2</v>
      </c>
      <c r="R172" s="21">
        <f t="shared" si="19"/>
        <v>-3.3746756952492299E-3</v>
      </c>
      <c r="S172" s="21">
        <f t="shared" si="20"/>
        <v>-4.6977779096592596E-3</v>
      </c>
      <c r="AD172" s="20">
        <f t="shared" si="30"/>
        <v>2015</v>
      </c>
      <c r="AE172" s="21">
        <f t="shared" si="23"/>
        <v>-1.0764960719680101E-2</v>
      </c>
      <c r="AF172" s="21">
        <f t="shared" si="24"/>
        <v>-1.5616127471366501E-3</v>
      </c>
      <c r="AG172" s="21">
        <f t="shared" si="25"/>
        <v>-1.0748253023652499E-2</v>
      </c>
      <c r="AH172" s="21">
        <f t="shared" si="26"/>
        <v>-1.4370658176801301E-2</v>
      </c>
      <c r="AI172" s="21">
        <f t="shared" si="27"/>
        <v>-1.05923622426933E-2</v>
      </c>
      <c r="AJ172" s="21">
        <f t="shared" si="28"/>
        <v>-3.3746756952492299E-3</v>
      </c>
      <c r="AK172" s="21">
        <f t="shared" si="29"/>
        <v>-4.6977779096592596E-3</v>
      </c>
    </row>
    <row r="173" spans="1:37">
      <c r="A173" s="22">
        <v>42094</v>
      </c>
      <c r="B173" s="20" t="s">
        <v>286</v>
      </c>
      <c r="C173" s="20">
        <v>0.108182875796327</v>
      </c>
      <c r="D173" s="20">
        <v>-3.5138652155855599E-2</v>
      </c>
      <c r="E173" s="20">
        <v>-1.20854187903921E-2</v>
      </c>
      <c r="F173" s="20">
        <v>-7.7483124701273496E-3</v>
      </c>
      <c r="G173" s="20">
        <v>-4.9668218344529899E-3</v>
      </c>
      <c r="H173" s="20">
        <v>-2.2145728177796198E-3</v>
      </c>
      <c r="I173" s="20">
        <v>-3.9592887149284099E-3</v>
      </c>
      <c r="L173" s="20" t="str">
        <f t="shared" ref="L173:L204" si="31">"20"&amp;RIGHT(B173,2)&amp;"Q"&amp;LEFT(B173,1)</f>
        <v>2015Q1</v>
      </c>
      <c r="M173" s="21">
        <f t="shared" si="14"/>
        <v>0.108182875796327</v>
      </c>
      <c r="N173" s="21">
        <f t="shared" si="15"/>
        <v>-3.51386521558556E-3</v>
      </c>
      <c r="O173" s="21">
        <f t="shared" si="16"/>
        <v>-1.20854187903921E-2</v>
      </c>
      <c r="P173" s="21">
        <f t="shared" si="17"/>
        <v>-7.7483124701273496E-3</v>
      </c>
      <c r="Q173" s="21">
        <f t="shared" si="18"/>
        <v>-4.9668218344529899E-3</v>
      </c>
      <c r="R173" s="21">
        <f t="shared" si="19"/>
        <v>-2.2145728177796198E-3</v>
      </c>
      <c r="S173" s="21">
        <f t="shared" si="20"/>
        <v>-3.9592887149284099E-3</v>
      </c>
      <c r="AD173" s="20">
        <f t="shared" si="30"/>
        <v>2016</v>
      </c>
      <c r="AE173" s="21">
        <f t="shared" si="23"/>
        <v>0.108182875796327</v>
      </c>
      <c r="AF173" s="21">
        <f t="shared" si="24"/>
        <v>-3.51386521558556E-3</v>
      </c>
      <c r="AG173" s="21">
        <f t="shared" si="25"/>
        <v>-1.20854187903921E-2</v>
      </c>
      <c r="AH173" s="21">
        <f t="shared" si="26"/>
        <v>-7.7483124701273496E-3</v>
      </c>
      <c r="AI173" s="21">
        <f t="shared" si="27"/>
        <v>-4.9668218344529899E-3</v>
      </c>
      <c r="AJ173" s="21">
        <f t="shared" si="28"/>
        <v>-2.2145728177796198E-3</v>
      </c>
      <c r="AK173" s="21">
        <f t="shared" si="29"/>
        <v>-3.9592887149284099E-3</v>
      </c>
    </row>
    <row r="174" spans="1:37">
      <c r="A174" s="22">
        <v>42185</v>
      </c>
      <c r="B174" s="20" t="s">
        <v>285</v>
      </c>
      <c r="C174" s="20">
        <v>-9.7075869681915394E-2</v>
      </c>
      <c r="D174" s="20">
        <v>-0.11153908217910299</v>
      </c>
      <c r="E174" s="20">
        <v>6.52393516092452E-3</v>
      </c>
      <c r="F174" s="20">
        <v>4.8617256572565104E-3</v>
      </c>
      <c r="G174" s="20">
        <v>5.6627193241498598E-3</v>
      </c>
      <c r="H174" s="20">
        <v>6.1969126099586797E-3</v>
      </c>
      <c r="I174" s="20">
        <v>4.6671708898842401E-3</v>
      </c>
      <c r="L174" s="20" t="str">
        <f t="shared" si="31"/>
        <v>2015Q2</v>
      </c>
      <c r="M174" s="21">
        <f t="shared" si="14"/>
        <v>-9.7075869681915394E-2</v>
      </c>
      <c r="N174" s="21">
        <f t="shared" si="15"/>
        <v>-1.11539082179103E-2</v>
      </c>
      <c r="O174" s="21">
        <f t="shared" si="16"/>
        <v>6.52393516092452E-3</v>
      </c>
      <c r="P174" s="21">
        <f t="shared" si="17"/>
        <v>4.8617256572565104E-3</v>
      </c>
      <c r="Q174" s="21">
        <f t="shared" si="18"/>
        <v>5.6627193241498598E-3</v>
      </c>
      <c r="R174" s="21">
        <f t="shared" si="19"/>
        <v>6.1969126099586797E-3</v>
      </c>
      <c r="S174" s="21">
        <f t="shared" si="20"/>
        <v>4.6671708898842401E-3</v>
      </c>
      <c r="AD174" s="20">
        <f t="shared" si="30"/>
        <v>2016</v>
      </c>
      <c r="AE174" s="21">
        <f t="shared" si="23"/>
        <v>-9.7075869681915394E-2</v>
      </c>
      <c r="AF174" s="21">
        <f t="shared" si="24"/>
        <v>-1.11539082179103E-2</v>
      </c>
      <c r="AG174" s="21">
        <f t="shared" si="25"/>
        <v>6.52393516092452E-3</v>
      </c>
      <c r="AH174" s="21">
        <f t="shared" si="26"/>
        <v>4.8617256572565104E-3</v>
      </c>
      <c r="AI174" s="21">
        <f t="shared" si="27"/>
        <v>5.6627193241498598E-3</v>
      </c>
      <c r="AJ174" s="21">
        <f t="shared" si="28"/>
        <v>6.1969126099586797E-3</v>
      </c>
      <c r="AK174" s="21">
        <f t="shared" si="29"/>
        <v>4.6671708898842401E-3</v>
      </c>
    </row>
    <row r="175" spans="1:37">
      <c r="A175" s="22">
        <v>42277</v>
      </c>
      <c r="B175" s="20" t="s">
        <v>284</v>
      </c>
      <c r="C175" s="20">
        <v>1.6967884957884399E-2</v>
      </c>
      <c r="D175" s="20">
        <v>-0.116358140309661</v>
      </c>
      <c r="E175" s="20">
        <v>-3.74424439511415E-3</v>
      </c>
      <c r="F175" s="20">
        <v>-1.4612873290407899E-2</v>
      </c>
      <c r="G175" s="20">
        <v>-1.37599926598345E-2</v>
      </c>
      <c r="H175" s="20">
        <v>-9.8231371263108203E-3</v>
      </c>
      <c r="I175" s="20">
        <v>-7.8004764991598304E-3</v>
      </c>
      <c r="L175" s="20" t="str">
        <f t="shared" si="31"/>
        <v>2015Q3</v>
      </c>
      <c r="M175" s="21">
        <f t="shared" si="14"/>
        <v>1.6967884957884399E-2</v>
      </c>
      <c r="N175" s="21">
        <f t="shared" si="15"/>
        <v>-1.1635814030966101E-2</v>
      </c>
      <c r="O175" s="21">
        <f t="shared" si="16"/>
        <v>-3.74424439511415E-3</v>
      </c>
      <c r="P175" s="21">
        <f t="shared" si="17"/>
        <v>-1.4612873290407899E-2</v>
      </c>
      <c r="Q175" s="21">
        <f t="shared" si="18"/>
        <v>-1.37599926598345E-2</v>
      </c>
      <c r="R175" s="21">
        <f t="shared" si="19"/>
        <v>-9.8231371263108203E-3</v>
      </c>
      <c r="S175" s="21">
        <f t="shared" si="20"/>
        <v>-7.8004764991598304E-3</v>
      </c>
      <c r="AD175" s="20">
        <f t="shared" si="30"/>
        <v>2016</v>
      </c>
      <c r="AE175" s="21">
        <f t="shared" si="23"/>
        <v>1.6967884957884399E-2</v>
      </c>
      <c r="AF175" s="21">
        <f t="shared" si="24"/>
        <v>-1.1635814030966101E-2</v>
      </c>
      <c r="AG175" s="21">
        <f t="shared" si="25"/>
        <v>-3.74424439511415E-3</v>
      </c>
      <c r="AH175" s="21">
        <f t="shared" si="26"/>
        <v>-1.4612873290407899E-2</v>
      </c>
      <c r="AI175" s="21">
        <f t="shared" si="27"/>
        <v>-1.37599926598345E-2</v>
      </c>
      <c r="AJ175" s="21">
        <f t="shared" si="28"/>
        <v>-9.8231371263108203E-3</v>
      </c>
      <c r="AK175" s="21">
        <f t="shared" si="29"/>
        <v>-7.8004764991598304E-3</v>
      </c>
    </row>
    <row r="176" spans="1:37">
      <c r="A176" s="22">
        <v>42369</v>
      </c>
      <c r="B176" s="20" t="s">
        <v>283</v>
      </c>
      <c r="C176" s="20">
        <v>-2.0471259936383501E-2</v>
      </c>
      <c r="D176" s="20">
        <v>-0.187420575772068</v>
      </c>
      <c r="E176" s="20">
        <v>-7.0461312991627499E-3</v>
      </c>
      <c r="F176" s="20">
        <v>-1.7607036554725598E-2</v>
      </c>
      <c r="G176" s="20">
        <v>-1.1886343940906201E-2</v>
      </c>
      <c r="H176" s="20">
        <v>-6.7438471331182602E-3</v>
      </c>
      <c r="I176" s="20">
        <v>-7.1289000375179901E-3</v>
      </c>
      <c r="L176" s="20" t="str">
        <f t="shared" si="31"/>
        <v>2015Q4</v>
      </c>
      <c r="M176" s="21">
        <f t="shared" si="14"/>
        <v>-2.0471259936383501E-2</v>
      </c>
      <c r="N176" s="21">
        <f t="shared" si="15"/>
        <v>-1.8742057577206799E-2</v>
      </c>
      <c r="O176" s="21">
        <f t="shared" si="16"/>
        <v>-7.0461312991627499E-3</v>
      </c>
      <c r="P176" s="21">
        <f t="shared" si="17"/>
        <v>-1.7607036554725598E-2</v>
      </c>
      <c r="Q176" s="21">
        <f t="shared" si="18"/>
        <v>-1.1886343940906201E-2</v>
      </c>
      <c r="R176" s="21">
        <f t="shared" si="19"/>
        <v>-6.7438471331182602E-3</v>
      </c>
      <c r="S176" s="21">
        <f t="shared" si="20"/>
        <v>-7.1289000375179901E-3</v>
      </c>
      <c r="AD176" s="20">
        <f t="shared" si="30"/>
        <v>2016</v>
      </c>
      <c r="AE176" s="21">
        <f t="shared" si="23"/>
        <v>-2.0471259936383501E-2</v>
      </c>
      <c r="AF176" s="21">
        <f t="shared" si="24"/>
        <v>-1.8742057577206799E-2</v>
      </c>
      <c r="AG176" s="21">
        <f t="shared" si="25"/>
        <v>-7.0461312991627499E-3</v>
      </c>
      <c r="AH176" s="21">
        <f t="shared" si="26"/>
        <v>-1.7607036554725598E-2</v>
      </c>
      <c r="AI176" s="21">
        <f t="shared" si="27"/>
        <v>-1.1886343940906201E-2</v>
      </c>
      <c r="AJ176" s="21">
        <f t="shared" si="28"/>
        <v>-6.7438471331182602E-3</v>
      </c>
      <c r="AK176" s="21">
        <f t="shared" si="29"/>
        <v>-7.1289000375179901E-3</v>
      </c>
    </row>
    <row r="177" spans="1:37">
      <c r="A177" s="22">
        <v>42460</v>
      </c>
      <c r="B177" s="20" t="s">
        <v>282</v>
      </c>
      <c r="C177" s="20">
        <v>-6.4005821002148999E-3</v>
      </c>
      <c r="D177" s="20">
        <v>-0.27387680768059303</v>
      </c>
      <c r="E177" s="20">
        <v>-1.53255545333388E-2</v>
      </c>
      <c r="F177" s="20">
        <v>-3.3798704229200997E-2</v>
      </c>
      <c r="G177" s="20">
        <v>-2.31849183314362E-2</v>
      </c>
      <c r="H177" s="20">
        <v>-1.3461998739416701E-2</v>
      </c>
      <c r="I177" s="20">
        <v>-1.2999210884015301E-2</v>
      </c>
      <c r="L177" s="20" t="str">
        <f t="shared" si="31"/>
        <v>2016Q1</v>
      </c>
      <c r="M177" s="21">
        <f t="shared" si="14"/>
        <v>-6.4005821002148999E-3</v>
      </c>
      <c r="N177" s="21">
        <f t="shared" si="15"/>
        <v>-2.7387680768059301E-2</v>
      </c>
      <c r="O177" s="21">
        <f t="shared" si="16"/>
        <v>-1.53255545333388E-2</v>
      </c>
      <c r="P177" s="21">
        <f t="shared" si="17"/>
        <v>-3.3798704229200997E-2</v>
      </c>
      <c r="Q177" s="21">
        <f t="shared" si="18"/>
        <v>-2.31849183314362E-2</v>
      </c>
      <c r="R177" s="21">
        <f t="shared" si="19"/>
        <v>-1.3461998739416701E-2</v>
      </c>
      <c r="S177" s="21">
        <f t="shared" si="20"/>
        <v>-1.2999210884015301E-2</v>
      </c>
      <c r="AD177" s="20">
        <f t="shared" si="30"/>
        <v>2017</v>
      </c>
      <c r="AE177" s="21">
        <f t="shared" si="23"/>
        <v>-6.4005821002148999E-3</v>
      </c>
      <c r="AF177" s="21">
        <f t="shared" si="24"/>
        <v>-2.7387680768059301E-2</v>
      </c>
      <c r="AG177" s="21">
        <f t="shared" si="25"/>
        <v>-1.53255545333388E-2</v>
      </c>
      <c r="AH177" s="21">
        <f t="shared" si="26"/>
        <v>-3.3798704229200997E-2</v>
      </c>
      <c r="AI177" s="21">
        <f t="shared" si="27"/>
        <v>-2.31849183314362E-2</v>
      </c>
      <c r="AJ177" s="21">
        <f t="shared" si="28"/>
        <v>-1.3461998739416701E-2</v>
      </c>
      <c r="AK177" s="21">
        <f t="shared" si="29"/>
        <v>-1.2999210884015301E-2</v>
      </c>
    </row>
    <row r="178" spans="1:37">
      <c r="A178" s="22">
        <v>42551</v>
      </c>
      <c r="B178" s="20" t="s">
        <v>281</v>
      </c>
      <c r="C178" s="20">
        <v>-6.06710361769544E-2</v>
      </c>
      <c r="D178" s="20">
        <v>-0.28808632696272501</v>
      </c>
      <c r="E178" s="20">
        <v>1.10559601701707E-3</v>
      </c>
      <c r="F178" s="20">
        <v>-2.4214055035818499E-2</v>
      </c>
      <c r="G178" s="20">
        <v>-2.06514481388285E-2</v>
      </c>
      <c r="H178" s="20">
        <v>-1.7279196686262401E-2</v>
      </c>
      <c r="I178" s="20">
        <v>-1.6370159369809598E-2</v>
      </c>
      <c r="L178" s="20" t="str">
        <f t="shared" si="31"/>
        <v>2016Q2</v>
      </c>
      <c r="M178" s="21">
        <f t="shared" si="14"/>
        <v>-6.06710361769544E-2</v>
      </c>
      <c r="N178" s="21">
        <f t="shared" si="15"/>
        <v>-2.8808632696272502E-2</v>
      </c>
      <c r="O178" s="21">
        <f t="shared" si="16"/>
        <v>1.10559601701707E-3</v>
      </c>
      <c r="P178" s="21">
        <f t="shared" si="17"/>
        <v>-2.4214055035818499E-2</v>
      </c>
      <c r="Q178" s="21">
        <f t="shared" si="18"/>
        <v>-2.06514481388285E-2</v>
      </c>
      <c r="R178" s="21">
        <f t="shared" si="19"/>
        <v>-1.7279196686262401E-2</v>
      </c>
      <c r="S178" s="21">
        <f t="shared" si="20"/>
        <v>-1.6370159369809598E-2</v>
      </c>
      <c r="AD178" s="20">
        <f t="shared" si="30"/>
        <v>2017</v>
      </c>
      <c r="AE178" s="21">
        <f t="shared" si="23"/>
        <v>-6.06710361769544E-2</v>
      </c>
      <c r="AF178" s="21">
        <f t="shared" si="24"/>
        <v>-2.8808632696272502E-2</v>
      </c>
      <c r="AG178" s="21">
        <f t="shared" si="25"/>
        <v>1.10559601701707E-3</v>
      </c>
      <c r="AH178" s="21">
        <f t="shared" si="26"/>
        <v>-2.4214055035818499E-2</v>
      </c>
      <c r="AI178" s="21">
        <f t="shared" si="27"/>
        <v>-2.06514481388285E-2</v>
      </c>
      <c r="AJ178" s="21">
        <f t="shared" si="28"/>
        <v>-1.7279196686262401E-2</v>
      </c>
      <c r="AK178" s="21">
        <f t="shared" si="29"/>
        <v>-1.6370159369809598E-2</v>
      </c>
    </row>
    <row r="179" spans="1:37">
      <c r="A179" s="22">
        <v>42643</v>
      </c>
      <c r="B179" s="20" t="s">
        <v>280</v>
      </c>
      <c r="C179" s="20">
        <v>-1.27691796903791E-2</v>
      </c>
      <c r="D179" s="20">
        <v>-0.27761546013171701</v>
      </c>
      <c r="E179" s="20">
        <v>4.9282816702559198E-4</v>
      </c>
      <c r="F179" s="20">
        <v>-2.09133975965962E-2</v>
      </c>
      <c r="G179" s="20">
        <v>-1.8533305079843701E-2</v>
      </c>
      <c r="H179" s="20">
        <v>-1.7758136892195402E-2</v>
      </c>
      <c r="I179" s="20">
        <v>-1.7242403661790601E-2</v>
      </c>
      <c r="L179" s="20" t="str">
        <f t="shared" si="31"/>
        <v>2016Q3</v>
      </c>
      <c r="M179" s="21">
        <f t="shared" si="14"/>
        <v>-1.27691796903791E-2</v>
      </c>
      <c r="N179" s="21">
        <f t="shared" si="15"/>
        <v>-2.7761546013171701E-2</v>
      </c>
      <c r="O179" s="21">
        <f t="shared" si="16"/>
        <v>4.9282816702559198E-4</v>
      </c>
      <c r="P179" s="21">
        <f t="shared" si="17"/>
        <v>-2.09133975965962E-2</v>
      </c>
      <c r="Q179" s="21">
        <f t="shared" si="18"/>
        <v>-1.8533305079843701E-2</v>
      </c>
      <c r="R179" s="21">
        <f t="shared" si="19"/>
        <v>-1.7758136892195402E-2</v>
      </c>
      <c r="S179" s="21">
        <f t="shared" si="20"/>
        <v>-1.7242403661790601E-2</v>
      </c>
      <c r="AD179" s="20">
        <f t="shared" si="30"/>
        <v>2017</v>
      </c>
      <c r="AE179" s="21">
        <f t="shared" si="23"/>
        <v>-1.27691796903791E-2</v>
      </c>
      <c r="AF179" s="21">
        <f t="shared" si="24"/>
        <v>-2.7761546013171701E-2</v>
      </c>
      <c r="AG179" s="21">
        <f t="shared" si="25"/>
        <v>4.9282816702559198E-4</v>
      </c>
      <c r="AH179" s="21">
        <f t="shared" si="26"/>
        <v>-2.09133975965962E-2</v>
      </c>
      <c r="AI179" s="21">
        <f t="shared" si="27"/>
        <v>-1.8533305079843701E-2</v>
      </c>
      <c r="AJ179" s="21">
        <f t="shared" si="28"/>
        <v>-1.7758136892195402E-2</v>
      </c>
      <c r="AK179" s="21">
        <f t="shared" si="29"/>
        <v>-1.7242403661790601E-2</v>
      </c>
    </row>
    <row r="180" spans="1:37">
      <c r="A180" s="22">
        <v>42735</v>
      </c>
      <c r="B180" s="20" t="s">
        <v>279</v>
      </c>
      <c r="C180" s="20">
        <v>-0.134419141387394</v>
      </c>
      <c r="D180" s="20">
        <v>-0.30171885118435099</v>
      </c>
      <c r="E180" s="20">
        <v>1.5196702458072401E-2</v>
      </c>
      <c r="F180" s="20">
        <v>-9.4659213761423E-3</v>
      </c>
      <c r="G180" s="20">
        <v>-6.8075324106348202E-3</v>
      </c>
      <c r="H180" s="20">
        <v>-6.5305518919464298E-3</v>
      </c>
      <c r="I180" s="20">
        <v>-6.8106987292137697E-3</v>
      </c>
      <c r="L180" s="20" t="str">
        <f t="shared" si="31"/>
        <v>2016Q4</v>
      </c>
      <c r="M180" s="21">
        <f t="shared" si="14"/>
        <v>-0.134419141387394</v>
      </c>
      <c r="N180" s="21">
        <f t="shared" si="15"/>
        <v>-3.0171885118435098E-2</v>
      </c>
      <c r="O180" s="21">
        <f t="shared" si="16"/>
        <v>1.5196702458072401E-2</v>
      </c>
      <c r="P180" s="21">
        <f t="shared" si="17"/>
        <v>-9.4659213761423E-3</v>
      </c>
      <c r="Q180" s="21">
        <f t="shared" si="18"/>
        <v>-6.8075324106348202E-3</v>
      </c>
      <c r="R180" s="21">
        <f t="shared" si="19"/>
        <v>-6.5305518919464298E-3</v>
      </c>
      <c r="S180" s="21">
        <f t="shared" si="20"/>
        <v>-6.8106987292137697E-3</v>
      </c>
      <c r="AD180" s="20">
        <f t="shared" si="30"/>
        <v>2017</v>
      </c>
      <c r="AE180" s="21">
        <f t="shared" si="23"/>
        <v>-0.134419141387394</v>
      </c>
      <c r="AF180" s="21">
        <f t="shared" si="24"/>
        <v>-3.0171885118435098E-2</v>
      </c>
      <c r="AG180" s="21">
        <f t="shared" si="25"/>
        <v>1.5196702458072401E-2</v>
      </c>
      <c r="AH180" s="21">
        <f t="shared" si="26"/>
        <v>-9.4659213761423E-3</v>
      </c>
      <c r="AI180" s="21">
        <f t="shared" si="27"/>
        <v>-6.8075324106348202E-3</v>
      </c>
      <c r="AJ180" s="21">
        <f t="shared" si="28"/>
        <v>-6.5305518919464298E-3</v>
      </c>
      <c r="AK180" s="21">
        <f t="shared" si="29"/>
        <v>-6.8106987292137697E-3</v>
      </c>
    </row>
    <row r="181" spans="1:37">
      <c r="A181" s="22">
        <v>42825</v>
      </c>
      <c r="B181" s="20" t="s">
        <v>278</v>
      </c>
      <c r="C181" s="20">
        <v>-7.4837433756771904E-2</v>
      </c>
      <c r="D181" s="20">
        <v>-0.29200661002914602</v>
      </c>
      <c r="E181" s="20">
        <v>2.0314605479652598E-2</v>
      </c>
      <c r="F181" s="20">
        <v>-4.3472473613882104E-3</v>
      </c>
      <c r="G181" s="20">
        <v>-1.3756467265364099E-3</v>
      </c>
      <c r="H181" s="20">
        <v>-2.1733849708077901E-3</v>
      </c>
      <c r="I181" s="20">
        <v>-1.1195265115654001E-3</v>
      </c>
      <c r="L181" s="20" t="str">
        <f t="shared" si="31"/>
        <v>2017Q1</v>
      </c>
      <c r="M181" s="21">
        <f t="shared" si="14"/>
        <v>-7.4837433756771904E-2</v>
      </c>
      <c r="N181" s="21">
        <f t="shared" si="15"/>
        <v>-2.9200661002914602E-2</v>
      </c>
      <c r="O181" s="21">
        <f t="shared" si="16"/>
        <v>2.0314605479652598E-2</v>
      </c>
      <c r="P181" s="21">
        <f t="shared" si="17"/>
        <v>-4.3472473613882104E-3</v>
      </c>
      <c r="Q181" s="21">
        <f t="shared" si="18"/>
        <v>-1.3756467265364099E-3</v>
      </c>
      <c r="R181" s="21">
        <f t="shared" si="19"/>
        <v>-2.1733849708077901E-3</v>
      </c>
      <c r="S181" s="21">
        <f t="shared" si="20"/>
        <v>-1.1195265115654001E-3</v>
      </c>
      <c r="AD181" s="20">
        <f t="shared" si="30"/>
        <v>2018</v>
      </c>
      <c r="AE181" s="21">
        <f t="shared" si="23"/>
        <v>-7.4837433756771904E-2</v>
      </c>
      <c r="AF181" s="21">
        <f t="shared" si="24"/>
        <v>-2.9200661002914602E-2</v>
      </c>
      <c r="AG181" s="21">
        <f t="shared" si="25"/>
        <v>2.0314605479652598E-2</v>
      </c>
      <c r="AH181" s="21">
        <f t="shared" si="26"/>
        <v>-4.3472473613882104E-3</v>
      </c>
      <c r="AI181" s="21">
        <f t="shared" si="27"/>
        <v>-1.3756467265364099E-3</v>
      </c>
      <c r="AJ181" s="21">
        <f t="shared" si="28"/>
        <v>-2.1733849708077901E-3</v>
      </c>
      <c r="AK181" s="21">
        <f t="shared" si="29"/>
        <v>-1.1195265115654001E-3</v>
      </c>
    </row>
    <row r="182" spans="1:37">
      <c r="A182" s="22">
        <v>42916</v>
      </c>
      <c r="B182" s="20" t="s">
        <v>277</v>
      </c>
      <c r="C182" s="20">
        <v>-3.6314951559432498E-2</v>
      </c>
      <c r="D182" s="20">
        <v>-0.28003440659505202</v>
      </c>
      <c r="E182" s="20">
        <v>4.0115338075498698E-2</v>
      </c>
      <c r="F182" s="20">
        <v>1.24319817191076E-2</v>
      </c>
      <c r="G182" s="20">
        <v>1.4255370366757E-2</v>
      </c>
      <c r="H182" s="20">
        <v>1.1403479423850799E-2</v>
      </c>
      <c r="I182" s="20">
        <v>1.0379624284406801E-2</v>
      </c>
      <c r="L182" s="20" t="str">
        <f t="shared" si="31"/>
        <v>2017Q2</v>
      </c>
      <c r="M182" s="21">
        <f t="shared" si="14"/>
        <v>-3.6314951559432498E-2</v>
      </c>
      <c r="N182" s="21">
        <f t="shared" si="15"/>
        <v>-2.8003440659505201E-2</v>
      </c>
      <c r="O182" s="21">
        <f t="shared" si="16"/>
        <v>4.0115338075498698E-2</v>
      </c>
      <c r="P182" s="21">
        <f t="shared" si="17"/>
        <v>1.24319817191076E-2</v>
      </c>
      <c r="Q182" s="21">
        <f t="shared" si="18"/>
        <v>1.4255370366757E-2</v>
      </c>
      <c r="R182" s="21">
        <f t="shared" si="19"/>
        <v>1.1403479423850799E-2</v>
      </c>
      <c r="S182" s="21">
        <f t="shared" si="20"/>
        <v>1.0379624284406801E-2</v>
      </c>
      <c r="AD182" s="20">
        <f t="shared" si="30"/>
        <v>2018</v>
      </c>
      <c r="AE182" s="21">
        <f t="shared" si="23"/>
        <v>-3.6314951559432498E-2</v>
      </c>
      <c r="AF182" s="21">
        <f t="shared" si="24"/>
        <v>-2.8003440659505201E-2</v>
      </c>
      <c r="AG182" s="21">
        <f t="shared" si="25"/>
        <v>4.0115338075498698E-2</v>
      </c>
      <c r="AH182" s="21">
        <f t="shared" si="26"/>
        <v>1.24319817191076E-2</v>
      </c>
      <c r="AI182" s="21">
        <f t="shared" si="27"/>
        <v>1.4255370366757E-2</v>
      </c>
      <c r="AJ182" s="21">
        <f t="shared" si="28"/>
        <v>1.1403479423850799E-2</v>
      </c>
      <c r="AK182" s="21">
        <f t="shared" si="29"/>
        <v>1.0379624284406801E-2</v>
      </c>
    </row>
    <row r="183" spans="1:37">
      <c r="A183" s="22">
        <v>43008</v>
      </c>
      <c r="B183" s="20" t="s">
        <v>276</v>
      </c>
      <c r="C183" s="20">
        <v>-9.3588571568410904E-3</v>
      </c>
      <c r="D183" s="20">
        <v>-0.29312642106852099</v>
      </c>
      <c r="E183" s="20">
        <v>2.52826330861964E-2</v>
      </c>
      <c r="F183" s="20">
        <v>-7.2890687468998901E-3</v>
      </c>
      <c r="G183" s="20">
        <v>-3.96404034353489E-3</v>
      </c>
      <c r="H183" s="20">
        <v>-3.0433299193008499E-3</v>
      </c>
      <c r="I183" s="21">
        <v>-1.22187752723945E-5</v>
      </c>
      <c r="L183" s="20" t="str">
        <f t="shared" si="31"/>
        <v>2017Q3</v>
      </c>
      <c r="M183" s="21">
        <f t="shared" si="14"/>
        <v>-9.3588571568410904E-3</v>
      </c>
      <c r="N183" s="21">
        <f t="shared" si="15"/>
        <v>-2.93126421068521E-2</v>
      </c>
      <c r="O183" s="21">
        <f t="shared" si="16"/>
        <v>2.52826330861964E-2</v>
      </c>
      <c r="P183" s="21">
        <f t="shared" si="17"/>
        <v>-7.2890687468998901E-3</v>
      </c>
      <c r="Q183" s="21">
        <f t="shared" si="18"/>
        <v>-3.96404034353489E-3</v>
      </c>
      <c r="R183" s="21">
        <f t="shared" si="19"/>
        <v>-3.0433299193008499E-3</v>
      </c>
      <c r="S183" s="21">
        <f t="shared" si="20"/>
        <v>-1.22187752723945E-5</v>
      </c>
      <c r="AD183" s="20">
        <f t="shared" si="30"/>
        <v>2018</v>
      </c>
      <c r="AE183" s="21">
        <f t="shared" si="23"/>
        <v>-9.3588571568410904E-3</v>
      </c>
      <c r="AF183" s="21">
        <f t="shared" si="24"/>
        <v>-2.93126421068521E-2</v>
      </c>
      <c r="AG183" s="21">
        <f t="shared" si="25"/>
        <v>2.52826330861964E-2</v>
      </c>
      <c r="AH183" s="21">
        <f t="shared" si="26"/>
        <v>-7.2890687468998901E-3</v>
      </c>
      <c r="AI183" s="21">
        <f t="shared" si="27"/>
        <v>-3.96404034353489E-3</v>
      </c>
      <c r="AJ183" s="21">
        <f t="shared" si="28"/>
        <v>-3.0433299193008499E-3</v>
      </c>
      <c r="AK183" s="21">
        <f t="shared" si="29"/>
        <v>-1.22187752723945E-5</v>
      </c>
    </row>
    <row r="184" spans="1:37">
      <c r="A184" s="22">
        <v>43100</v>
      </c>
      <c r="B184" s="20" t="s">
        <v>275</v>
      </c>
      <c r="C184" s="20">
        <v>-8.4501801768829904E-2</v>
      </c>
      <c r="D184" s="20">
        <v>-0.29828827944383601</v>
      </c>
      <c r="E184" s="20">
        <v>1.8505579284341499E-2</v>
      </c>
      <c r="F184" s="20">
        <v>-7.4900913461892196E-3</v>
      </c>
      <c r="G184" s="20">
        <v>-4.3480769213378604E-3</v>
      </c>
      <c r="H184" s="20">
        <v>-2.3477343403972002E-3</v>
      </c>
      <c r="I184" s="20">
        <v>1.18413160422372E-3</v>
      </c>
      <c r="L184" s="20" t="str">
        <f t="shared" si="31"/>
        <v>2017Q4</v>
      </c>
      <c r="M184" s="21">
        <f t="shared" si="14"/>
        <v>-8.4501801768829904E-2</v>
      </c>
      <c r="N184" s="21">
        <f t="shared" si="15"/>
        <v>-2.9828827944383601E-2</v>
      </c>
      <c r="O184" s="21">
        <f t="shared" si="16"/>
        <v>1.8505579284341499E-2</v>
      </c>
      <c r="P184" s="21">
        <f t="shared" si="17"/>
        <v>-7.4900913461892196E-3</v>
      </c>
      <c r="Q184" s="21">
        <f t="shared" si="18"/>
        <v>-4.3480769213378604E-3</v>
      </c>
      <c r="R184" s="21">
        <f t="shared" si="19"/>
        <v>-2.3477343403972002E-3</v>
      </c>
      <c r="S184" s="21">
        <f t="shared" si="20"/>
        <v>1.18413160422372E-3</v>
      </c>
      <c r="AD184" s="20">
        <f t="shared" si="30"/>
        <v>2018</v>
      </c>
      <c r="AE184" s="21">
        <f t="shared" si="23"/>
        <v>-8.4501801768829904E-2</v>
      </c>
      <c r="AF184" s="21">
        <f t="shared" si="24"/>
        <v>-2.9828827944383601E-2</v>
      </c>
      <c r="AG184" s="21">
        <f t="shared" si="25"/>
        <v>1.8505579284341499E-2</v>
      </c>
      <c r="AH184" s="21">
        <f t="shared" si="26"/>
        <v>-7.4900913461892196E-3</v>
      </c>
      <c r="AI184" s="21">
        <f t="shared" si="27"/>
        <v>-4.3480769213378604E-3</v>
      </c>
      <c r="AJ184" s="21">
        <f t="shared" si="28"/>
        <v>-2.3477343403972002E-3</v>
      </c>
      <c r="AK184" s="21">
        <f t="shared" si="29"/>
        <v>1.18413160422372E-3</v>
      </c>
    </row>
    <row r="185" spans="1:37">
      <c r="A185" s="22">
        <v>43190</v>
      </c>
      <c r="B185" s="20" t="s">
        <v>274</v>
      </c>
      <c r="C185" s="20">
        <v>-0.107219788363194</v>
      </c>
      <c r="D185" s="20">
        <v>-0.29900704611909701</v>
      </c>
      <c r="E185" s="20">
        <v>2.10788553739132E-2</v>
      </c>
      <c r="F185" s="20">
        <v>-7.2954694512221202E-3</v>
      </c>
      <c r="G185" s="20">
        <v>-2.87897739027151E-3</v>
      </c>
      <c r="H185" s="20">
        <v>3.1316378205661299E-3</v>
      </c>
      <c r="I185" s="20">
        <v>1.18387649649056E-2</v>
      </c>
      <c r="L185" s="20" t="str">
        <f t="shared" si="31"/>
        <v>2018Q1</v>
      </c>
      <c r="M185" s="21">
        <f t="shared" si="14"/>
        <v>-0.107219788363194</v>
      </c>
      <c r="N185" s="21">
        <f t="shared" si="15"/>
        <v>-2.99007046119097E-2</v>
      </c>
      <c r="O185" s="21">
        <f t="shared" si="16"/>
        <v>2.10788553739132E-2</v>
      </c>
      <c r="P185" s="21">
        <f t="shared" si="17"/>
        <v>-7.2954694512221202E-3</v>
      </c>
      <c r="Q185" s="21">
        <f t="shared" si="18"/>
        <v>-2.87897739027151E-3</v>
      </c>
      <c r="R185" s="21">
        <f t="shared" si="19"/>
        <v>3.1316378205661299E-3</v>
      </c>
      <c r="S185" s="21">
        <f t="shared" si="20"/>
        <v>1.18387649649056E-2</v>
      </c>
      <c r="AD185" s="20">
        <f t="shared" si="30"/>
        <v>2019</v>
      </c>
      <c r="AE185" s="21">
        <f t="shared" si="23"/>
        <v>-0.107219788363194</v>
      </c>
      <c r="AF185" s="21">
        <f t="shared" si="24"/>
        <v>-2.99007046119097E-2</v>
      </c>
      <c r="AG185" s="21">
        <f t="shared" si="25"/>
        <v>2.10788553739132E-2</v>
      </c>
      <c r="AH185" s="21">
        <f t="shared" si="26"/>
        <v>-7.2954694512221202E-3</v>
      </c>
      <c r="AI185" s="21">
        <f t="shared" si="27"/>
        <v>-2.87897739027151E-3</v>
      </c>
      <c r="AJ185" s="21">
        <f t="shared" si="28"/>
        <v>3.1316378205661299E-3</v>
      </c>
      <c r="AK185" s="21">
        <f t="shared" si="29"/>
        <v>1.18387649649056E-2</v>
      </c>
    </row>
    <row r="186" spans="1:37">
      <c r="A186" s="22">
        <v>43281</v>
      </c>
      <c r="B186" s="20" t="s">
        <v>273</v>
      </c>
      <c r="C186" s="20">
        <v>-0.107752071638064</v>
      </c>
      <c r="D186" s="20">
        <v>-0.311341935306502</v>
      </c>
      <c r="E186" s="20">
        <v>2.0933929657608801E-2</v>
      </c>
      <c r="F186" s="20">
        <v>-8.0863420557751899E-3</v>
      </c>
      <c r="G186" s="20">
        <v>-3.3309312013625001E-3</v>
      </c>
      <c r="H186" s="20">
        <v>1.5649946552668201E-3</v>
      </c>
      <c r="I186" s="20">
        <v>8.4400706848535706E-3</v>
      </c>
      <c r="L186" s="20" t="str">
        <f t="shared" si="31"/>
        <v>2018Q2</v>
      </c>
      <c r="M186" s="21">
        <f t="shared" si="14"/>
        <v>-0.107752071638064</v>
      </c>
      <c r="N186" s="21">
        <f t="shared" si="15"/>
        <v>-3.1134193530650202E-2</v>
      </c>
      <c r="O186" s="21">
        <f t="shared" si="16"/>
        <v>2.0933929657608801E-2</v>
      </c>
      <c r="P186" s="21">
        <f t="shared" si="17"/>
        <v>-8.0863420557751899E-3</v>
      </c>
      <c r="Q186" s="21">
        <f t="shared" si="18"/>
        <v>-3.3309312013625001E-3</v>
      </c>
      <c r="R186" s="21">
        <f t="shared" si="19"/>
        <v>1.5649946552668201E-3</v>
      </c>
      <c r="S186" s="21">
        <f t="shared" si="20"/>
        <v>8.4400706848535706E-3</v>
      </c>
      <c r="AD186" s="20">
        <f t="shared" si="30"/>
        <v>2019</v>
      </c>
      <c r="AE186" s="21">
        <f t="shared" si="23"/>
        <v>-0.107752071638064</v>
      </c>
      <c r="AF186" s="21">
        <f t="shared" si="24"/>
        <v>-3.1134193530650202E-2</v>
      </c>
      <c r="AG186" s="21">
        <f t="shared" si="25"/>
        <v>2.0933929657608801E-2</v>
      </c>
      <c r="AH186" s="21">
        <f t="shared" si="26"/>
        <v>-8.0863420557751899E-3</v>
      </c>
      <c r="AI186" s="21">
        <f t="shared" si="27"/>
        <v>-3.3309312013625001E-3</v>
      </c>
      <c r="AJ186" s="21">
        <f t="shared" si="28"/>
        <v>1.5649946552668201E-3</v>
      </c>
      <c r="AK186" s="21">
        <f t="shared" si="29"/>
        <v>8.4400706848535706E-3</v>
      </c>
    </row>
    <row r="187" spans="1:37">
      <c r="A187" s="22">
        <v>43373</v>
      </c>
      <c r="B187" s="20" t="s">
        <v>272</v>
      </c>
      <c r="C187" s="20">
        <v>-1.19356013539169E-2</v>
      </c>
      <c r="D187" s="20">
        <v>-0.29324143825250798</v>
      </c>
      <c r="E187" s="20">
        <v>2.6504313760512599E-2</v>
      </c>
      <c r="F187" s="20">
        <v>-7.7650974262498899E-3</v>
      </c>
      <c r="G187" s="20">
        <v>-5.5817785638670701E-3</v>
      </c>
      <c r="H187" s="20">
        <v>-1.8822412486631701E-4</v>
      </c>
      <c r="I187" s="20">
        <v>8.1335197235335496E-3</v>
      </c>
      <c r="L187" s="20" t="str">
        <f t="shared" si="31"/>
        <v>2018Q3</v>
      </c>
      <c r="M187" s="21">
        <f t="shared" si="14"/>
        <v>-1.19356013539169E-2</v>
      </c>
      <c r="N187" s="21">
        <f t="shared" si="15"/>
        <v>-2.9324143825250799E-2</v>
      </c>
      <c r="O187" s="21">
        <f t="shared" si="16"/>
        <v>2.6504313760512599E-2</v>
      </c>
      <c r="P187" s="21">
        <f t="shared" si="17"/>
        <v>-7.7650974262498899E-3</v>
      </c>
      <c r="Q187" s="21">
        <f t="shared" si="18"/>
        <v>-5.5817785638670701E-3</v>
      </c>
      <c r="R187" s="21">
        <f t="shared" si="19"/>
        <v>-1.8822412486631701E-4</v>
      </c>
      <c r="S187" s="21">
        <f t="shared" si="20"/>
        <v>8.1335197235335496E-3</v>
      </c>
      <c r="AD187" s="20">
        <f t="shared" si="30"/>
        <v>2019</v>
      </c>
      <c r="AE187" s="21">
        <f t="shared" si="23"/>
        <v>-1.19356013539169E-2</v>
      </c>
      <c r="AF187" s="21">
        <f t="shared" si="24"/>
        <v>-2.9324143825250799E-2</v>
      </c>
      <c r="AG187" s="21">
        <f t="shared" si="25"/>
        <v>2.6504313760512599E-2</v>
      </c>
      <c r="AH187" s="21">
        <f t="shared" si="26"/>
        <v>-7.7650974262498899E-3</v>
      </c>
      <c r="AI187" s="21">
        <f t="shared" si="27"/>
        <v>-5.5817785638670701E-3</v>
      </c>
      <c r="AJ187" s="21">
        <f t="shared" si="28"/>
        <v>-1.8822412486631701E-4</v>
      </c>
      <c r="AK187" s="21">
        <f t="shared" si="29"/>
        <v>8.1335197235335496E-3</v>
      </c>
    </row>
    <row r="188" spans="1:37">
      <c r="A188" s="22">
        <v>43465</v>
      </c>
      <c r="B188" s="20" t="s">
        <v>271</v>
      </c>
      <c r="C188" s="20">
        <v>-7.5711741494337195E-2</v>
      </c>
      <c r="D188" s="20">
        <v>-0.29397396833651002</v>
      </c>
      <c r="E188" s="20">
        <v>2.77114046260847E-2</v>
      </c>
      <c r="F188" s="20">
        <v>2.8598275504134502E-3</v>
      </c>
      <c r="G188" s="20">
        <v>5.77244150583068E-3</v>
      </c>
      <c r="H188" s="20">
        <v>1.03952877856038E-2</v>
      </c>
      <c r="I188" s="20">
        <v>1.6247528779456299E-2</v>
      </c>
      <c r="L188" s="20" t="str">
        <f t="shared" si="31"/>
        <v>2018Q4</v>
      </c>
      <c r="M188" s="21">
        <f t="shared" si="14"/>
        <v>-7.5711741494337195E-2</v>
      </c>
      <c r="N188" s="21">
        <f t="shared" si="15"/>
        <v>-2.9397396833651002E-2</v>
      </c>
      <c r="O188" s="21">
        <f t="shared" si="16"/>
        <v>2.77114046260847E-2</v>
      </c>
      <c r="P188" s="21">
        <f t="shared" si="17"/>
        <v>2.8598275504134502E-3</v>
      </c>
      <c r="Q188" s="21">
        <f t="shared" si="18"/>
        <v>5.77244150583068E-3</v>
      </c>
      <c r="R188" s="21">
        <f t="shared" si="19"/>
        <v>1.03952877856038E-2</v>
      </c>
      <c r="S188" s="21">
        <f t="shared" si="20"/>
        <v>1.6247528779456299E-2</v>
      </c>
      <c r="AD188" s="20">
        <f t="shared" si="30"/>
        <v>2019</v>
      </c>
      <c r="AE188" s="21">
        <f t="shared" si="23"/>
        <v>-7.5711741494337195E-2</v>
      </c>
      <c r="AF188" s="21">
        <f t="shared" si="24"/>
        <v>-2.9397396833651002E-2</v>
      </c>
      <c r="AG188" s="21">
        <f t="shared" si="25"/>
        <v>2.77114046260847E-2</v>
      </c>
      <c r="AH188" s="21">
        <f t="shared" si="26"/>
        <v>2.8598275504134502E-3</v>
      </c>
      <c r="AI188" s="21">
        <f t="shared" si="27"/>
        <v>5.77244150583068E-3</v>
      </c>
      <c r="AJ188" s="21">
        <f t="shared" si="28"/>
        <v>1.03952877856038E-2</v>
      </c>
      <c r="AK188" s="21">
        <f t="shared" si="29"/>
        <v>1.6247528779456299E-2</v>
      </c>
    </row>
    <row r="189" spans="1:37">
      <c r="A189" s="22">
        <v>43555</v>
      </c>
      <c r="B189" s="20" t="s">
        <v>270</v>
      </c>
      <c r="C189" s="20">
        <v>1.0152421573098E-2</v>
      </c>
      <c r="D189" s="20">
        <v>-0.28523469697036002</v>
      </c>
      <c r="E189" s="20">
        <v>2.8951104111535401E-2</v>
      </c>
      <c r="F189" s="20">
        <v>-2.7804680765932701E-4</v>
      </c>
      <c r="G189" s="20">
        <v>2.4186886295406301E-3</v>
      </c>
      <c r="H189" s="20">
        <v>2.80253047320675E-3</v>
      </c>
      <c r="I189" s="20">
        <v>4.6515067127134201E-3</v>
      </c>
      <c r="L189" s="20" t="str">
        <f t="shared" si="31"/>
        <v>2019Q1</v>
      </c>
      <c r="M189" s="21">
        <f t="shared" si="14"/>
        <v>1.0152421573098E-2</v>
      </c>
      <c r="N189" s="21">
        <f t="shared" si="15"/>
        <v>-2.8523469697036001E-2</v>
      </c>
      <c r="O189" s="21">
        <f t="shared" si="16"/>
        <v>2.8951104111535401E-2</v>
      </c>
      <c r="P189" s="21">
        <f t="shared" si="17"/>
        <v>-2.7804680765932701E-4</v>
      </c>
      <c r="Q189" s="21">
        <f t="shared" si="18"/>
        <v>2.4186886295406301E-3</v>
      </c>
      <c r="R189" s="21">
        <f t="shared" si="19"/>
        <v>2.80253047320675E-3</v>
      </c>
      <c r="S189" s="21">
        <f t="shared" si="20"/>
        <v>4.6515067127134201E-3</v>
      </c>
      <c r="AD189" s="20">
        <f t="shared" si="30"/>
        <v>2020</v>
      </c>
      <c r="AE189" s="21">
        <f t="shared" si="23"/>
        <v>1.0152421573098E-2</v>
      </c>
      <c r="AF189" s="21">
        <f t="shared" si="24"/>
        <v>-2.8523469697036001E-2</v>
      </c>
      <c r="AG189" s="21">
        <f t="shared" si="25"/>
        <v>2.8951104111535401E-2</v>
      </c>
      <c r="AH189" s="21">
        <f t="shared" si="26"/>
        <v>-2.7804680765932701E-4</v>
      </c>
      <c r="AI189" s="21">
        <f t="shared" si="27"/>
        <v>2.4186886295406301E-3</v>
      </c>
      <c r="AJ189" s="21">
        <f t="shared" si="28"/>
        <v>2.80253047320675E-3</v>
      </c>
      <c r="AK189" s="21">
        <f t="shared" si="29"/>
        <v>4.6515067127134201E-3</v>
      </c>
    </row>
    <row r="190" spans="1:37">
      <c r="A190" s="22">
        <v>43646</v>
      </c>
      <c r="B190" s="20" t="s">
        <v>269</v>
      </c>
      <c r="C190" s="20">
        <v>-9.1399783458185793E-2</v>
      </c>
      <c r="D190" s="20">
        <v>-0.30309063286067001</v>
      </c>
      <c r="E190" s="20">
        <v>2.2143108375322101E-2</v>
      </c>
      <c r="F190" s="20">
        <v>-1.0784820112536701E-3</v>
      </c>
      <c r="G190" s="20">
        <v>-5.3556015827892504E-4</v>
      </c>
      <c r="H190" s="20">
        <v>3.0291143546265601E-4</v>
      </c>
      <c r="I190" s="20">
        <v>-7.1909080882855397E-4</v>
      </c>
      <c r="L190" s="20" t="str">
        <f t="shared" si="31"/>
        <v>2019Q2</v>
      </c>
      <c r="M190" s="21">
        <f t="shared" si="14"/>
        <v>-9.1399783458185793E-2</v>
      </c>
      <c r="N190" s="21">
        <f t="shared" si="15"/>
        <v>-3.0309063286067001E-2</v>
      </c>
      <c r="O190" s="21">
        <f t="shared" si="16"/>
        <v>2.2143108375322101E-2</v>
      </c>
      <c r="P190" s="21">
        <f t="shared" si="17"/>
        <v>-1.0784820112536701E-3</v>
      </c>
      <c r="Q190" s="21">
        <f t="shared" si="18"/>
        <v>-5.3556015827892504E-4</v>
      </c>
      <c r="R190" s="21">
        <f t="shared" si="19"/>
        <v>3.0291143546265601E-4</v>
      </c>
      <c r="S190" s="21">
        <f t="shared" si="20"/>
        <v>-7.1909080882855397E-4</v>
      </c>
      <c r="AD190" s="20">
        <f t="shared" si="30"/>
        <v>2020</v>
      </c>
      <c r="AE190" s="21">
        <f t="shared" si="23"/>
        <v>-9.1399783458185793E-2</v>
      </c>
      <c r="AF190" s="21">
        <f t="shared" si="24"/>
        <v>-3.0309063286067001E-2</v>
      </c>
      <c r="AG190" s="21">
        <f t="shared" si="25"/>
        <v>2.2143108375322101E-2</v>
      </c>
      <c r="AH190" s="21">
        <f t="shared" si="26"/>
        <v>-1.0784820112536701E-3</v>
      </c>
      <c r="AI190" s="21">
        <f t="shared" si="27"/>
        <v>-5.3556015827892504E-4</v>
      </c>
      <c r="AJ190" s="21">
        <f t="shared" si="28"/>
        <v>3.0291143546265601E-4</v>
      </c>
      <c r="AK190" s="21">
        <f t="shared" si="29"/>
        <v>-7.1909080882855397E-4</v>
      </c>
    </row>
    <row r="191" spans="1:37">
      <c r="A191" s="22">
        <v>43738</v>
      </c>
      <c r="B191" s="20" t="s">
        <v>268</v>
      </c>
      <c r="C191" s="20">
        <v>-2.39129929677625E-2</v>
      </c>
      <c r="D191" s="20">
        <v>-0.38378956823521598</v>
      </c>
      <c r="E191" s="20">
        <v>-2.3539833489270402E-2</v>
      </c>
      <c r="F191" s="20">
        <v>-4.3930520956773897E-2</v>
      </c>
      <c r="G191" s="20">
        <v>-3.4507523967439703E-2</v>
      </c>
      <c r="H191" s="20">
        <v>-2.7935853581979898E-2</v>
      </c>
      <c r="I191" s="20">
        <v>-2.5535111377998201E-2</v>
      </c>
      <c r="L191" s="20" t="str">
        <f t="shared" si="31"/>
        <v>2019Q3</v>
      </c>
      <c r="M191" s="21">
        <f t="shared" si="14"/>
        <v>-2.39129929677625E-2</v>
      </c>
      <c r="N191" s="21">
        <f t="shared" si="15"/>
        <v>-3.8378956823521597E-2</v>
      </c>
      <c r="O191" s="21">
        <f t="shared" si="16"/>
        <v>-2.3539833489270402E-2</v>
      </c>
      <c r="P191" s="21">
        <f t="shared" si="17"/>
        <v>-4.3930520956773897E-2</v>
      </c>
      <c r="Q191" s="21">
        <f t="shared" si="18"/>
        <v>-3.4507523967439703E-2</v>
      </c>
      <c r="R191" s="21">
        <f t="shared" si="19"/>
        <v>-2.7935853581979898E-2</v>
      </c>
      <c r="S191" s="21">
        <f t="shared" si="20"/>
        <v>-2.5535111377998201E-2</v>
      </c>
      <c r="AD191" s="20">
        <f t="shared" si="30"/>
        <v>2020</v>
      </c>
      <c r="AE191" s="21">
        <f t="shared" si="23"/>
        <v>-2.39129929677625E-2</v>
      </c>
      <c r="AF191" s="21">
        <f t="shared" si="24"/>
        <v>-3.8378956823521597E-2</v>
      </c>
      <c r="AG191" s="21">
        <f t="shared" si="25"/>
        <v>-2.3539833489270402E-2</v>
      </c>
      <c r="AH191" s="21">
        <f t="shared" si="26"/>
        <v>-4.3930520956773897E-2</v>
      </c>
      <c r="AI191" s="21">
        <f t="shared" si="27"/>
        <v>-3.4507523967439703E-2</v>
      </c>
      <c r="AJ191" s="21">
        <f t="shared" si="28"/>
        <v>-2.7935853581979898E-2</v>
      </c>
      <c r="AK191" s="21">
        <f t="shared" si="29"/>
        <v>-2.5535111377998201E-2</v>
      </c>
    </row>
    <row r="192" spans="1:37">
      <c r="A192" s="22">
        <v>43830</v>
      </c>
      <c r="B192" s="20" t="s">
        <v>267</v>
      </c>
      <c r="C192" s="20">
        <v>1.9420439472474901E-2</v>
      </c>
      <c r="D192" s="20">
        <v>-0.332504771951318</v>
      </c>
      <c r="E192" s="20">
        <v>5.4586351250559398E-2</v>
      </c>
      <c r="F192" s="20">
        <v>9.4415989209323398E-3</v>
      </c>
      <c r="G192" s="20">
        <v>7.6421779336978603E-3</v>
      </c>
      <c r="H192" s="20">
        <v>7.1607118733553301E-3</v>
      </c>
      <c r="I192" s="20">
        <v>3.02127856938216E-3</v>
      </c>
      <c r="L192" s="20" t="str">
        <f t="shared" si="31"/>
        <v>2019Q4</v>
      </c>
      <c r="M192" s="21">
        <f t="shared" si="14"/>
        <v>1.9420439472474901E-2</v>
      </c>
      <c r="N192" s="21">
        <f t="shared" si="15"/>
        <v>-3.32504771951318E-2</v>
      </c>
      <c r="O192" s="21">
        <f t="shared" si="16"/>
        <v>5.4586351250559398E-2</v>
      </c>
      <c r="P192" s="21">
        <f t="shared" si="17"/>
        <v>9.4415989209323398E-3</v>
      </c>
      <c r="Q192" s="21">
        <f t="shared" si="18"/>
        <v>7.6421779336978603E-3</v>
      </c>
      <c r="R192" s="21">
        <f t="shared" si="19"/>
        <v>7.1607118733553301E-3</v>
      </c>
      <c r="S192" s="21">
        <f t="shared" si="20"/>
        <v>3.02127856938216E-3</v>
      </c>
      <c r="AD192" s="20">
        <f t="shared" si="30"/>
        <v>2020</v>
      </c>
      <c r="AE192" s="21">
        <f t="shared" si="23"/>
        <v>1.9420439472474901E-2</v>
      </c>
      <c r="AF192" s="21">
        <f t="shared" si="24"/>
        <v>-3.32504771951318E-2</v>
      </c>
      <c r="AG192" s="21">
        <f t="shared" si="25"/>
        <v>5.4586351250559398E-2</v>
      </c>
      <c r="AH192" s="21">
        <f t="shared" si="26"/>
        <v>9.4415989209323398E-3</v>
      </c>
      <c r="AI192" s="21">
        <f t="shared" si="27"/>
        <v>7.6421779336978603E-3</v>
      </c>
      <c r="AJ192" s="21">
        <f t="shared" si="28"/>
        <v>7.1607118733553301E-3</v>
      </c>
      <c r="AK192" s="21">
        <f t="shared" si="29"/>
        <v>3.02127856938216E-3</v>
      </c>
    </row>
    <row r="193" spans="1:37">
      <c r="A193" s="22">
        <v>43921</v>
      </c>
      <c r="B193" s="20" t="s">
        <v>266</v>
      </c>
      <c r="C193" s="20">
        <v>0.35568685400422201</v>
      </c>
      <c r="D193" s="20">
        <v>-0.286590910421467</v>
      </c>
      <c r="E193" s="20">
        <v>7.4670559908701306E-2</v>
      </c>
      <c r="F193" s="20">
        <v>1.55194953052836E-2</v>
      </c>
      <c r="G193" s="20">
        <v>1.12838716480738E-2</v>
      </c>
      <c r="H193" s="20">
        <v>1.12386560714441E-2</v>
      </c>
      <c r="I193" s="20">
        <v>6.1051953172427901E-3</v>
      </c>
      <c r="L193" s="20" t="str">
        <f t="shared" si="31"/>
        <v>2020Q1</v>
      </c>
      <c r="M193" s="21">
        <f t="shared" si="14"/>
        <v>0.35568685400422201</v>
      </c>
      <c r="N193" s="21">
        <f t="shared" si="15"/>
        <v>-2.86590910421467E-2</v>
      </c>
      <c r="O193" s="21">
        <f t="shared" si="16"/>
        <v>7.4670559908701306E-2</v>
      </c>
      <c r="P193" s="21">
        <f t="shared" si="17"/>
        <v>1.55194953052836E-2</v>
      </c>
      <c r="Q193" s="21">
        <f t="shared" si="18"/>
        <v>1.12838716480738E-2</v>
      </c>
      <c r="R193" s="21">
        <f t="shared" si="19"/>
        <v>1.12386560714441E-2</v>
      </c>
      <c r="S193" s="21">
        <f t="shared" si="20"/>
        <v>6.1051953172427901E-3</v>
      </c>
      <c r="AD193" s="20">
        <f t="shared" si="30"/>
        <v>2021</v>
      </c>
      <c r="AE193" s="21">
        <f t="shared" si="23"/>
        <v>0.35568685400422201</v>
      </c>
      <c r="AF193" s="21">
        <f t="shared" si="24"/>
        <v>-2.86590910421467E-2</v>
      </c>
      <c r="AG193" s="21">
        <f t="shared" si="25"/>
        <v>7.4670559908701306E-2</v>
      </c>
      <c r="AH193" s="21">
        <f t="shared" si="26"/>
        <v>1.55194953052836E-2</v>
      </c>
      <c r="AI193" s="21">
        <f t="shared" si="27"/>
        <v>1.12838716480738E-2</v>
      </c>
      <c r="AJ193" s="21">
        <f t="shared" si="28"/>
        <v>1.12386560714441E-2</v>
      </c>
      <c r="AK193" s="21">
        <f t="shared" si="29"/>
        <v>6.1051953172427901E-3</v>
      </c>
    </row>
    <row r="194" spans="1:37">
      <c r="A194" s="22">
        <v>44012</v>
      </c>
      <c r="B194" s="20" t="s">
        <v>265</v>
      </c>
      <c r="C194" s="20">
        <v>0.456731428167096</v>
      </c>
      <c r="D194" s="20">
        <v>-0.26008054729420499</v>
      </c>
      <c r="E194" s="20">
        <v>8.4363128697910794E-2</v>
      </c>
      <c r="F194" s="20">
        <v>1.9591444071004199E-2</v>
      </c>
      <c r="G194" s="20">
        <v>1.06431918041549E-2</v>
      </c>
      <c r="H194" s="20">
        <v>6.0577342949558396E-3</v>
      </c>
      <c r="I194" s="20">
        <v>1.7200101579208499E-3</v>
      </c>
      <c r="L194" s="20" t="str">
        <f t="shared" si="31"/>
        <v>2020Q2</v>
      </c>
      <c r="M194" s="21">
        <f t="shared" ref="M194:M211" si="32">C194</f>
        <v>0.456731428167096</v>
      </c>
      <c r="N194" s="21">
        <f t="shared" ref="N194:N211" si="33">D194/10</f>
        <v>-2.6008054729420499E-2</v>
      </c>
      <c r="O194" s="21">
        <f t="shared" ref="O194:O211" si="34">E194</f>
        <v>8.4363128697910794E-2</v>
      </c>
      <c r="P194" s="21">
        <f t="shared" ref="P194:P211" si="35">F194</f>
        <v>1.9591444071004199E-2</v>
      </c>
      <c r="Q194" s="21">
        <f t="shared" ref="Q194:Q211" si="36">G194</f>
        <v>1.06431918041549E-2</v>
      </c>
      <c r="R194" s="21">
        <f t="shared" ref="R194:R211" si="37">H194</f>
        <v>6.0577342949558396E-3</v>
      </c>
      <c r="S194" s="21">
        <f t="shared" ref="S194:S211" si="38">I194</f>
        <v>1.7200101579208499E-3</v>
      </c>
      <c r="AD194" s="20">
        <f t="shared" si="30"/>
        <v>2021</v>
      </c>
      <c r="AE194" s="21">
        <f t="shared" si="23"/>
        <v>0.456731428167096</v>
      </c>
      <c r="AF194" s="21">
        <f t="shared" si="24"/>
        <v>-2.6008054729420499E-2</v>
      </c>
      <c r="AG194" s="21">
        <f t="shared" si="25"/>
        <v>8.4363128697910794E-2</v>
      </c>
      <c r="AH194" s="21">
        <f t="shared" si="26"/>
        <v>1.9591444071004199E-2</v>
      </c>
      <c r="AI194" s="21">
        <f t="shared" si="27"/>
        <v>1.06431918041549E-2</v>
      </c>
      <c r="AJ194" s="21">
        <f t="shared" si="28"/>
        <v>6.0577342949558396E-3</v>
      </c>
      <c r="AK194" s="21">
        <f t="shared" si="29"/>
        <v>1.7200101579208499E-3</v>
      </c>
    </row>
    <row r="195" spans="1:37">
      <c r="A195" s="22">
        <v>44104</v>
      </c>
      <c r="B195" s="20" t="s">
        <v>264</v>
      </c>
      <c r="C195" s="20">
        <v>0.13730080059474101</v>
      </c>
      <c r="D195" s="20">
        <v>-0.30546063156849901</v>
      </c>
      <c r="E195" s="20">
        <v>5.5966523018930597E-2</v>
      </c>
      <c r="F195" s="20">
        <v>1.02821646243793E-2</v>
      </c>
      <c r="G195" s="20">
        <v>6.2814494103950198E-3</v>
      </c>
      <c r="H195" s="20">
        <v>2.9349246517141499E-3</v>
      </c>
      <c r="I195" s="20">
        <v>-7.0188616425317398E-4</v>
      </c>
      <c r="L195" s="20" t="str">
        <f t="shared" si="31"/>
        <v>2020Q3</v>
      </c>
      <c r="M195" s="21">
        <f t="shared" si="32"/>
        <v>0.13730080059474101</v>
      </c>
      <c r="N195" s="21">
        <f t="shared" si="33"/>
        <v>-3.0546063156849899E-2</v>
      </c>
      <c r="O195" s="21">
        <f t="shared" si="34"/>
        <v>5.5966523018930597E-2</v>
      </c>
      <c r="P195" s="21">
        <f t="shared" si="35"/>
        <v>1.02821646243793E-2</v>
      </c>
      <c r="Q195" s="21">
        <f t="shared" si="36"/>
        <v>6.2814494103950198E-3</v>
      </c>
      <c r="R195" s="21">
        <f t="shared" si="37"/>
        <v>2.9349246517141499E-3</v>
      </c>
      <c r="S195" s="21">
        <f t="shared" si="38"/>
        <v>-7.0188616425317398E-4</v>
      </c>
      <c r="AD195" s="20">
        <f t="shared" si="30"/>
        <v>2021</v>
      </c>
      <c r="AE195" s="21">
        <f t="shared" si="23"/>
        <v>0.13730080059474101</v>
      </c>
      <c r="AF195" s="21">
        <f t="shared" si="24"/>
        <v>-3.0546063156849899E-2</v>
      </c>
      <c r="AG195" s="21">
        <f t="shared" si="25"/>
        <v>5.5966523018930597E-2</v>
      </c>
      <c r="AH195" s="21">
        <f t="shared" si="26"/>
        <v>1.02821646243793E-2</v>
      </c>
      <c r="AI195" s="21">
        <f t="shared" si="27"/>
        <v>6.2814494103950198E-3</v>
      </c>
      <c r="AJ195" s="21">
        <f t="shared" si="28"/>
        <v>2.9349246517141499E-3</v>
      </c>
      <c r="AK195" s="21">
        <f t="shared" si="29"/>
        <v>-7.0188616425317398E-4</v>
      </c>
    </row>
    <row r="196" spans="1:37">
      <c r="A196" s="22">
        <v>44196</v>
      </c>
      <c r="B196" s="20" t="s">
        <v>263</v>
      </c>
      <c r="C196" s="20">
        <v>0.60456779310347897</v>
      </c>
      <c r="D196" s="20">
        <v>-0.217715586326617</v>
      </c>
      <c r="E196" s="20">
        <v>9.3163240743911899E-2</v>
      </c>
      <c r="F196" s="20">
        <v>2.0449340275215899E-2</v>
      </c>
      <c r="G196" s="20">
        <v>9.2502667341203305E-3</v>
      </c>
      <c r="H196" s="20">
        <v>5.0012334113266202E-3</v>
      </c>
      <c r="I196" s="20">
        <v>4.1784630114044302E-4</v>
      </c>
      <c r="L196" s="20" t="str">
        <f t="shared" si="31"/>
        <v>2020Q4</v>
      </c>
      <c r="M196" s="21">
        <f t="shared" si="32"/>
        <v>0.60456779310347897</v>
      </c>
      <c r="N196" s="21">
        <f t="shared" si="33"/>
        <v>-2.1771558632661701E-2</v>
      </c>
      <c r="O196" s="21">
        <f t="shared" si="34"/>
        <v>9.3163240743911899E-2</v>
      </c>
      <c r="P196" s="21">
        <f t="shared" si="35"/>
        <v>2.0449340275215899E-2</v>
      </c>
      <c r="Q196" s="21">
        <f t="shared" si="36"/>
        <v>9.2502667341203305E-3</v>
      </c>
      <c r="R196" s="21">
        <f t="shared" si="37"/>
        <v>5.0012334113266202E-3</v>
      </c>
      <c r="S196" s="21">
        <f t="shared" si="38"/>
        <v>4.1784630114044302E-4</v>
      </c>
      <c r="AD196" s="20">
        <f t="shared" si="30"/>
        <v>2021</v>
      </c>
      <c r="AE196" s="21">
        <f t="shared" si="23"/>
        <v>0.60456779310347897</v>
      </c>
      <c r="AF196" s="21">
        <f t="shared" si="24"/>
        <v>-2.1771558632661701E-2</v>
      </c>
      <c r="AG196" s="21">
        <f t="shared" si="25"/>
        <v>9.3163240743911899E-2</v>
      </c>
      <c r="AH196" s="21">
        <f t="shared" si="26"/>
        <v>2.0449340275215899E-2</v>
      </c>
      <c r="AI196" s="21">
        <f t="shared" si="27"/>
        <v>9.2502667341203305E-3</v>
      </c>
      <c r="AJ196" s="21">
        <f t="shared" si="28"/>
        <v>5.0012334113266202E-3</v>
      </c>
      <c r="AK196" s="21">
        <f t="shared" si="29"/>
        <v>4.1784630114044302E-4</v>
      </c>
    </row>
    <row r="197" spans="1:37">
      <c r="A197" s="22">
        <v>44286</v>
      </c>
      <c r="B197" s="20" t="s">
        <v>262</v>
      </c>
      <c r="C197" s="20">
        <v>0.27683441484750798</v>
      </c>
      <c r="D197" s="20">
        <v>-0.29325358925578998</v>
      </c>
      <c r="E197" s="20">
        <v>6.6452063522724494E-2</v>
      </c>
      <c r="F197" s="20">
        <v>1.467848270858E-2</v>
      </c>
      <c r="G197" s="20">
        <v>6.7423586298131404E-3</v>
      </c>
      <c r="H197" s="20">
        <v>2.1018131059766599E-3</v>
      </c>
      <c r="I197" s="20">
        <v>-2.1042248003265299E-3</v>
      </c>
      <c r="L197" s="20" t="str">
        <f t="shared" si="31"/>
        <v>2021Q1</v>
      </c>
      <c r="M197" s="21">
        <f t="shared" si="32"/>
        <v>0.27683441484750798</v>
      </c>
      <c r="N197" s="21">
        <f t="shared" si="33"/>
        <v>-2.9325358925578998E-2</v>
      </c>
      <c r="O197" s="21">
        <f t="shared" si="34"/>
        <v>6.6452063522724494E-2</v>
      </c>
      <c r="P197" s="21">
        <f t="shared" si="35"/>
        <v>1.467848270858E-2</v>
      </c>
      <c r="Q197" s="21">
        <f t="shared" si="36"/>
        <v>6.7423586298131404E-3</v>
      </c>
      <c r="R197" s="21">
        <f t="shared" si="37"/>
        <v>2.1018131059766599E-3</v>
      </c>
      <c r="S197" s="21">
        <f t="shared" si="38"/>
        <v>-2.1042248003265299E-3</v>
      </c>
      <c r="AD197" s="20">
        <f t="shared" si="30"/>
        <v>2022</v>
      </c>
      <c r="AE197" s="21">
        <f t="shared" si="23"/>
        <v>0.27683441484750798</v>
      </c>
      <c r="AF197" s="21">
        <f t="shared" si="24"/>
        <v>-2.9325358925578998E-2</v>
      </c>
      <c r="AG197" s="21">
        <f t="shared" si="25"/>
        <v>6.6452063522724494E-2</v>
      </c>
      <c r="AH197" s="21">
        <f t="shared" si="26"/>
        <v>1.467848270858E-2</v>
      </c>
      <c r="AI197" s="21">
        <f t="shared" si="27"/>
        <v>6.7423586298131404E-3</v>
      </c>
      <c r="AJ197" s="21">
        <f t="shared" si="28"/>
        <v>2.1018131059766599E-3</v>
      </c>
      <c r="AK197" s="21">
        <f t="shared" si="29"/>
        <v>-2.1042248003265299E-3</v>
      </c>
    </row>
    <row r="198" spans="1:37">
      <c r="A198" s="22">
        <v>44377</v>
      </c>
      <c r="B198" s="20" t="s">
        <v>261</v>
      </c>
      <c r="C198" s="20">
        <v>-0.61552417197781795</v>
      </c>
      <c r="D198" s="20">
        <v>-0.47625674315496402</v>
      </c>
      <c r="E198" s="20">
        <v>4.8624010077449901E-3</v>
      </c>
      <c r="F198" s="20">
        <v>-1.608339763355E-2</v>
      </c>
      <c r="G198" s="20">
        <v>-8.3615966837928598E-3</v>
      </c>
      <c r="H198" s="20">
        <v>-2.67149782507763E-3</v>
      </c>
      <c r="I198" s="20">
        <v>-4.2298956760952501E-3</v>
      </c>
      <c r="L198" s="20" t="str">
        <f t="shared" si="31"/>
        <v>2021Q2</v>
      </c>
      <c r="M198" s="21">
        <f t="shared" si="32"/>
        <v>-0.61552417197781795</v>
      </c>
      <c r="N198" s="21">
        <f t="shared" si="33"/>
        <v>-4.76256743154964E-2</v>
      </c>
      <c r="O198" s="21">
        <f t="shared" si="34"/>
        <v>4.8624010077449901E-3</v>
      </c>
      <c r="P198" s="21">
        <f t="shared" si="35"/>
        <v>-1.608339763355E-2</v>
      </c>
      <c r="Q198" s="21">
        <f t="shared" si="36"/>
        <v>-8.3615966837928598E-3</v>
      </c>
      <c r="R198" s="21">
        <f t="shared" si="37"/>
        <v>-2.67149782507763E-3</v>
      </c>
      <c r="S198" s="21">
        <f t="shared" si="38"/>
        <v>-4.2298956760952501E-3</v>
      </c>
      <c r="AD198" s="20">
        <f t="shared" si="30"/>
        <v>2022</v>
      </c>
      <c r="AE198" s="21">
        <f t="shared" si="23"/>
        <v>-0.61552417197781795</v>
      </c>
      <c r="AF198" s="21">
        <f t="shared" si="24"/>
        <v>-4.76256743154964E-2</v>
      </c>
      <c r="AG198" s="21">
        <f t="shared" si="25"/>
        <v>4.8624010077449901E-3</v>
      </c>
      <c r="AH198" s="21">
        <f t="shared" si="26"/>
        <v>-1.608339763355E-2</v>
      </c>
      <c r="AI198" s="21">
        <f t="shared" si="27"/>
        <v>-8.3615966837928598E-3</v>
      </c>
      <c r="AJ198" s="21">
        <f t="shared" si="28"/>
        <v>-2.67149782507763E-3</v>
      </c>
      <c r="AK198" s="21">
        <f t="shared" si="29"/>
        <v>-4.2298956760952501E-3</v>
      </c>
    </row>
    <row r="199" spans="1:37">
      <c r="A199" s="22">
        <v>44469</v>
      </c>
      <c r="B199" s="20" t="s">
        <v>260</v>
      </c>
      <c r="C199" s="20">
        <v>-0.58280872735737099</v>
      </c>
      <c r="D199" s="20">
        <v>-0.47492523598296599</v>
      </c>
      <c r="E199" s="20">
        <v>4.8529480606391E-4</v>
      </c>
      <c r="F199" s="20">
        <v>-2.2048315115871801E-2</v>
      </c>
      <c r="G199" s="20">
        <v>-1.4181472723486599E-2</v>
      </c>
      <c r="H199" s="20">
        <v>-7.7335268809444E-3</v>
      </c>
      <c r="I199" s="20">
        <v>-8.3601297421749803E-3</v>
      </c>
      <c r="L199" s="20" t="str">
        <f t="shared" si="31"/>
        <v>2021Q3</v>
      </c>
      <c r="M199" s="21">
        <f t="shared" si="32"/>
        <v>-0.58280872735737099</v>
      </c>
      <c r="N199" s="21">
        <f t="shared" si="33"/>
        <v>-4.7492523598296602E-2</v>
      </c>
      <c r="O199" s="21">
        <f t="shared" si="34"/>
        <v>4.8529480606391E-4</v>
      </c>
      <c r="P199" s="21">
        <f t="shared" si="35"/>
        <v>-2.2048315115871801E-2</v>
      </c>
      <c r="Q199" s="21">
        <f t="shared" si="36"/>
        <v>-1.4181472723486599E-2</v>
      </c>
      <c r="R199" s="21">
        <f t="shared" si="37"/>
        <v>-7.7335268809444E-3</v>
      </c>
      <c r="S199" s="21">
        <f t="shared" si="38"/>
        <v>-8.3601297421749803E-3</v>
      </c>
      <c r="AD199" s="20">
        <f t="shared" si="30"/>
        <v>2022</v>
      </c>
      <c r="AE199" s="21">
        <f t="shared" si="23"/>
        <v>-0.58280872735737099</v>
      </c>
      <c r="AF199" s="21">
        <f t="shared" si="24"/>
        <v>-4.7492523598296602E-2</v>
      </c>
      <c r="AG199" s="21">
        <f t="shared" si="25"/>
        <v>4.8529480606391E-4</v>
      </c>
      <c r="AH199" s="21">
        <f t="shared" si="26"/>
        <v>-2.2048315115871801E-2</v>
      </c>
      <c r="AI199" s="21">
        <f t="shared" si="27"/>
        <v>-1.4181472723486599E-2</v>
      </c>
      <c r="AJ199" s="21">
        <f t="shared" si="28"/>
        <v>-7.7335268809444E-3</v>
      </c>
      <c r="AK199" s="21">
        <f t="shared" si="29"/>
        <v>-8.3601297421749803E-3</v>
      </c>
    </row>
    <row r="200" spans="1:37">
      <c r="A200" s="22">
        <v>44561</v>
      </c>
      <c r="B200" s="20" t="s">
        <v>259</v>
      </c>
      <c r="C200" s="20">
        <v>-8.1428375423277299E-2</v>
      </c>
      <c r="D200" s="20">
        <v>-0.36033904726246802</v>
      </c>
      <c r="E200" s="20">
        <v>4.2665785720923499E-2</v>
      </c>
      <c r="F200" s="20">
        <v>3.6869667424496901E-3</v>
      </c>
      <c r="G200" s="20">
        <v>3.0756579729126102E-3</v>
      </c>
      <c r="H200" s="20">
        <v>1.58741409330138E-2</v>
      </c>
      <c r="I200" s="20">
        <v>2.0046239154081599E-2</v>
      </c>
      <c r="L200" s="20" t="str">
        <f t="shared" si="31"/>
        <v>2021Q4</v>
      </c>
      <c r="M200" s="21">
        <f t="shared" si="32"/>
        <v>-8.1428375423277299E-2</v>
      </c>
      <c r="N200" s="21">
        <f t="shared" si="33"/>
        <v>-3.6033904726246804E-2</v>
      </c>
      <c r="O200" s="21">
        <f t="shared" si="34"/>
        <v>4.2665785720923499E-2</v>
      </c>
      <c r="P200" s="21">
        <f t="shared" si="35"/>
        <v>3.6869667424496901E-3</v>
      </c>
      <c r="Q200" s="21">
        <f t="shared" si="36"/>
        <v>3.0756579729126102E-3</v>
      </c>
      <c r="R200" s="21">
        <f t="shared" si="37"/>
        <v>1.58741409330138E-2</v>
      </c>
      <c r="S200" s="21">
        <f t="shared" si="38"/>
        <v>2.0046239154081599E-2</v>
      </c>
      <c r="AD200" s="20">
        <f t="shared" si="30"/>
        <v>2022</v>
      </c>
      <c r="AE200" s="21">
        <f t="shared" si="23"/>
        <v>-8.1428375423277299E-2</v>
      </c>
      <c r="AF200" s="21">
        <f t="shared" si="24"/>
        <v>-3.6033904726246804E-2</v>
      </c>
      <c r="AG200" s="21">
        <f t="shared" si="25"/>
        <v>4.2665785720923499E-2</v>
      </c>
      <c r="AH200" s="21">
        <f t="shared" si="26"/>
        <v>3.6869667424496901E-3</v>
      </c>
      <c r="AI200" s="21">
        <f t="shared" si="27"/>
        <v>3.0756579729126102E-3</v>
      </c>
      <c r="AJ200" s="21">
        <f t="shared" si="28"/>
        <v>1.58741409330138E-2</v>
      </c>
      <c r="AK200" s="21">
        <f t="shared" si="29"/>
        <v>2.0046239154081599E-2</v>
      </c>
    </row>
    <row r="201" spans="1:37">
      <c r="A201" s="22">
        <v>44651</v>
      </c>
      <c r="B201" s="20" t="s">
        <v>258</v>
      </c>
      <c r="C201" s="20">
        <v>-0.180294826625224</v>
      </c>
      <c r="D201" s="20">
        <v>-0.39758879672796799</v>
      </c>
      <c r="E201" s="20">
        <v>5.2681811839186E-2</v>
      </c>
      <c r="F201" s="20">
        <v>2.8103068076763001E-2</v>
      </c>
      <c r="G201" s="20">
        <v>2.90171835943774E-2</v>
      </c>
      <c r="H201" s="20">
        <v>2.51710399954568E-2</v>
      </c>
      <c r="I201" s="20">
        <v>-1.01388104392184E-3</v>
      </c>
      <c r="L201" s="20" t="str">
        <f t="shared" si="31"/>
        <v>2022Q1</v>
      </c>
      <c r="M201" s="21">
        <f t="shared" si="32"/>
        <v>-0.180294826625224</v>
      </c>
      <c r="N201" s="21">
        <f t="shared" si="33"/>
        <v>-3.9758879672796801E-2</v>
      </c>
      <c r="O201" s="21">
        <f t="shared" si="34"/>
        <v>5.2681811839186E-2</v>
      </c>
      <c r="P201" s="21">
        <f t="shared" si="35"/>
        <v>2.8103068076763001E-2</v>
      </c>
      <c r="Q201" s="21">
        <f t="shared" si="36"/>
        <v>2.90171835943774E-2</v>
      </c>
      <c r="R201" s="21">
        <f t="shared" si="37"/>
        <v>2.51710399954568E-2</v>
      </c>
      <c r="S201" s="21">
        <f t="shared" si="38"/>
        <v>-1.01388104392184E-3</v>
      </c>
      <c r="AD201" s="20">
        <f t="shared" si="30"/>
        <v>2023</v>
      </c>
      <c r="AE201" s="21">
        <f t="shared" si="23"/>
        <v>-0.180294826625224</v>
      </c>
      <c r="AF201" s="21">
        <f t="shared" si="24"/>
        <v>-3.9758879672796801E-2</v>
      </c>
      <c r="AG201" s="21">
        <f t="shared" si="25"/>
        <v>5.2681811839186E-2</v>
      </c>
      <c r="AH201" s="21">
        <f t="shared" si="26"/>
        <v>2.8103068076763001E-2</v>
      </c>
      <c r="AI201" s="21">
        <f t="shared" si="27"/>
        <v>2.90171835943774E-2</v>
      </c>
      <c r="AJ201" s="21">
        <f t="shared" si="28"/>
        <v>2.51710399954568E-2</v>
      </c>
      <c r="AK201" s="21">
        <f t="shared" si="29"/>
        <v>-1.01388104392184E-3</v>
      </c>
    </row>
    <row r="202" spans="1:37">
      <c r="A202" s="22">
        <v>44742</v>
      </c>
      <c r="B202" s="20" t="s">
        <v>257</v>
      </c>
      <c r="C202" s="20">
        <v>-0.27700679784152099</v>
      </c>
      <c r="D202" s="20">
        <v>-3.8603894882791798E-2</v>
      </c>
      <c r="E202" s="20">
        <v>2.6336959553901401E-2</v>
      </c>
      <c r="F202" s="20">
        <v>2.1267732258220502E-2</v>
      </c>
      <c r="G202" s="20">
        <v>1.33048182679361E-2</v>
      </c>
      <c r="H202" s="20">
        <v>-1.5836364406484098E-2</v>
      </c>
      <c r="I202" s="20">
        <v>-2.1435597286218699E-2</v>
      </c>
      <c r="L202" s="20" t="str">
        <f t="shared" si="31"/>
        <v>2022Q2</v>
      </c>
      <c r="M202" s="21">
        <f t="shared" si="32"/>
        <v>-0.27700679784152099</v>
      </c>
      <c r="N202" s="21">
        <f t="shared" si="33"/>
        <v>-3.8603894882791798E-3</v>
      </c>
      <c r="O202" s="21">
        <f t="shared" si="34"/>
        <v>2.6336959553901401E-2</v>
      </c>
      <c r="P202" s="21">
        <f t="shared" si="35"/>
        <v>2.1267732258220502E-2</v>
      </c>
      <c r="Q202" s="21">
        <f t="shared" si="36"/>
        <v>1.33048182679361E-2</v>
      </c>
      <c r="R202" s="21">
        <f t="shared" si="37"/>
        <v>-1.5836364406484098E-2</v>
      </c>
      <c r="S202" s="21">
        <f t="shared" si="38"/>
        <v>-2.1435597286218699E-2</v>
      </c>
      <c r="AD202" s="20">
        <f t="shared" si="30"/>
        <v>2023</v>
      </c>
      <c r="AE202" s="21">
        <f t="shared" si="23"/>
        <v>-0.27700679784152099</v>
      </c>
      <c r="AF202" s="21">
        <f t="shared" si="24"/>
        <v>-3.8603894882791798E-3</v>
      </c>
      <c r="AG202" s="21">
        <f t="shared" si="25"/>
        <v>2.6336959553901401E-2</v>
      </c>
      <c r="AH202" s="21">
        <f t="shared" si="26"/>
        <v>2.1267732258220502E-2</v>
      </c>
      <c r="AI202" s="21">
        <f t="shared" si="27"/>
        <v>1.33048182679361E-2</v>
      </c>
      <c r="AJ202" s="21">
        <f t="shared" si="28"/>
        <v>-1.5836364406484098E-2</v>
      </c>
      <c r="AK202" s="21">
        <f t="shared" si="29"/>
        <v>-2.1435597286218699E-2</v>
      </c>
    </row>
    <row r="203" spans="1:37">
      <c r="A203" s="22">
        <v>44834</v>
      </c>
      <c r="B203" s="20" t="s">
        <v>256</v>
      </c>
      <c r="C203" s="20">
        <v>-0.12965352514070599</v>
      </c>
      <c r="D203" s="20">
        <v>1.07650742110232E-2</v>
      </c>
      <c r="E203" s="20">
        <v>5.2720792029694501E-3</v>
      </c>
      <c r="F203" s="20">
        <v>-1.53635458013301E-3</v>
      </c>
      <c r="G203" s="20">
        <v>-3.2880902326557701E-2</v>
      </c>
      <c r="H203" s="20">
        <v>-3.9884905814782802E-2</v>
      </c>
      <c r="I203" s="20">
        <v>-2.6642828251115001E-2</v>
      </c>
      <c r="L203" s="20" t="str">
        <f t="shared" si="31"/>
        <v>2022Q3</v>
      </c>
      <c r="M203" s="21">
        <f t="shared" si="32"/>
        <v>-0.12965352514070599</v>
      </c>
      <c r="N203" s="21">
        <f t="shared" si="33"/>
        <v>1.0765074211023201E-3</v>
      </c>
      <c r="O203" s="21">
        <f t="shared" si="34"/>
        <v>5.2720792029694501E-3</v>
      </c>
      <c r="P203" s="21">
        <f t="shared" si="35"/>
        <v>-1.53635458013301E-3</v>
      </c>
      <c r="Q203" s="21">
        <f t="shared" si="36"/>
        <v>-3.2880902326557701E-2</v>
      </c>
      <c r="R203" s="21">
        <f t="shared" si="37"/>
        <v>-3.9884905814782802E-2</v>
      </c>
      <c r="S203" s="21">
        <f t="shared" si="38"/>
        <v>-2.6642828251115001E-2</v>
      </c>
      <c r="AD203" s="20">
        <f t="shared" si="30"/>
        <v>2023</v>
      </c>
      <c r="AE203" s="21">
        <f t="shared" si="23"/>
        <v>-0.12965352514070599</v>
      </c>
      <c r="AF203" s="21">
        <f t="shared" si="24"/>
        <v>1.0765074211023201E-3</v>
      </c>
      <c r="AG203" s="21">
        <f t="shared" si="25"/>
        <v>5.2720792029694501E-3</v>
      </c>
      <c r="AH203" s="21">
        <f t="shared" si="26"/>
        <v>-1.53635458013301E-3</v>
      </c>
      <c r="AI203" s="21">
        <f t="shared" si="27"/>
        <v>-3.2880902326557701E-2</v>
      </c>
      <c r="AJ203" s="21">
        <f t="shared" si="28"/>
        <v>-3.9884905814782802E-2</v>
      </c>
      <c r="AK203" s="21">
        <f t="shared" si="29"/>
        <v>-2.6642828251115001E-2</v>
      </c>
    </row>
    <row r="204" spans="1:37">
      <c r="A204" s="22">
        <v>44926</v>
      </c>
      <c r="B204" s="20" t="s">
        <v>255</v>
      </c>
      <c r="C204" s="20">
        <v>0.32616262065462498</v>
      </c>
      <c r="D204" s="20">
        <v>2.1359851850288401E-2</v>
      </c>
      <c r="E204" s="20">
        <v>-1.3968889125636401E-2</v>
      </c>
      <c r="F204" s="20">
        <v>-4.4615092538914103E-2</v>
      </c>
      <c r="G204" s="20">
        <v>-5.2902083991186802E-2</v>
      </c>
      <c r="H204" s="20">
        <v>-4.1837236730957898E-2</v>
      </c>
      <c r="I204" s="20">
        <v>-2.19594934636449E-2</v>
      </c>
      <c r="L204" s="20" t="str">
        <f t="shared" si="31"/>
        <v>2022Q4</v>
      </c>
      <c r="M204" s="21">
        <f t="shared" si="32"/>
        <v>0.32616262065462498</v>
      </c>
      <c r="N204" s="21">
        <f t="shared" si="33"/>
        <v>2.1359851850288403E-3</v>
      </c>
      <c r="O204" s="21">
        <f t="shared" si="34"/>
        <v>-1.3968889125636401E-2</v>
      </c>
      <c r="P204" s="21">
        <f t="shared" si="35"/>
        <v>-4.4615092538914103E-2</v>
      </c>
      <c r="Q204" s="21">
        <f t="shared" si="36"/>
        <v>-5.2902083991186802E-2</v>
      </c>
      <c r="R204" s="21">
        <f t="shared" si="37"/>
        <v>-4.1837236730957898E-2</v>
      </c>
      <c r="S204" s="21">
        <f t="shared" si="38"/>
        <v>-2.19594934636449E-2</v>
      </c>
      <c r="AD204" s="20">
        <f t="shared" si="30"/>
        <v>2023</v>
      </c>
      <c r="AE204" s="21">
        <f t="shared" si="23"/>
        <v>0.32616262065462498</v>
      </c>
      <c r="AF204" s="21">
        <f t="shared" si="24"/>
        <v>2.1359851850288403E-3</v>
      </c>
      <c r="AG204" s="21">
        <f t="shared" si="25"/>
        <v>-1.3968889125636401E-2</v>
      </c>
      <c r="AH204" s="21">
        <f t="shared" si="26"/>
        <v>-4.4615092538914103E-2</v>
      </c>
      <c r="AI204" s="21">
        <f t="shared" si="27"/>
        <v>-5.2902083991186802E-2</v>
      </c>
      <c r="AJ204" s="21">
        <f t="shared" si="28"/>
        <v>-4.1837236730957898E-2</v>
      </c>
      <c r="AK204" s="21">
        <f t="shared" si="29"/>
        <v>-2.19594934636449E-2</v>
      </c>
    </row>
    <row r="205" spans="1:37">
      <c r="A205" s="22">
        <v>45016</v>
      </c>
      <c r="B205" s="20" t="s">
        <v>254</v>
      </c>
      <c r="C205" s="20">
        <v>0.27718526576288499</v>
      </c>
      <c r="D205" s="20">
        <v>-5.0280465967055002E-2</v>
      </c>
      <c r="E205" s="20">
        <v>-5.7384550346055899E-2</v>
      </c>
      <c r="F205" s="20">
        <v>-6.2868283828858298E-2</v>
      </c>
      <c r="G205" s="20">
        <v>-5.3595260096418101E-2</v>
      </c>
      <c r="H205" s="20">
        <v>-3.5280115529635898E-2</v>
      </c>
      <c r="I205" s="20">
        <v>-2.3093562391265102E-2</v>
      </c>
      <c r="L205" s="20" t="str">
        <f t="shared" ref="L205:L211" si="39">"20"&amp;RIGHT(B205,2)&amp;"Q"&amp;LEFT(B205,1)</f>
        <v>2023Q1</v>
      </c>
      <c r="M205" s="21">
        <f t="shared" si="32"/>
        <v>0.27718526576288499</v>
      </c>
      <c r="N205" s="21">
        <f t="shared" si="33"/>
        <v>-5.0280465967055005E-3</v>
      </c>
      <c r="O205" s="21">
        <f t="shared" si="34"/>
        <v>-5.7384550346055899E-2</v>
      </c>
      <c r="P205" s="21">
        <f t="shared" si="35"/>
        <v>-6.2868283828858298E-2</v>
      </c>
      <c r="Q205" s="21">
        <f t="shared" si="36"/>
        <v>-5.3595260096418101E-2</v>
      </c>
      <c r="R205" s="21">
        <f t="shared" si="37"/>
        <v>-3.5280115529635898E-2</v>
      </c>
      <c r="S205" s="21">
        <f t="shared" si="38"/>
        <v>-2.3093562391265102E-2</v>
      </c>
      <c r="AD205" s="20">
        <f t="shared" si="30"/>
        <v>2024</v>
      </c>
      <c r="AE205" s="21">
        <f t="shared" si="23"/>
        <v>0.27718526576288499</v>
      </c>
      <c r="AF205" s="21">
        <f t="shared" si="24"/>
        <v>-5.0280465967055005E-3</v>
      </c>
      <c r="AG205" s="21">
        <f t="shared" si="25"/>
        <v>-5.7384550346055899E-2</v>
      </c>
      <c r="AH205" s="21">
        <f t="shared" si="26"/>
        <v>-6.2868283828858298E-2</v>
      </c>
      <c r="AI205" s="21">
        <f t="shared" si="27"/>
        <v>-5.3595260096418101E-2</v>
      </c>
      <c r="AJ205" s="21">
        <f t="shared" si="28"/>
        <v>-3.5280115529635898E-2</v>
      </c>
      <c r="AK205" s="21">
        <f t="shared" si="29"/>
        <v>-2.3093562391265102E-2</v>
      </c>
    </row>
    <row r="206" spans="1:37">
      <c r="A206" s="22">
        <v>45107</v>
      </c>
      <c r="B206" s="20" t="s">
        <v>253</v>
      </c>
      <c r="C206" s="20">
        <v>0.11606287503146499</v>
      </c>
      <c r="D206" s="20">
        <v>-0.14690805772099499</v>
      </c>
      <c r="E206" s="20">
        <v>-7.8409203154198595E-2</v>
      </c>
      <c r="F206" s="20">
        <v>-6.6645298940104195E-2</v>
      </c>
      <c r="G206" s="20">
        <v>-5.0080235150073198E-2</v>
      </c>
      <c r="H206" s="20">
        <v>-4.3001643614882998E-2</v>
      </c>
      <c r="I206" s="20">
        <v>-2.2733494487186302E-2</v>
      </c>
      <c r="L206" s="20" t="str">
        <f t="shared" si="39"/>
        <v>2023Q2</v>
      </c>
      <c r="M206" s="21">
        <f t="shared" si="32"/>
        <v>0.11606287503146499</v>
      </c>
      <c r="N206" s="21">
        <f t="shared" si="33"/>
        <v>-1.46908057720995E-2</v>
      </c>
      <c r="O206" s="21">
        <f t="shared" si="34"/>
        <v>-7.8409203154198595E-2</v>
      </c>
      <c r="P206" s="21">
        <f t="shared" si="35"/>
        <v>-6.6645298940104195E-2</v>
      </c>
      <c r="Q206" s="21">
        <f t="shared" si="36"/>
        <v>-5.0080235150073198E-2</v>
      </c>
      <c r="R206" s="21">
        <f t="shared" si="37"/>
        <v>-4.3001643614882998E-2</v>
      </c>
      <c r="S206" s="21">
        <f t="shared" si="38"/>
        <v>-2.2733494487186302E-2</v>
      </c>
      <c r="AD206" s="20">
        <f t="shared" si="30"/>
        <v>2024</v>
      </c>
      <c r="AE206" s="21">
        <f t="shared" ref="AE206:AE211" si="40">M206</f>
        <v>0.11606287503146499</v>
      </c>
      <c r="AF206" s="21">
        <f t="shared" ref="AF206:AF211" si="41">N206</f>
        <v>-1.46908057720995E-2</v>
      </c>
      <c r="AG206" s="21">
        <f t="shared" ref="AG206:AG211" si="42">O206</f>
        <v>-7.8409203154198595E-2</v>
      </c>
      <c r="AH206" s="21">
        <f t="shared" ref="AH206:AH211" si="43">P206</f>
        <v>-6.6645298940104195E-2</v>
      </c>
      <c r="AI206" s="21">
        <f t="shared" ref="AI206:AI211" si="44">Q206</f>
        <v>-5.0080235150073198E-2</v>
      </c>
      <c r="AJ206" s="21">
        <f t="shared" ref="AJ206:AJ211" si="45">R206</f>
        <v>-4.3001643614882998E-2</v>
      </c>
      <c r="AK206" s="21">
        <f t="shared" ref="AK206:AK211" si="46">S206</f>
        <v>-2.2733494487186302E-2</v>
      </c>
    </row>
    <row r="207" spans="1:37">
      <c r="A207" s="22">
        <v>45199</v>
      </c>
      <c r="B207" s="20" t="s">
        <v>252</v>
      </c>
      <c r="C207" s="20">
        <v>4.90885450996945E-2</v>
      </c>
      <c r="D207" s="20">
        <v>-0.13550199950606701</v>
      </c>
      <c r="E207" s="20">
        <v>-8.3239813602110399E-2</v>
      </c>
      <c r="F207" s="20">
        <v>-6.3828982599684503E-2</v>
      </c>
      <c r="G207" s="20">
        <v>-6.1864418279370302E-2</v>
      </c>
      <c r="H207" s="20">
        <v>-3.9097168547977901E-2</v>
      </c>
      <c r="I207" s="20">
        <v>-1.87290330742063E-2</v>
      </c>
      <c r="L207" s="20" t="str">
        <f t="shared" si="39"/>
        <v>2023Q3</v>
      </c>
      <c r="M207" s="21">
        <f t="shared" si="32"/>
        <v>4.90885450996945E-2</v>
      </c>
      <c r="N207" s="21">
        <f t="shared" si="33"/>
        <v>-1.35501999506067E-2</v>
      </c>
      <c r="O207" s="21">
        <f t="shared" si="34"/>
        <v>-8.3239813602110399E-2</v>
      </c>
      <c r="P207" s="21">
        <f t="shared" si="35"/>
        <v>-6.3828982599684503E-2</v>
      </c>
      <c r="Q207" s="21">
        <f t="shared" si="36"/>
        <v>-6.1864418279370302E-2</v>
      </c>
      <c r="R207" s="21">
        <f t="shared" si="37"/>
        <v>-3.9097168547977901E-2</v>
      </c>
      <c r="S207" s="21">
        <f t="shared" si="38"/>
        <v>-1.87290330742063E-2</v>
      </c>
      <c r="AD207" s="20">
        <f t="shared" si="30"/>
        <v>2024</v>
      </c>
      <c r="AE207" s="21">
        <f t="shared" si="40"/>
        <v>4.90885450996945E-2</v>
      </c>
      <c r="AF207" s="21">
        <f t="shared" si="41"/>
        <v>-1.35501999506067E-2</v>
      </c>
      <c r="AG207" s="21">
        <f t="shared" si="42"/>
        <v>-8.3239813602110399E-2</v>
      </c>
      <c r="AH207" s="21">
        <f t="shared" si="43"/>
        <v>-6.3828982599684503E-2</v>
      </c>
      <c r="AI207" s="21">
        <f t="shared" si="44"/>
        <v>-6.1864418279370302E-2</v>
      </c>
      <c r="AJ207" s="21">
        <f t="shared" si="45"/>
        <v>-3.9097168547977901E-2</v>
      </c>
      <c r="AK207" s="21">
        <f t="shared" si="46"/>
        <v>-1.87290330742063E-2</v>
      </c>
    </row>
    <row r="208" spans="1:37">
      <c r="A208" s="22">
        <v>45291</v>
      </c>
      <c r="B208" s="20" t="s">
        <v>251</v>
      </c>
      <c r="C208" s="20">
        <v>0.14700481340163499</v>
      </c>
      <c r="D208" s="20">
        <v>-7.9825325059105307E-2</v>
      </c>
      <c r="E208" s="20">
        <v>-7.4904484061566801E-2</v>
      </c>
      <c r="F208" s="20">
        <v>-7.6300412987508198E-2</v>
      </c>
      <c r="G208" s="20">
        <v>-5.0682243253360702E-2</v>
      </c>
      <c r="H208" s="20">
        <v>-2.8610128022510301E-2</v>
      </c>
      <c r="I208" s="20">
        <v>-1.10597019922163E-2</v>
      </c>
      <c r="L208" s="20" t="str">
        <f t="shared" si="39"/>
        <v>2023Q4</v>
      </c>
      <c r="M208" s="21">
        <f t="shared" si="32"/>
        <v>0.14700481340163499</v>
      </c>
      <c r="N208" s="21">
        <f t="shared" si="33"/>
        <v>-7.982532505910531E-3</v>
      </c>
      <c r="O208" s="21">
        <f t="shared" si="34"/>
        <v>-7.4904484061566801E-2</v>
      </c>
      <c r="P208" s="21">
        <f t="shared" si="35"/>
        <v>-7.6300412987508198E-2</v>
      </c>
      <c r="Q208" s="21">
        <f t="shared" si="36"/>
        <v>-5.0682243253360702E-2</v>
      </c>
      <c r="R208" s="21">
        <f t="shared" si="37"/>
        <v>-2.8610128022510301E-2</v>
      </c>
      <c r="S208" s="21">
        <f t="shared" si="38"/>
        <v>-1.10597019922163E-2</v>
      </c>
      <c r="AD208" s="20">
        <f t="shared" si="30"/>
        <v>2024</v>
      </c>
      <c r="AE208" s="21">
        <f t="shared" si="40"/>
        <v>0.14700481340163499</v>
      </c>
      <c r="AF208" s="21">
        <f t="shared" si="41"/>
        <v>-7.982532505910531E-3</v>
      </c>
      <c r="AG208" s="21">
        <f t="shared" si="42"/>
        <v>-7.4904484061566801E-2</v>
      </c>
      <c r="AH208" s="21">
        <f t="shared" si="43"/>
        <v>-7.6300412987508198E-2</v>
      </c>
      <c r="AI208" s="21">
        <f t="shared" si="44"/>
        <v>-5.0682243253360702E-2</v>
      </c>
      <c r="AJ208" s="21">
        <f t="shared" si="45"/>
        <v>-2.8610128022510301E-2</v>
      </c>
      <c r="AK208" s="21">
        <f t="shared" si="46"/>
        <v>-1.10597019922163E-2</v>
      </c>
    </row>
    <row r="209" spans="1:37">
      <c r="A209" s="22">
        <v>45382</v>
      </c>
      <c r="B209" s="20" t="s">
        <v>250</v>
      </c>
      <c r="C209" s="20">
        <v>-7.6242866783434907E-2</v>
      </c>
      <c r="D209" s="20">
        <v>-0.20582308421114201</v>
      </c>
      <c r="E209" s="20">
        <v>-0.100367425629142</v>
      </c>
      <c r="F209" s="20">
        <v>-6.1642026363530097E-2</v>
      </c>
      <c r="G209" s="20">
        <v>-3.6833541375859702E-2</v>
      </c>
      <c r="H209" s="20">
        <v>-1.7709160694553298E-2</v>
      </c>
      <c r="I209" s="20">
        <v>-7.1330824376016604E-3</v>
      </c>
      <c r="L209" s="20" t="str">
        <f t="shared" si="39"/>
        <v>2024Q1</v>
      </c>
      <c r="M209" s="21">
        <f t="shared" si="32"/>
        <v>-7.6242866783434907E-2</v>
      </c>
      <c r="N209" s="21">
        <f t="shared" si="33"/>
        <v>-2.05823084211142E-2</v>
      </c>
      <c r="O209" s="21">
        <f t="shared" si="34"/>
        <v>-0.100367425629142</v>
      </c>
      <c r="P209" s="21">
        <f t="shared" si="35"/>
        <v>-6.1642026363530097E-2</v>
      </c>
      <c r="Q209" s="21">
        <f t="shared" si="36"/>
        <v>-3.6833541375859702E-2</v>
      </c>
      <c r="R209" s="21">
        <f t="shared" si="37"/>
        <v>-1.7709160694553298E-2</v>
      </c>
      <c r="S209" s="21">
        <f t="shared" si="38"/>
        <v>-7.1330824376016604E-3</v>
      </c>
      <c r="AD209" s="20">
        <f t="shared" ref="AD209:AD211" si="47">LEFT(L209,4)+1</f>
        <v>2025</v>
      </c>
      <c r="AE209" s="21">
        <f t="shared" si="40"/>
        <v>-7.6242866783434907E-2</v>
      </c>
      <c r="AF209" s="21">
        <f t="shared" si="41"/>
        <v>-2.05823084211142E-2</v>
      </c>
      <c r="AG209" s="21">
        <f t="shared" si="42"/>
        <v>-0.100367425629142</v>
      </c>
      <c r="AH209" s="21">
        <f t="shared" si="43"/>
        <v>-6.1642026363530097E-2</v>
      </c>
      <c r="AI209" s="21">
        <f t="shared" si="44"/>
        <v>-3.6833541375859702E-2</v>
      </c>
      <c r="AJ209" s="21">
        <f t="shared" si="45"/>
        <v>-1.7709160694553298E-2</v>
      </c>
      <c r="AK209" s="21">
        <f t="shared" si="46"/>
        <v>-7.1330824376016604E-3</v>
      </c>
    </row>
    <row r="210" spans="1:37">
      <c r="A210" s="22">
        <v>45473</v>
      </c>
      <c r="B210" s="20" t="s">
        <v>249</v>
      </c>
      <c r="C210" s="20">
        <v>3.7578746089476797E-2</v>
      </c>
      <c r="D210" s="20">
        <v>-0.17674279917937799</v>
      </c>
      <c r="E210" s="20">
        <v>-6.75865468322258E-2</v>
      </c>
      <c r="F210" s="20">
        <v>-4.0001519028127902E-2</v>
      </c>
      <c r="G210" s="20">
        <v>-2.0410623828833602E-2</v>
      </c>
      <c r="H210" s="20">
        <v>-9.5734508633400894E-3</v>
      </c>
      <c r="I210" s="20">
        <v>-2.89660427307219E-3</v>
      </c>
      <c r="L210" s="20" t="str">
        <f t="shared" si="39"/>
        <v>2024Q2</v>
      </c>
      <c r="M210" s="21">
        <f t="shared" si="32"/>
        <v>3.7578746089476797E-2</v>
      </c>
      <c r="N210" s="21">
        <f t="shared" si="33"/>
        <v>-1.76742799179378E-2</v>
      </c>
      <c r="O210" s="21">
        <f t="shared" si="34"/>
        <v>-6.75865468322258E-2</v>
      </c>
      <c r="P210" s="21">
        <f t="shared" si="35"/>
        <v>-4.0001519028127902E-2</v>
      </c>
      <c r="Q210" s="21">
        <f t="shared" si="36"/>
        <v>-2.0410623828833602E-2</v>
      </c>
      <c r="R210" s="21">
        <f t="shared" si="37"/>
        <v>-9.5734508633400894E-3</v>
      </c>
      <c r="S210" s="21">
        <f t="shared" si="38"/>
        <v>-2.89660427307219E-3</v>
      </c>
      <c r="AD210" s="20">
        <f t="shared" si="47"/>
        <v>2025</v>
      </c>
      <c r="AE210" s="21">
        <f t="shared" si="40"/>
        <v>3.7578746089476797E-2</v>
      </c>
      <c r="AF210" s="21">
        <f t="shared" si="41"/>
        <v>-1.76742799179378E-2</v>
      </c>
      <c r="AG210" s="21">
        <f t="shared" si="42"/>
        <v>-6.75865468322258E-2</v>
      </c>
      <c r="AH210" s="21">
        <f t="shared" si="43"/>
        <v>-4.0001519028127902E-2</v>
      </c>
      <c r="AI210" s="21">
        <f t="shared" si="44"/>
        <v>-2.0410623828833602E-2</v>
      </c>
      <c r="AJ210" s="21">
        <f t="shared" si="45"/>
        <v>-9.5734508633400894E-3</v>
      </c>
      <c r="AK210" s="21">
        <f t="shared" si="46"/>
        <v>-2.89660427307219E-3</v>
      </c>
    </row>
    <row r="211" spans="1:37">
      <c r="A211" s="22">
        <v>45565</v>
      </c>
      <c r="B211" s="20" t="s">
        <v>248</v>
      </c>
      <c r="L211" s="20" t="str">
        <f t="shared" si="39"/>
        <v>2024Q3</v>
      </c>
      <c r="M211" s="21">
        <f t="shared" si="32"/>
        <v>0</v>
      </c>
      <c r="N211" s="21">
        <f t="shared" si="33"/>
        <v>0</v>
      </c>
      <c r="O211" s="21">
        <f t="shared" si="34"/>
        <v>0</v>
      </c>
      <c r="P211" s="21">
        <f t="shared" si="35"/>
        <v>0</v>
      </c>
      <c r="Q211" s="21">
        <f t="shared" si="36"/>
        <v>0</v>
      </c>
      <c r="R211" s="21">
        <f t="shared" si="37"/>
        <v>0</v>
      </c>
      <c r="S211" s="21">
        <f t="shared" si="38"/>
        <v>0</v>
      </c>
      <c r="AD211" s="20">
        <f t="shared" si="47"/>
        <v>2025</v>
      </c>
      <c r="AE211" s="21">
        <f t="shared" si="40"/>
        <v>0</v>
      </c>
      <c r="AF211" s="21">
        <f t="shared" si="41"/>
        <v>0</v>
      </c>
      <c r="AG211" s="21">
        <f t="shared" si="42"/>
        <v>0</v>
      </c>
      <c r="AH211" s="21">
        <f t="shared" si="43"/>
        <v>0</v>
      </c>
      <c r="AI211" s="21">
        <f t="shared" si="44"/>
        <v>0</v>
      </c>
      <c r="AJ211" s="21">
        <f t="shared" si="45"/>
        <v>0</v>
      </c>
      <c r="AK211" s="21">
        <f t="shared" si="46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E07B-D1B0-4DAF-B0E6-A4A84DD70C37}">
  <sheetPr codeName="Sheet17"/>
  <dimension ref="A1:BS132"/>
  <sheetViews>
    <sheetView topLeftCell="BE1" zoomScale="160" zoomScaleNormal="70" workbookViewId="0">
      <selection activeCell="BU16" sqref="BU1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1">K2+Y2-Y2/100</f>
        <v>2.4806954661071801E-2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2.8806527554902721</v>
      </c>
      <c r="AT2" s="20">
        <f t="shared" ref="AT2:AT65" si="3">AH2</f>
        <v>2.4806954661071801E-2</v>
      </c>
      <c r="AU2" s="20">
        <f>SUM(AV2:BA2)</f>
        <v>0</v>
      </c>
      <c r="AV2" s="20">
        <f t="shared" ref="AV2:BA44" si="4">AI2</f>
        <v>0</v>
      </c>
      <c r="AW2" s="20">
        <f t="shared" si="4"/>
        <v>0</v>
      </c>
      <c r="AX2" s="20">
        <f t="shared" si="4"/>
        <v>0</v>
      </c>
      <c r="AY2" s="20">
        <f t="shared" si="4"/>
        <v>0</v>
      </c>
      <c r="AZ2" s="20">
        <f t="shared" si="4"/>
        <v>0</v>
      </c>
      <c r="BA2" s="20">
        <f t="shared" si="4"/>
        <v>0</v>
      </c>
      <c r="BC2" s="22">
        <f>AR2</f>
        <v>39172</v>
      </c>
      <c r="BD2" s="20">
        <f>AT2</f>
        <v>2.4806954661071801E-2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1"/>
        <v>2.52555020822109E-2</v>
      </c>
      <c r="AI3" s="20">
        <f t="shared" ref="AI3:AN56" si="5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6">AF3*4+2</f>
        <v>2.280917446057849</v>
      </c>
      <c r="AT3" s="20">
        <f t="shared" si="3"/>
        <v>2.52555020822109E-2</v>
      </c>
      <c r="AU3" s="20">
        <f t="shared" ref="AU3:AU66" si="7">SUM(AV3:BA3)</f>
        <v>0</v>
      </c>
      <c r="AV3" s="20">
        <f t="shared" si="4"/>
        <v>0</v>
      </c>
      <c r="AW3" s="20">
        <f t="shared" si="4"/>
        <v>0</v>
      </c>
      <c r="AX3" s="20">
        <f t="shared" si="4"/>
        <v>0</v>
      </c>
      <c r="AY3" s="20">
        <f t="shared" si="4"/>
        <v>0</v>
      </c>
      <c r="AZ3" s="20">
        <f t="shared" si="4"/>
        <v>0</v>
      </c>
      <c r="BA3" s="20">
        <f t="shared" si="4"/>
        <v>0</v>
      </c>
      <c r="BC3" s="22">
        <f t="shared" ref="BC3:BC66" si="8">AR3</f>
        <v>39263</v>
      </c>
      <c r="BD3" s="20">
        <f t="shared" ref="BD3:BE66" si="9">AT3</f>
        <v>2.52555020822109E-2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1"/>
        <v>2.3798390827511801E-2</v>
      </c>
      <c r="AI4" s="20">
        <f t="shared" si="5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6"/>
        <v>0.96337676813855611</v>
      </c>
      <c r="AT4" s="20">
        <f t="shared" si="3"/>
        <v>2.3798390827511801E-2</v>
      </c>
      <c r="AU4" s="20">
        <f t="shared" si="7"/>
        <v>0</v>
      </c>
      <c r="AV4" s="20">
        <f t="shared" si="4"/>
        <v>0</v>
      </c>
      <c r="AW4" s="20">
        <f t="shared" si="4"/>
        <v>0</v>
      </c>
      <c r="AX4" s="20">
        <f t="shared" si="4"/>
        <v>0</v>
      </c>
      <c r="AY4" s="20">
        <f t="shared" si="4"/>
        <v>0</v>
      </c>
      <c r="AZ4" s="20">
        <f t="shared" si="4"/>
        <v>0</v>
      </c>
      <c r="BA4" s="20">
        <f t="shared" si="4"/>
        <v>0</v>
      </c>
      <c r="BC4" s="22">
        <f t="shared" si="8"/>
        <v>39355</v>
      </c>
      <c r="BD4" s="20">
        <f t="shared" si="9"/>
        <v>2.3798390827511801E-2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1"/>
        <v>2.4733448250358E-2</v>
      </c>
      <c r="AI5" s="20">
        <f t="shared" si="5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6"/>
        <v>5.476283038041748</v>
      </c>
      <c r="AT5" s="20">
        <f t="shared" si="3"/>
        <v>2.4733448250358E-2</v>
      </c>
      <c r="AU5" s="20">
        <f t="shared" si="7"/>
        <v>0</v>
      </c>
      <c r="AV5" s="20">
        <f t="shared" si="4"/>
        <v>0</v>
      </c>
      <c r="AW5" s="20">
        <f t="shared" si="4"/>
        <v>0</v>
      </c>
      <c r="AX5" s="20">
        <f t="shared" si="4"/>
        <v>0</v>
      </c>
      <c r="AY5" s="20">
        <f t="shared" si="4"/>
        <v>0</v>
      </c>
      <c r="AZ5" s="20">
        <f t="shared" si="4"/>
        <v>0</v>
      </c>
      <c r="BA5" s="20">
        <f t="shared" si="4"/>
        <v>0</v>
      </c>
      <c r="BC5" s="22">
        <f t="shared" si="8"/>
        <v>39447</v>
      </c>
      <c r="BD5" s="20">
        <f t="shared" si="9"/>
        <v>2.4733448250358E-2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1"/>
        <v>2.74314027338462E-2</v>
      </c>
      <c r="AI6" s="20">
        <f t="shared" si="5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6"/>
        <v>6.3000912141520402</v>
      </c>
      <c r="AT6" s="20">
        <f t="shared" si="3"/>
        <v>2.74314027338462E-2</v>
      </c>
      <c r="AU6" s="20">
        <f t="shared" si="7"/>
        <v>0</v>
      </c>
      <c r="AV6" s="20">
        <f t="shared" si="4"/>
        <v>0</v>
      </c>
      <c r="AW6" s="20">
        <f t="shared" si="4"/>
        <v>0</v>
      </c>
      <c r="AX6" s="20">
        <f t="shared" si="4"/>
        <v>0</v>
      </c>
      <c r="AY6" s="20">
        <f t="shared" si="4"/>
        <v>0</v>
      </c>
      <c r="AZ6" s="20">
        <f t="shared" si="4"/>
        <v>0</v>
      </c>
      <c r="BA6" s="20">
        <f t="shared" si="4"/>
        <v>0</v>
      </c>
      <c r="BC6" s="22">
        <f t="shared" si="8"/>
        <v>39538</v>
      </c>
      <c r="BD6" s="20">
        <f t="shared" si="9"/>
        <v>2.74314027338462E-2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1"/>
        <v>2.5474549002057999E-2</v>
      </c>
      <c r="AI7" s="20">
        <f t="shared" si="5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6"/>
        <v>2.4364106887638961</v>
      </c>
      <c r="AT7" s="20">
        <f t="shared" si="3"/>
        <v>2.5474549002057999E-2</v>
      </c>
      <c r="AU7" s="20">
        <f t="shared" si="7"/>
        <v>0</v>
      </c>
      <c r="AV7" s="20">
        <f t="shared" si="4"/>
        <v>0</v>
      </c>
      <c r="AW7" s="20">
        <f t="shared" si="4"/>
        <v>0</v>
      </c>
      <c r="AX7" s="20">
        <f t="shared" si="4"/>
        <v>0</v>
      </c>
      <c r="AY7" s="20">
        <f t="shared" si="4"/>
        <v>0</v>
      </c>
      <c r="AZ7" s="20">
        <f t="shared" si="4"/>
        <v>0</v>
      </c>
      <c r="BA7" s="20">
        <f t="shared" si="4"/>
        <v>0</v>
      </c>
      <c r="BC7" s="22">
        <f t="shared" si="8"/>
        <v>39629</v>
      </c>
      <c r="BD7" s="20">
        <f t="shared" si="9"/>
        <v>2.5474549002057999E-2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1"/>
        <v>2.39721664624825E-2</v>
      </c>
      <c r="AI8" s="20">
        <f t="shared" si="5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6"/>
        <v>1.680234524391498</v>
      </c>
      <c r="AT8" s="20">
        <f t="shared" si="3"/>
        <v>2.39721664624825E-2</v>
      </c>
      <c r="AU8" s="20">
        <f t="shared" si="7"/>
        <v>0</v>
      </c>
      <c r="AV8" s="20">
        <f t="shared" si="4"/>
        <v>0</v>
      </c>
      <c r="AW8" s="20">
        <f t="shared" si="4"/>
        <v>0</v>
      </c>
      <c r="AX8" s="20">
        <f t="shared" si="4"/>
        <v>0</v>
      </c>
      <c r="AY8" s="20">
        <f t="shared" si="4"/>
        <v>0</v>
      </c>
      <c r="AZ8" s="20">
        <f t="shared" si="4"/>
        <v>0</v>
      </c>
      <c r="BA8" s="20">
        <f t="shared" si="4"/>
        <v>0</v>
      </c>
      <c r="BC8" s="22">
        <f t="shared" si="8"/>
        <v>39721</v>
      </c>
      <c r="BD8" s="20">
        <f t="shared" si="9"/>
        <v>2.39721664624825E-2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1"/>
        <v>2.2412310052324483E-2</v>
      </c>
      <c r="AI9" s="20">
        <f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2"/>
        <v>39813</v>
      </c>
      <c r="AS9" s="20">
        <f t="shared" si="6"/>
        <v>0.75953925087497609</v>
      </c>
      <c r="AT9" s="20">
        <f t="shared" si="3"/>
        <v>2.2412310052324483E-2</v>
      </c>
      <c r="AU9" s="20">
        <f t="shared" si="7"/>
        <v>-1.3024641089761893E-3</v>
      </c>
      <c r="AV9" s="20">
        <f t="shared" si="4"/>
        <v>7.0141609218280199E-7</v>
      </c>
      <c r="AW9" s="20">
        <f t="shared" si="4"/>
        <v>-1.5217667850508901E-3</v>
      </c>
      <c r="AX9" s="20">
        <f t="shared" si="4"/>
        <v>1.2434728799526301E-3</v>
      </c>
      <c r="AY9" s="20">
        <f t="shared" si="4"/>
        <v>-1.12811994823491E-4</v>
      </c>
      <c r="AZ9" s="20">
        <f t="shared" si="4"/>
        <v>-2.7900982646489298E-4</v>
      </c>
      <c r="BA9" s="20">
        <f t="shared" si="4"/>
        <v>-6.3304979868172796E-4</v>
      </c>
      <c r="BC9" s="22">
        <f t="shared" si="8"/>
        <v>39813</v>
      </c>
      <c r="BD9" s="20">
        <f t="shared" si="9"/>
        <v>2.2412310052324483E-2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1"/>
        <v>8.5356841432248729E-3</v>
      </c>
      <c r="AI10" s="20">
        <f t="shared" ref="AI10:AI73" si="10">Y10/1010</f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2"/>
        <v>39903</v>
      </c>
      <c r="AS10" s="20">
        <f t="shared" si="6"/>
        <v>-2.0742529591651202</v>
      </c>
      <c r="AT10" s="20">
        <f t="shared" si="3"/>
        <v>8.5356841432248729E-3</v>
      </c>
      <c r="AU10" s="20">
        <f t="shared" si="7"/>
        <v>-2.4865990805774366E-3</v>
      </c>
      <c r="AV10" s="20">
        <f t="shared" si="4"/>
        <v>-1.7163416345581585E-5</v>
      </c>
      <c r="AW10" s="20">
        <f t="shared" si="4"/>
        <v>2.8225495183331601E-4</v>
      </c>
      <c r="AX10" s="20">
        <f t="shared" si="4"/>
        <v>1.58255156568198E-3</v>
      </c>
      <c r="AY10" s="20">
        <f t="shared" si="4"/>
        <v>-4.7262247443446899E-4</v>
      </c>
      <c r="AZ10" s="20">
        <f t="shared" si="4"/>
        <v>-9.2929223443061204E-4</v>
      </c>
      <c r="BA10" s="20">
        <f t="shared" si="4"/>
        <v>-2.9323274728820701E-3</v>
      </c>
      <c r="BC10" s="22">
        <f t="shared" si="8"/>
        <v>39903</v>
      </c>
      <c r="BD10" s="20">
        <f t="shared" si="9"/>
        <v>8.5356841432248729E-3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1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2"/>
        <v>39994</v>
      </c>
      <c r="AS11" s="20">
        <f t="shared" si="6"/>
        <v>-1.211556061840156</v>
      </c>
      <c r="AT11" s="20">
        <f t="shared" si="3"/>
        <v>5.6929075893152039E-3</v>
      </c>
      <c r="AU11" s="20">
        <f t="shared" si="7"/>
        <v>-4.1254295423254761E-3</v>
      </c>
      <c r="AV11" s="20">
        <f t="shared" si="4"/>
        <v>-4.1514169082456338E-5</v>
      </c>
      <c r="AW11" s="20">
        <f t="shared" si="4"/>
        <v>3.1215479758373E-3</v>
      </c>
      <c r="AX11" s="20">
        <f t="shared" si="4"/>
        <v>1.48382735019048E-3</v>
      </c>
      <c r="AY11" s="20">
        <f t="shared" si="4"/>
        <v>-1.1872850338101499E-3</v>
      </c>
      <c r="AZ11" s="20">
        <f t="shared" si="4"/>
        <v>-1.13409872652958E-3</v>
      </c>
      <c r="BA11" s="20">
        <f t="shared" si="4"/>
        <v>-6.3679069389310696E-3</v>
      </c>
      <c r="BC11" s="22">
        <f t="shared" si="8"/>
        <v>39994</v>
      </c>
      <c r="BD11" s="20">
        <f t="shared" si="9"/>
        <v>5.6929075893152039E-3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1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2"/>
        <v>40086</v>
      </c>
      <c r="AS12" s="20">
        <f t="shared" si="6"/>
        <v>-2.7913999482167204</v>
      </c>
      <c r="AT12" s="20">
        <f t="shared" si="3"/>
        <v>9.379867574428824E-3</v>
      </c>
      <c r="AU12" s="20">
        <f t="shared" si="7"/>
        <v>-1.0164696564283319E-2</v>
      </c>
      <c r="AV12" s="20">
        <f t="shared" si="4"/>
        <v>-6.0279593370369607E-5</v>
      </c>
      <c r="AW12" s="20">
        <f t="shared" si="4"/>
        <v>4.5827932133368698E-3</v>
      </c>
      <c r="AX12" s="20">
        <f t="shared" si="4"/>
        <v>8.7449552561569201E-4</v>
      </c>
      <c r="AY12" s="20">
        <f t="shared" si="4"/>
        <v>-2.4357544434749898E-3</v>
      </c>
      <c r="AZ12" s="20">
        <f t="shared" si="4"/>
        <v>-1.90121592038572E-3</v>
      </c>
      <c r="BA12" s="20">
        <f t="shared" si="4"/>
        <v>-1.1224735346004801E-2</v>
      </c>
      <c r="BC12" s="22">
        <f t="shared" si="8"/>
        <v>40086</v>
      </c>
      <c r="BD12" s="20">
        <f t="shared" si="9"/>
        <v>9.379867574428824E-3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1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2"/>
        <v>40178</v>
      </c>
      <c r="AS13" s="20">
        <f t="shared" si="6"/>
        <v>-2.6248325375469603</v>
      </c>
      <c r="AT13" s="20">
        <f t="shared" si="3"/>
        <v>1.1196499053390541E-2</v>
      </c>
      <c r="AU13" s="20">
        <f t="shared" si="7"/>
        <v>-1.4866657085459591E-2</v>
      </c>
      <c r="AV13" s="20">
        <f t="shared" si="4"/>
        <v>-7.4611451444092769E-5</v>
      </c>
      <c r="AW13" s="20">
        <f t="shared" si="4"/>
        <v>6.4716328235680997E-3</v>
      </c>
      <c r="AX13" s="20">
        <f t="shared" si="4"/>
        <v>4.0512964492034299E-4</v>
      </c>
      <c r="AY13" s="20">
        <f t="shared" si="4"/>
        <v>-3.35623593877842E-3</v>
      </c>
      <c r="AZ13" s="20">
        <f t="shared" si="4"/>
        <v>-1.9804732856121198E-3</v>
      </c>
      <c r="BA13" s="20">
        <f t="shared" si="4"/>
        <v>-1.6332098878113401E-2</v>
      </c>
      <c r="BC13" s="22">
        <f t="shared" si="8"/>
        <v>40178</v>
      </c>
      <c r="BD13" s="20">
        <f t="shared" si="9"/>
        <v>1.1196499053390541E-2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1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2"/>
        <v>40268</v>
      </c>
      <c r="AS14" s="20">
        <f t="shared" si="6"/>
        <v>-2.6322800835734403</v>
      </c>
      <c r="AT14" s="20">
        <f t="shared" si="3"/>
        <v>1.7515336461064082E-2</v>
      </c>
      <c r="AU14" s="20">
        <f t="shared" si="7"/>
        <v>-1.4336513816216931E-2</v>
      </c>
      <c r="AV14" s="20">
        <f t="shared" si="4"/>
        <v>-8.4322374872899212E-5</v>
      </c>
      <c r="AW14" s="20">
        <f t="shared" si="4"/>
        <v>9.4093821022767001E-3</v>
      </c>
      <c r="AX14" s="20">
        <f t="shared" si="4"/>
        <v>1.37877717945045E-3</v>
      </c>
      <c r="AY14" s="20">
        <f t="shared" si="4"/>
        <v>-3.1525208990967799E-3</v>
      </c>
      <c r="AZ14" s="20">
        <f t="shared" si="4"/>
        <v>-1.2348491730818001E-3</v>
      </c>
      <c r="BA14" s="20">
        <f t="shared" si="4"/>
        <v>-2.0652980650892602E-2</v>
      </c>
      <c r="BC14" s="22">
        <f t="shared" si="8"/>
        <v>40268</v>
      </c>
      <c r="BD14" s="20">
        <f t="shared" si="9"/>
        <v>1.7515336461064082E-2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1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2"/>
        <v>40359</v>
      </c>
      <c r="AS15" s="20">
        <f t="shared" si="6"/>
        <v>-2.2943948069921198</v>
      </c>
      <c r="AT15" s="20">
        <f t="shared" si="3"/>
        <v>2.0459739902907489E-2</v>
      </c>
      <c r="AU15" s="20">
        <f t="shared" si="7"/>
        <v>-7.5863779808462289E-3</v>
      </c>
      <c r="AV15" s="20">
        <f t="shared" si="4"/>
        <v>-9.3286488696207133E-5</v>
      </c>
      <c r="AW15" s="20">
        <f t="shared" si="4"/>
        <v>1.2620792913287099E-2</v>
      </c>
      <c r="AX15" s="20">
        <f t="shared" si="4"/>
        <v>3.7813697653987701E-3</v>
      </c>
      <c r="AY15" s="20">
        <f t="shared" si="4"/>
        <v>-1.28555556216936E-3</v>
      </c>
      <c r="AZ15" s="20">
        <f t="shared" si="4"/>
        <v>5.6690679388626797E-4</v>
      </c>
      <c r="BA15" s="20">
        <f t="shared" si="4"/>
        <v>-2.31766054025528E-2</v>
      </c>
      <c r="BC15" s="22">
        <f t="shared" si="8"/>
        <v>40359</v>
      </c>
      <c r="BD15" s="20">
        <f t="shared" si="9"/>
        <v>2.0459739902907489E-2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1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2"/>
        <v>40451</v>
      </c>
      <c r="AS16" s="20">
        <f t="shared" si="6"/>
        <v>-0.75042838422185598</v>
      </c>
      <c r="AT16" s="20">
        <f t="shared" si="3"/>
        <v>1.850476057036303E-2</v>
      </c>
      <c r="AU16" s="20">
        <f t="shared" si="7"/>
        <v>-4.1306583985618872E-3</v>
      </c>
      <c r="AV16" s="20">
        <f t="shared" si="4"/>
        <v>-1.0463238095020199E-4</v>
      </c>
      <c r="AW16" s="20">
        <f t="shared" si="4"/>
        <v>1.45646317055492E-2</v>
      </c>
      <c r="AX16" s="20">
        <f t="shared" si="4"/>
        <v>4.6510980326930299E-3</v>
      </c>
      <c r="AY16" s="20">
        <f t="shared" si="4"/>
        <v>-2.8653285598645401E-4</v>
      </c>
      <c r="AZ16" s="20">
        <f t="shared" si="4"/>
        <v>1.63138454134514E-3</v>
      </c>
      <c r="BA16" s="20">
        <f t="shared" si="4"/>
        <v>-2.4586607441212601E-2</v>
      </c>
      <c r="BC16" s="22">
        <f t="shared" si="8"/>
        <v>40451</v>
      </c>
      <c r="BD16" s="20">
        <f t="shared" si="9"/>
        <v>1.850476057036303E-2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1"/>
        <v>1.4478505029745983E-2</v>
      </c>
      <c r="AI17" s="20">
        <f t="shared" si="10"/>
        <v>-1.2067470653980099E-4</v>
      </c>
      <c r="AJ17" s="20">
        <f t="shared" si="5"/>
        <v>1.60472106518483E-2</v>
      </c>
      <c r="AK17" s="20">
        <f t="shared" si="5"/>
        <v>4.6091224456201703E-3</v>
      </c>
      <c r="AL17" s="20">
        <f t="shared" si="5"/>
        <v>-2.3211069739570401E-4</v>
      </c>
      <c r="AM17" s="20">
        <f t="shared" si="5"/>
        <v>1.5502992818161501E-3</v>
      </c>
      <c r="AN17" s="20">
        <f t="shared" si="5"/>
        <v>-2.6035114327083098E-2</v>
      </c>
      <c r="AR17" s="22">
        <f t="shared" si="2"/>
        <v>40543</v>
      </c>
      <c r="AS17" s="20">
        <f t="shared" si="6"/>
        <v>-0.42358194713485586</v>
      </c>
      <c r="AT17" s="20">
        <f t="shared" si="3"/>
        <v>1.4478505029745983E-2</v>
      </c>
      <c r="AU17" s="20">
        <f t="shared" si="7"/>
        <v>-4.1812673517339811E-3</v>
      </c>
      <c r="AV17" s="20">
        <f t="shared" si="4"/>
        <v>-1.2067470653980099E-4</v>
      </c>
      <c r="AW17" s="20">
        <f t="shared" si="4"/>
        <v>1.60472106518483E-2</v>
      </c>
      <c r="AX17" s="20">
        <f t="shared" si="4"/>
        <v>4.6091224456201703E-3</v>
      </c>
      <c r="AY17" s="20">
        <f t="shared" si="4"/>
        <v>-2.3211069739570401E-4</v>
      </c>
      <c r="AZ17" s="20">
        <f t="shared" si="4"/>
        <v>1.5502992818161501E-3</v>
      </c>
      <c r="BA17" s="20">
        <f t="shared" si="4"/>
        <v>-2.6035114327083098E-2</v>
      </c>
      <c r="BC17" s="22">
        <f t="shared" si="8"/>
        <v>40543</v>
      </c>
      <c r="BD17" s="20">
        <f t="shared" si="9"/>
        <v>1.4478505029745983E-2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1"/>
        <v>8.7628235195190054E-3</v>
      </c>
      <c r="AI18" s="20">
        <f t="shared" si="10"/>
        <v>-1.4184062667455444E-4</v>
      </c>
      <c r="AJ18" s="20">
        <f t="shared" si="5"/>
        <v>1.5494468287657799E-2</v>
      </c>
      <c r="AK18" s="20">
        <f t="shared" si="5"/>
        <v>2.1559779097124398E-3</v>
      </c>
      <c r="AL18" s="20">
        <f t="shared" si="5"/>
        <v>-2.23328033830405E-3</v>
      </c>
      <c r="AM18" s="20">
        <f t="shared" si="5"/>
        <v>-2.4279061260346001E-4</v>
      </c>
      <c r="AN18" s="20">
        <f t="shared" si="5"/>
        <v>-2.89970772473058E-2</v>
      </c>
      <c r="AR18" s="22">
        <f t="shared" si="2"/>
        <v>40633</v>
      </c>
      <c r="AS18" s="20">
        <f t="shared" si="6"/>
        <v>1.1041449702905199</v>
      </c>
      <c r="AT18" s="20">
        <f t="shared" si="3"/>
        <v>8.7628235195190054E-3</v>
      </c>
      <c r="AU18" s="20">
        <f t="shared" si="7"/>
        <v>-1.3964542627517626E-2</v>
      </c>
      <c r="AV18" s="20">
        <f t="shared" si="4"/>
        <v>-1.4184062667455444E-4</v>
      </c>
      <c r="AW18" s="20">
        <f t="shared" si="4"/>
        <v>1.5494468287657799E-2</v>
      </c>
      <c r="AX18" s="20">
        <f t="shared" si="4"/>
        <v>2.1559779097124398E-3</v>
      </c>
      <c r="AY18" s="20">
        <f t="shared" si="4"/>
        <v>-2.23328033830405E-3</v>
      </c>
      <c r="AZ18" s="20">
        <f t="shared" si="4"/>
        <v>-2.4279061260346001E-4</v>
      </c>
      <c r="BA18" s="20">
        <f t="shared" si="4"/>
        <v>-2.89970772473058E-2</v>
      </c>
      <c r="BC18" s="22">
        <f t="shared" si="8"/>
        <v>40633</v>
      </c>
      <c r="BD18" s="20">
        <f t="shared" si="9"/>
        <v>8.7628235195190054E-3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1"/>
        <v>-1.3051849805502463E-3</v>
      </c>
      <c r="AI19" s="20">
        <f t="shared" si="10"/>
        <v>-1.7013832016274553E-4</v>
      </c>
      <c r="AJ19" s="20">
        <f t="shared" si="5"/>
        <v>1.64612166125177E-2</v>
      </c>
      <c r="AK19" s="20">
        <f t="shared" si="5"/>
        <v>6.9928078276770801E-4</v>
      </c>
      <c r="AL19" s="20">
        <f t="shared" si="5"/>
        <v>-3.19500066783273E-3</v>
      </c>
      <c r="AM19" s="20">
        <f t="shared" si="5"/>
        <v>-9.789042726748849E-4</v>
      </c>
      <c r="AN19" s="20">
        <f t="shared" si="5"/>
        <v>-3.2208722504589699E-2</v>
      </c>
      <c r="AR19" s="22">
        <f t="shared" si="2"/>
        <v>40724</v>
      </c>
      <c r="AS19" s="20">
        <f t="shared" si="6"/>
        <v>1.5865693580901401</v>
      </c>
      <c r="AT19" s="20">
        <f t="shared" si="3"/>
        <v>-1.3051849805502463E-3</v>
      </c>
      <c r="AU19" s="20">
        <f t="shared" si="7"/>
        <v>-1.9392268369974652E-2</v>
      </c>
      <c r="AV19" s="20">
        <f t="shared" si="4"/>
        <v>-1.7013832016274553E-4</v>
      </c>
      <c r="AW19" s="20">
        <f t="shared" si="4"/>
        <v>1.64612166125177E-2</v>
      </c>
      <c r="AX19" s="20">
        <f t="shared" si="4"/>
        <v>6.9928078276770801E-4</v>
      </c>
      <c r="AY19" s="20">
        <f t="shared" si="4"/>
        <v>-3.19500066783273E-3</v>
      </c>
      <c r="AZ19" s="20">
        <f t="shared" si="4"/>
        <v>-9.789042726748849E-4</v>
      </c>
      <c r="BA19" s="20">
        <f t="shared" si="4"/>
        <v>-3.2208722504589699E-2</v>
      </c>
      <c r="BC19" s="22">
        <f t="shared" si="8"/>
        <v>40724</v>
      </c>
      <c r="BD19" s="20">
        <f t="shared" si="9"/>
        <v>-1.3051849805502463E-3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1"/>
        <v>5.4784675344234741E-4</v>
      </c>
      <c r="AI20" s="20">
        <f t="shared" si="10"/>
        <v>-1.940269017445881E-4</v>
      </c>
      <c r="AJ20" s="20">
        <f t="shared" si="5"/>
        <v>2.2855452068681802E-2</v>
      </c>
      <c r="AK20" s="20">
        <f t="shared" si="5"/>
        <v>3.5417645940949401E-3</v>
      </c>
      <c r="AL20" s="20">
        <f t="shared" si="5"/>
        <v>-6.2814046689618698E-4</v>
      </c>
      <c r="AM20" s="20">
        <f t="shared" si="5"/>
        <v>1.0605801789242901E-3</v>
      </c>
      <c r="AN20" s="20">
        <f t="shared" si="5"/>
        <v>-3.3246180917945102E-2</v>
      </c>
      <c r="AR20" s="22">
        <f t="shared" si="2"/>
        <v>40816</v>
      </c>
      <c r="AS20" s="20">
        <f t="shared" si="6"/>
        <v>1.7208031771830152</v>
      </c>
      <c r="AT20" s="20">
        <f t="shared" si="3"/>
        <v>5.4784675344234741E-4</v>
      </c>
      <c r="AU20" s="20">
        <f t="shared" si="7"/>
        <v>-6.6105514448848469E-3</v>
      </c>
      <c r="AV20" s="20">
        <f t="shared" si="4"/>
        <v>-1.940269017445881E-4</v>
      </c>
      <c r="AW20" s="20">
        <f t="shared" si="4"/>
        <v>2.2855452068681802E-2</v>
      </c>
      <c r="AX20" s="20">
        <f t="shared" si="4"/>
        <v>3.5417645940949401E-3</v>
      </c>
      <c r="AY20" s="20">
        <f t="shared" si="4"/>
        <v>-6.2814046689618698E-4</v>
      </c>
      <c r="AZ20" s="20">
        <f t="shared" si="4"/>
        <v>1.0605801789242901E-3</v>
      </c>
      <c r="BA20" s="20">
        <f t="shared" si="4"/>
        <v>-3.3246180917945102E-2</v>
      </c>
      <c r="BC20" s="22">
        <f t="shared" si="8"/>
        <v>40816</v>
      </c>
      <c r="BD20" s="20">
        <f t="shared" si="9"/>
        <v>5.4784675344234741E-4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1"/>
        <v>8.0905861759230004E-3</v>
      </c>
      <c r="AI21" s="20">
        <f t="shared" si="10"/>
        <v>-2.1054100392574259E-4</v>
      </c>
      <c r="AJ21" s="20">
        <f t="shared" si="5"/>
        <v>2.7988550459467899E-2</v>
      </c>
      <c r="AK21" s="20">
        <f t="shared" si="5"/>
        <v>5.4221457500114303E-3</v>
      </c>
      <c r="AL21" s="20">
        <f t="shared" si="5"/>
        <v>1.3234863656341701E-3</v>
      </c>
      <c r="AM21" s="20">
        <f t="shared" si="5"/>
        <v>2.4980331430946002E-3</v>
      </c>
      <c r="AN21" s="20">
        <f t="shared" si="5"/>
        <v>-3.3171346627725001E-2</v>
      </c>
      <c r="AR21" s="22">
        <f t="shared" si="2"/>
        <v>40908</v>
      </c>
      <c r="AS21" s="20">
        <f t="shared" si="6"/>
        <v>1.8529673442426715</v>
      </c>
      <c r="AT21" s="20">
        <f t="shared" si="3"/>
        <v>8.0905861759230004E-3</v>
      </c>
      <c r="AU21" s="20">
        <f t="shared" si="7"/>
        <v>3.8503280865573516E-3</v>
      </c>
      <c r="AV21" s="20">
        <f t="shared" si="4"/>
        <v>-2.1054100392574259E-4</v>
      </c>
      <c r="AW21" s="20">
        <f t="shared" si="4"/>
        <v>2.7988550459467899E-2</v>
      </c>
      <c r="AX21" s="20">
        <f t="shared" si="4"/>
        <v>5.4221457500114303E-3</v>
      </c>
      <c r="AY21" s="20">
        <f t="shared" si="4"/>
        <v>1.3234863656341701E-3</v>
      </c>
      <c r="AZ21" s="20">
        <f t="shared" si="4"/>
        <v>2.4980331430946002E-3</v>
      </c>
      <c r="BA21" s="20">
        <f t="shared" si="4"/>
        <v>-3.3171346627725001E-2</v>
      </c>
      <c r="BC21" s="22">
        <f t="shared" si="8"/>
        <v>40908</v>
      </c>
      <c r="BD21" s="20">
        <f t="shared" si="9"/>
        <v>8.0905861759230004E-3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1"/>
        <v>1.2744178348200323E-2</v>
      </c>
      <c r="AI22" s="20">
        <f t="shared" si="10"/>
        <v>-2.2189041147825249E-4</v>
      </c>
      <c r="AJ22" s="20">
        <f t="shared" si="5"/>
        <v>3.02713990951941E-2</v>
      </c>
      <c r="AK22" s="20">
        <f t="shared" si="5"/>
        <v>5.97227208367634E-3</v>
      </c>
      <c r="AL22" s="20">
        <f t="shared" si="5"/>
        <v>2.2585007847464298E-3</v>
      </c>
      <c r="AM22" s="20">
        <f t="shared" si="5"/>
        <v>3.3881754276876498E-3</v>
      </c>
      <c r="AN22" s="20">
        <f t="shared" si="5"/>
        <v>-3.2592870887604403E-2</v>
      </c>
      <c r="AR22" s="22">
        <f t="shared" si="2"/>
        <v>40999</v>
      </c>
      <c r="AS22" s="20">
        <f t="shared" si="6"/>
        <v>1.475533842731068</v>
      </c>
      <c r="AT22" s="20">
        <f t="shared" si="3"/>
        <v>1.2744178348200323E-2</v>
      </c>
      <c r="AU22" s="20">
        <f t="shared" si="7"/>
        <v>9.0755860922218656E-3</v>
      </c>
      <c r="AV22" s="20">
        <f t="shared" si="4"/>
        <v>-2.2189041147825249E-4</v>
      </c>
      <c r="AW22" s="20">
        <f t="shared" si="4"/>
        <v>3.02713990951941E-2</v>
      </c>
      <c r="AX22" s="20">
        <f t="shared" si="4"/>
        <v>5.97227208367634E-3</v>
      </c>
      <c r="AY22" s="20">
        <f t="shared" si="4"/>
        <v>2.2585007847464298E-3</v>
      </c>
      <c r="AZ22" s="20">
        <f t="shared" si="4"/>
        <v>3.3881754276876498E-3</v>
      </c>
      <c r="BA22" s="20">
        <f t="shared" si="4"/>
        <v>-3.2592870887604403E-2</v>
      </c>
      <c r="BC22" s="22">
        <f t="shared" si="8"/>
        <v>40999</v>
      </c>
      <c r="BD22" s="20">
        <f t="shared" si="9"/>
        <v>1.2744178348200323E-2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1"/>
        <v>1.0982248512306716E-2</v>
      </c>
      <c r="AI23" s="20">
        <f t="shared" si="10"/>
        <v>-2.2984288540541583E-4</v>
      </c>
      <c r="AJ23" s="20">
        <f t="shared" si="5"/>
        <v>3.1589678963572697E-2</v>
      </c>
      <c r="AK23" s="20">
        <f t="shared" si="5"/>
        <v>6.2524416592601899E-3</v>
      </c>
      <c r="AL23" s="20">
        <f t="shared" si="5"/>
        <v>2.8871194956980799E-3</v>
      </c>
      <c r="AM23" s="20">
        <f t="shared" si="5"/>
        <v>4.0305946346963399E-3</v>
      </c>
      <c r="AN23" s="20">
        <f t="shared" si="5"/>
        <v>-3.1751853348604898E-2</v>
      </c>
      <c r="AR23" s="22">
        <f t="shared" si="2"/>
        <v>41090</v>
      </c>
      <c r="AS23" s="20">
        <f t="shared" si="6"/>
        <v>0.43120085442107592</v>
      </c>
      <c r="AT23" s="20">
        <f t="shared" si="3"/>
        <v>1.0982248512306716E-2</v>
      </c>
      <c r="AU23" s="20">
        <f t="shared" si="7"/>
        <v>1.2778138519216997E-2</v>
      </c>
      <c r="AV23" s="20">
        <f t="shared" si="4"/>
        <v>-2.2984288540541583E-4</v>
      </c>
      <c r="AW23" s="20">
        <f t="shared" si="4"/>
        <v>3.1589678963572697E-2</v>
      </c>
      <c r="AX23" s="20">
        <f t="shared" si="4"/>
        <v>6.2524416592601899E-3</v>
      </c>
      <c r="AY23" s="20">
        <f t="shared" si="4"/>
        <v>2.8871194956980799E-3</v>
      </c>
      <c r="AZ23" s="20">
        <f t="shared" si="4"/>
        <v>4.0305946346963399E-3</v>
      </c>
      <c r="BA23" s="20">
        <f t="shared" si="4"/>
        <v>-3.1751853348604898E-2</v>
      </c>
      <c r="BC23" s="22">
        <f t="shared" si="8"/>
        <v>41090</v>
      </c>
      <c r="BD23" s="20">
        <f t="shared" si="9"/>
        <v>1.0982248512306716E-2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1"/>
        <v>1.1853935245051817E-2</v>
      </c>
      <c r="AI24" s="20">
        <f t="shared" si="10"/>
        <v>-2.3203721994958514E-4</v>
      </c>
      <c r="AJ24" s="20">
        <f t="shared" si="5"/>
        <v>3.20265587092416E-2</v>
      </c>
      <c r="AK24" s="20">
        <f t="shared" si="5"/>
        <v>6.4814402499502304E-3</v>
      </c>
      <c r="AL24" s="20">
        <f t="shared" si="5"/>
        <v>3.4489176814922399E-3</v>
      </c>
      <c r="AM24" s="20">
        <f t="shared" si="5"/>
        <v>4.5910132554727303E-3</v>
      </c>
      <c r="AN24" s="20">
        <f t="shared" si="5"/>
        <v>-3.0725839329270799E-2</v>
      </c>
      <c r="AR24" s="22">
        <f t="shared" si="2"/>
        <v>41182</v>
      </c>
      <c r="AS24" s="20">
        <f t="shared" si="6"/>
        <v>-0.76499424359037604</v>
      </c>
      <c r="AT24" s="20">
        <f t="shared" si="3"/>
        <v>1.1853935245051817E-2</v>
      </c>
      <c r="AU24" s="20">
        <f t="shared" si="7"/>
        <v>1.559005334693642E-2</v>
      </c>
      <c r="AV24" s="20">
        <f t="shared" si="4"/>
        <v>-2.3203721994958514E-4</v>
      </c>
      <c r="AW24" s="20">
        <f t="shared" si="4"/>
        <v>3.20265587092416E-2</v>
      </c>
      <c r="AX24" s="20">
        <f t="shared" si="4"/>
        <v>6.4814402499502304E-3</v>
      </c>
      <c r="AY24" s="20">
        <f t="shared" si="4"/>
        <v>3.4489176814922399E-3</v>
      </c>
      <c r="AZ24" s="20">
        <f t="shared" si="4"/>
        <v>4.5910132554727303E-3</v>
      </c>
      <c r="BA24" s="20">
        <f t="shared" si="4"/>
        <v>-3.0725839329270799E-2</v>
      </c>
      <c r="BC24" s="22">
        <f t="shared" si="8"/>
        <v>41182</v>
      </c>
      <c r="BD24" s="20">
        <f t="shared" si="9"/>
        <v>1.1853935245051817E-2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1"/>
        <v>1.0085817818442198E-2</v>
      </c>
      <c r="AI25" s="20">
        <f t="shared" si="10"/>
        <v>-2.3127844056427722E-4</v>
      </c>
      <c r="AJ25" s="20">
        <f t="shared" si="5"/>
        <v>3.1910261213230401E-2</v>
      </c>
      <c r="AK25" s="20">
        <f t="shared" si="5"/>
        <v>6.3269531307641397E-3</v>
      </c>
      <c r="AL25" s="20">
        <f t="shared" si="5"/>
        <v>3.7031260556208401E-3</v>
      </c>
      <c r="AM25" s="20">
        <f t="shared" si="5"/>
        <v>4.9035772696326401E-3</v>
      </c>
      <c r="AN25" s="20">
        <f t="shared" si="5"/>
        <v>-2.9719448517229099E-2</v>
      </c>
      <c r="AR25" s="22">
        <f t="shared" si="2"/>
        <v>41274</v>
      </c>
      <c r="AS25" s="20">
        <f t="shared" si="6"/>
        <v>0.38330997502522401</v>
      </c>
      <c r="AT25" s="20">
        <f t="shared" si="3"/>
        <v>1.0085817818442198E-2</v>
      </c>
      <c r="AU25" s="20">
        <f t="shared" si="7"/>
        <v>1.6893190711454651E-2</v>
      </c>
      <c r="AV25" s="20">
        <f t="shared" si="4"/>
        <v>-2.3127844056427722E-4</v>
      </c>
      <c r="AW25" s="20">
        <f t="shared" si="4"/>
        <v>3.1910261213230401E-2</v>
      </c>
      <c r="AX25" s="20">
        <f t="shared" si="4"/>
        <v>6.3269531307641397E-3</v>
      </c>
      <c r="AY25" s="20">
        <f t="shared" si="4"/>
        <v>3.7031260556208401E-3</v>
      </c>
      <c r="AZ25" s="20">
        <f t="shared" si="4"/>
        <v>4.9035772696326401E-3</v>
      </c>
      <c r="BA25" s="20">
        <f t="shared" si="4"/>
        <v>-2.9719448517229099E-2</v>
      </c>
      <c r="BC25" s="22">
        <f t="shared" si="8"/>
        <v>41274</v>
      </c>
      <c r="BD25" s="20">
        <f t="shared" si="9"/>
        <v>1.0085817818442198E-2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1"/>
        <v>3.4160142762848702E-3</v>
      </c>
      <c r="AI26" s="20">
        <f t="shared" si="10"/>
        <v>-2.3030701030899703E-4</v>
      </c>
      <c r="AJ26" s="20">
        <f t="shared" si="5"/>
        <v>3.0699588803551E-2</v>
      </c>
      <c r="AK26" s="20">
        <f t="shared" si="5"/>
        <v>5.54241435408719E-3</v>
      </c>
      <c r="AL26" s="20">
        <f t="shared" si="5"/>
        <v>3.2869865447704401E-3</v>
      </c>
      <c r="AM26" s="20">
        <f t="shared" si="5"/>
        <v>4.6673967601496003E-3</v>
      </c>
      <c r="AN26" s="20">
        <f t="shared" si="5"/>
        <v>-2.9087161768215301E-2</v>
      </c>
      <c r="AR26" s="22">
        <f t="shared" si="2"/>
        <v>41364</v>
      </c>
      <c r="AS26" s="20">
        <f t="shared" si="6"/>
        <v>-0.96956982985036788</v>
      </c>
      <c r="AT26" s="20">
        <f t="shared" si="3"/>
        <v>3.4160142762848702E-3</v>
      </c>
      <c r="AU26" s="20">
        <f t="shared" si="7"/>
        <v>1.4878917684033936E-2</v>
      </c>
      <c r="AV26" s="20">
        <f t="shared" si="4"/>
        <v>-2.3030701030899703E-4</v>
      </c>
      <c r="AW26" s="20">
        <f t="shared" si="4"/>
        <v>3.0699588803551E-2</v>
      </c>
      <c r="AX26" s="20">
        <f t="shared" si="4"/>
        <v>5.54241435408719E-3</v>
      </c>
      <c r="AY26" s="20">
        <f t="shared" si="4"/>
        <v>3.2869865447704401E-3</v>
      </c>
      <c r="AZ26" s="20">
        <f t="shared" si="4"/>
        <v>4.6673967601496003E-3</v>
      </c>
      <c r="BA26" s="20">
        <f t="shared" si="4"/>
        <v>-2.9087161768215301E-2</v>
      </c>
      <c r="BC26" s="22">
        <f t="shared" si="8"/>
        <v>41364</v>
      </c>
      <c r="BD26" s="20">
        <f t="shared" si="9"/>
        <v>3.4160142762848702E-3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1"/>
        <v>1.3444785047163304E-3</v>
      </c>
      <c r="AI27" s="20">
        <f t="shared" si="10"/>
        <v>-2.2720239437250793E-4</v>
      </c>
      <c r="AJ27" s="20">
        <f t="shared" si="5"/>
        <v>3.0370643666843802E-2</v>
      </c>
      <c r="AK27" s="20">
        <f t="shared" si="5"/>
        <v>5.4801992191766402E-3</v>
      </c>
      <c r="AL27" s="20">
        <f t="shared" si="5"/>
        <v>3.3887588028136402E-3</v>
      </c>
      <c r="AM27" s="20">
        <f t="shared" si="5"/>
        <v>4.79814677698531E-3</v>
      </c>
      <c r="AN27" s="20">
        <f t="shared" si="5"/>
        <v>-2.8444946685579599E-2</v>
      </c>
      <c r="AR27" s="22">
        <f t="shared" si="2"/>
        <v>41455</v>
      </c>
      <c r="AS27" s="20">
        <f t="shared" si="6"/>
        <v>-2.1404877529005599</v>
      </c>
      <c r="AT27" s="20">
        <f t="shared" si="3"/>
        <v>1.3444785047163304E-3</v>
      </c>
      <c r="AU27" s="20">
        <f t="shared" si="7"/>
        <v>1.5365599385867283E-2</v>
      </c>
      <c r="AV27" s="20">
        <f t="shared" si="4"/>
        <v>-2.2720239437250793E-4</v>
      </c>
      <c r="AW27" s="20">
        <f t="shared" si="4"/>
        <v>3.0370643666843802E-2</v>
      </c>
      <c r="AX27" s="20">
        <f t="shared" si="4"/>
        <v>5.4801992191766402E-3</v>
      </c>
      <c r="AY27" s="20">
        <f t="shared" si="4"/>
        <v>3.3887588028136402E-3</v>
      </c>
      <c r="AZ27" s="20">
        <f t="shared" si="4"/>
        <v>4.79814677698531E-3</v>
      </c>
      <c r="BA27" s="20">
        <f t="shared" si="4"/>
        <v>-2.8444946685579599E-2</v>
      </c>
      <c r="BC27" s="22">
        <f t="shared" si="8"/>
        <v>41455</v>
      </c>
      <c r="BD27" s="20">
        <f t="shared" si="9"/>
        <v>1.3444785047163304E-3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1"/>
        <v>9.0337535863471274E-4</v>
      </c>
      <c r="AI28" s="20">
        <f t="shared" si="10"/>
        <v>-2.2407981581868417E-4</v>
      </c>
      <c r="AJ28" s="20">
        <f t="shared" si="5"/>
        <v>2.9954446575608501E-2</v>
      </c>
      <c r="AK28" s="20">
        <f t="shared" si="5"/>
        <v>5.1339268852812403E-3</v>
      </c>
      <c r="AL28" s="20">
        <f t="shared" si="5"/>
        <v>3.0261791961416701E-3</v>
      </c>
      <c r="AM28" s="20">
        <f t="shared" si="5"/>
        <v>4.5222799819111198E-3</v>
      </c>
      <c r="AN28" s="20">
        <f t="shared" si="5"/>
        <v>-2.81449546860046E-2</v>
      </c>
      <c r="AR28" s="22">
        <f t="shared" si="2"/>
        <v>41547</v>
      </c>
      <c r="AS28" s="20">
        <f t="shared" si="6"/>
        <v>-2.1501663313401602</v>
      </c>
      <c r="AT28" s="20">
        <f t="shared" si="3"/>
        <v>9.0337535863471274E-4</v>
      </c>
      <c r="AU28" s="20">
        <f t="shared" si="7"/>
        <v>1.4267798137119245E-2</v>
      </c>
      <c r="AV28" s="20">
        <f t="shared" si="4"/>
        <v>-2.2407981581868417E-4</v>
      </c>
      <c r="AW28" s="20">
        <f t="shared" si="4"/>
        <v>2.9954446575608501E-2</v>
      </c>
      <c r="AX28" s="20">
        <f t="shared" si="4"/>
        <v>5.1339268852812403E-3</v>
      </c>
      <c r="AY28" s="20">
        <f t="shared" si="4"/>
        <v>3.0261791961416701E-3</v>
      </c>
      <c r="AZ28" s="20">
        <f t="shared" si="4"/>
        <v>4.5222799819111198E-3</v>
      </c>
      <c r="BA28" s="20">
        <f t="shared" si="4"/>
        <v>-2.81449546860046E-2</v>
      </c>
      <c r="BC28" s="22">
        <f t="shared" si="8"/>
        <v>41547</v>
      </c>
      <c r="BD28" s="20">
        <f t="shared" si="9"/>
        <v>9.0337535863471274E-4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1"/>
        <v>-1.0481692007166337E-3</v>
      </c>
      <c r="AI29" s="20">
        <f t="shared" si="10"/>
        <v>-2.2167940221380099E-4</v>
      </c>
      <c r="AJ29" s="20">
        <f t="shared" si="5"/>
        <v>2.9992445011295301E-2</v>
      </c>
      <c r="AK29" s="20">
        <f t="shared" si="5"/>
        <v>5.3028430677448599E-3</v>
      </c>
      <c r="AL29" s="20">
        <f t="shared" si="5"/>
        <v>3.2318513455420399E-3</v>
      </c>
      <c r="AM29" s="20">
        <f t="shared" si="5"/>
        <v>4.7339776624077904E-3</v>
      </c>
      <c r="AN29" s="20">
        <f t="shared" si="5"/>
        <v>-2.7700680426845301E-2</v>
      </c>
      <c r="AR29" s="22">
        <f t="shared" si="2"/>
        <v>41639</v>
      </c>
      <c r="AS29" s="20">
        <f t="shared" si="6"/>
        <v>-2.4876219421840799</v>
      </c>
      <c r="AT29" s="20">
        <f t="shared" si="3"/>
        <v>-1.0481692007166337E-3</v>
      </c>
      <c r="AU29" s="20">
        <f t="shared" si="7"/>
        <v>1.5338757257930893E-2</v>
      </c>
      <c r="AV29" s="20">
        <f t="shared" si="4"/>
        <v>-2.2167940221380099E-4</v>
      </c>
      <c r="AW29" s="20">
        <f t="shared" si="4"/>
        <v>2.9992445011295301E-2</v>
      </c>
      <c r="AX29" s="20">
        <f t="shared" si="4"/>
        <v>5.3028430677448599E-3</v>
      </c>
      <c r="AY29" s="20">
        <f t="shared" si="4"/>
        <v>3.2318513455420399E-3</v>
      </c>
      <c r="AZ29" s="20">
        <f t="shared" si="4"/>
        <v>4.7339776624077904E-3</v>
      </c>
      <c r="BA29" s="20">
        <f t="shared" si="4"/>
        <v>-2.7700680426845301E-2</v>
      </c>
      <c r="BC29" s="22">
        <f t="shared" si="8"/>
        <v>41639</v>
      </c>
      <c r="BD29" s="20">
        <f t="shared" si="9"/>
        <v>-1.0481692007166337E-3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1"/>
        <v>-8.4504296771675345E-3</v>
      </c>
      <c r="AI30" s="20">
        <f t="shared" si="10"/>
        <v>-2.2106526129875843E-4</v>
      </c>
      <c r="AJ30" s="20">
        <f t="shared" si="5"/>
        <v>3.00834629081814E-2</v>
      </c>
      <c r="AK30" s="20">
        <f t="shared" si="5"/>
        <v>5.4777991856491603E-3</v>
      </c>
      <c r="AL30" s="20">
        <f t="shared" si="5"/>
        <v>3.5679555226097999E-3</v>
      </c>
      <c r="AM30" s="20">
        <f t="shared" si="5"/>
        <v>5.04913635235304E-3</v>
      </c>
      <c r="AN30" s="20">
        <f t="shared" si="5"/>
        <v>-2.70260067446348E-2</v>
      </c>
      <c r="AR30" s="22">
        <f t="shared" si="2"/>
        <v>41729</v>
      </c>
      <c r="AS30" s="20">
        <f t="shared" si="6"/>
        <v>-1.1861297668415358</v>
      </c>
      <c r="AT30" s="20">
        <f t="shared" si="3"/>
        <v>-8.4504296771675345E-3</v>
      </c>
      <c r="AU30" s="20">
        <f t="shared" si="7"/>
        <v>1.6931281962859836E-2</v>
      </c>
      <c r="AV30" s="20">
        <f t="shared" si="4"/>
        <v>-2.2106526129875843E-4</v>
      </c>
      <c r="AW30" s="20">
        <f t="shared" si="4"/>
        <v>3.00834629081814E-2</v>
      </c>
      <c r="AX30" s="20">
        <f t="shared" si="4"/>
        <v>5.4777991856491603E-3</v>
      </c>
      <c r="AY30" s="20">
        <f t="shared" si="4"/>
        <v>3.5679555226097999E-3</v>
      </c>
      <c r="AZ30" s="20">
        <f t="shared" si="4"/>
        <v>5.04913635235304E-3</v>
      </c>
      <c r="BA30" s="20">
        <f t="shared" si="4"/>
        <v>-2.70260067446348E-2</v>
      </c>
      <c r="BC30" s="22">
        <f t="shared" si="8"/>
        <v>41729</v>
      </c>
      <c r="BD30" s="20">
        <f t="shared" si="9"/>
        <v>-8.4504296771675345E-3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1"/>
        <v>-1.0446244873785572E-2</v>
      </c>
      <c r="AI31" s="20">
        <f t="shared" si="10"/>
        <v>-2.197514006373693E-4</v>
      </c>
      <c r="AJ31" s="20">
        <f t="shared" si="5"/>
        <v>3.0386908700408201E-2</v>
      </c>
      <c r="AK31" s="20">
        <f t="shared" si="5"/>
        <v>5.47473055656499E-3</v>
      </c>
      <c r="AL31" s="20">
        <f t="shared" si="5"/>
        <v>3.72608657157602E-3</v>
      </c>
      <c r="AM31" s="20">
        <f t="shared" si="5"/>
        <v>5.2137744586566699E-3</v>
      </c>
      <c r="AN31" s="20">
        <f t="shared" si="5"/>
        <v>-2.61998122354389E-2</v>
      </c>
      <c r="AR31" s="22">
        <f t="shared" si="2"/>
        <v>41820</v>
      </c>
      <c r="AS31" s="20">
        <f t="shared" si="6"/>
        <v>-4.1340675865674799</v>
      </c>
      <c r="AT31" s="20">
        <f t="shared" si="3"/>
        <v>-1.0446244873785572E-2</v>
      </c>
      <c r="AU31" s="20">
        <f t="shared" si="7"/>
        <v>1.8381936651129617E-2</v>
      </c>
      <c r="AV31" s="20">
        <f t="shared" si="4"/>
        <v>-2.197514006373693E-4</v>
      </c>
      <c r="AW31" s="20">
        <f t="shared" si="4"/>
        <v>3.0386908700408201E-2</v>
      </c>
      <c r="AX31" s="20">
        <f t="shared" si="4"/>
        <v>5.47473055656499E-3</v>
      </c>
      <c r="AY31" s="20">
        <f t="shared" si="4"/>
        <v>3.72608657157602E-3</v>
      </c>
      <c r="AZ31" s="20">
        <f t="shared" si="4"/>
        <v>5.2137744586566699E-3</v>
      </c>
      <c r="BA31" s="20">
        <f t="shared" si="4"/>
        <v>-2.61998122354389E-2</v>
      </c>
      <c r="BC31" s="22">
        <f t="shared" si="8"/>
        <v>41820</v>
      </c>
      <c r="BD31" s="20">
        <f t="shared" si="9"/>
        <v>-1.0446244873785572E-2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1"/>
        <v>-8.3940071534916554E-3</v>
      </c>
      <c r="AI32" s="20">
        <f t="shared" si="10"/>
        <v>-2.1647173107369703E-4</v>
      </c>
      <c r="AJ32" s="20">
        <f t="shared" si="5"/>
        <v>2.9948427555726E-2</v>
      </c>
      <c r="AK32" s="20">
        <f t="shared" si="5"/>
        <v>5.5602837857327003E-3</v>
      </c>
      <c r="AL32" s="20">
        <f t="shared" si="5"/>
        <v>3.9753122035523997E-3</v>
      </c>
      <c r="AM32" s="20">
        <f t="shared" si="5"/>
        <v>5.2908688776165296E-3</v>
      </c>
      <c r="AN32" s="20">
        <f t="shared" si="5"/>
        <v>-2.5236748966661601E-2</v>
      </c>
      <c r="AR32" s="22">
        <f t="shared" si="2"/>
        <v>41912</v>
      </c>
      <c r="AS32" s="20">
        <f t="shared" si="6"/>
        <v>-3.6493015558021202</v>
      </c>
      <c r="AT32" s="20">
        <f t="shared" si="3"/>
        <v>-8.3940071534916554E-3</v>
      </c>
      <c r="AU32" s="20">
        <f t="shared" si="7"/>
        <v>1.9321671724892332E-2</v>
      </c>
      <c r="AV32" s="20">
        <f t="shared" si="4"/>
        <v>-2.1647173107369703E-4</v>
      </c>
      <c r="AW32" s="20">
        <f t="shared" si="4"/>
        <v>2.9948427555726E-2</v>
      </c>
      <c r="AX32" s="20">
        <f t="shared" si="4"/>
        <v>5.5602837857327003E-3</v>
      </c>
      <c r="AY32" s="20">
        <f t="shared" si="4"/>
        <v>3.9753122035523997E-3</v>
      </c>
      <c r="AZ32" s="20">
        <f t="shared" si="4"/>
        <v>5.2908688776165296E-3</v>
      </c>
      <c r="BA32" s="20">
        <f t="shared" si="4"/>
        <v>-2.5236748966661601E-2</v>
      </c>
      <c r="BC32" s="22">
        <f t="shared" si="8"/>
        <v>41912</v>
      </c>
      <c r="BD32" s="20">
        <f t="shared" si="9"/>
        <v>-8.3940071534916554E-3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1"/>
        <v>-7.3283432338682227E-3</v>
      </c>
      <c r="AI33" s="20">
        <f t="shared" si="10"/>
        <v>-2.1139863523195743E-4</v>
      </c>
      <c r="AJ33" s="20">
        <f t="shared" si="5"/>
        <v>2.9163307955082301E-2</v>
      </c>
      <c r="AK33" s="20">
        <f t="shared" si="5"/>
        <v>5.5080607276103404E-3</v>
      </c>
      <c r="AL33" s="20">
        <f t="shared" si="5"/>
        <v>4.1142351569156601E-3</v>
      </c>
      <c r="AM33" s="20">
        <f t="shared" si="5"/>
        <v>5.1434454814369701E-3</v>
      </c>
      <c r="AN33" s="20">
        <f t="shared" si="5"/>
        <v>-2.4290359889922401E-2</v>
      </c>
      <c r="AR33" s="22">
        <f t="shared" si="2"/>
        <v>42004</v>
      </c>
      <c r="AS33" s="20">
        <f t="shared" si="6"/>
        <v>-3.6529902557864</v>
      </c>
      <c r="AT33" s="20">
        <f t="shared" si="3"/>
        <v>-7.3283432338682227E-3</v>
      </c>
      <c r="AU33" s="20">
        <f t="shared" si="7"/>
        <v>1.9427290795890912E-2</v>
      </c>
      <c r="AV33" s="20">
        <f t="shared" si="4"/>
        <v>-2.1139863523195743E-4</v>
      </c>
      <c r="AW33" s="20">
        <f t="shared" si="4"/>
        <v>2.9163307955082301E-2</v>
      </c>
      <c r="AX33" s="20">
        <f t="shared" si="4"/>
        <v>5.5080607276103404E-3</v>
      </c>
      <c r="AY33" s="20">
        <f t="shared" si="4"/>
        <v>4.1142351569156601E-3</v>
      </c>
      <c r="AZ33" s="20">
        <f t="shared" si="4"/>
        <v>5.1434454814369701E-3</v>
      </c>
      <c r="BA33" s="20">
        <f t="shared" si="4"/>
        <v>-2.4290359889922401E-2</v>
      </c>
      <c r="BC33" s="22">
        <f t="shared" si="8"/>
        <v>42004</v>
      </c>
      <c r="BD33" s="20">
        <f t="shared" si="9"/>
        <v>-7.3283432338682227E-3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1"/>
        <v>-9.2877669656260334E-3</v>
      </c>
      <c r="AI34" s="20">
        <f t="shared" si="10"/>
        <v>-2.0525743900920494E-4</v>
      </c>
      <c r="AJ34" s="20">
        <f t="shared" si="5"/>
        <v>2.8308055452819201E-2</v>
      </c>
      <c r="AK34" s="20">
        <f t="shared" si="5"/>
        <v>5.3182076370728E-3</v>
      </c>
      <c r="AL34" s="20">
        <f t="shared" si="5"/>
        <v>4.1492840729517796E-3</v>
      </c>
      <c r="AM34" s="20">
        <f t="shared" si="5"/>
        <v>4.9332208985397499E-3</v>
      </c>
      <c r="AN34" s="20">
        <f t="shared" si="5"/>
        <v>-2.3383700586065901E-2</v>
      </c>
      <c r="AR34" s="22">
        <f t="shared" si="2"/>
        <v>42094</v>
      </c>
      <c r="AS34" s="20">
        <f t="shared" si="6"/>
        <v>1.0606957317861121</v>
      </c>
      <c r="AT34" s="20">
        <f t="shared" si="3"/>
        <v>-9.2877669656260334E-3</v>
      </c>
      <c r="AU34" s="20">
        <f t="shared" si="7"/>
        <v>1.9119810036308426E-2</v>
      </c>
      <c r="AV34" s="20">
        <f t="shared" si="4"/>
        <v>-2.0525743900920494E-4</v>
      </c>
      <c r="AW34" s="20">
        <f t="shared" si="4"/>
        <v>2.8308055452819201E-2</v>
      </c>
      <c r="AX34" s="20">
        <f t="shared" si="4"/>
        <v>5.3182076370728E-3</v>
      </c>
      <c r="AY34" s="20">
        <f t="shared" si="4"/>
        <v>4.1492840729517796E-3</v>
      </c>
      <c r="AZ34" s="20">
        <f t="shared" si="4"/>
        <v>4.9332208985397499E-3</v>
      </c>
      <c r="BA34" s="20">
        <f t="shared" si="4"/>
        <v>-2.3383700586065901E-2</v>
      </c>
      <c r="BC34" s="22">
        <f t="shared" si="8"/>
        <v>42094</v>
      </c>
      <c r="BD34" s="20">
        <f t="shared" si="9"/>
        <v>-9.2877669656260334E-3</v>
      </c>
      <c r="BE34" s="20">
        <f t="shared" si="9"/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1"/>
        <v>-5.4779090057165501E-3</v>
      </c>
      <c r="AI35" s="20">
        <f t="shared" si="10"/>
        <v>-1.968802006184604E-4</v>
      </c>
      <c r="AJ35" s="20">
        <f t="shared" si="5"/>
        <v>2.7117033402279601E-2</v>
      </c>
      <c r="AK35" s="20">
        <f t="shared" si="5"/>
        <v>4.8857338493135602E-3</v>
      </c>
      <c r="AL35" s="20">
        <f t="shared" si="5"/>
        <v>3.8761434001388598E-3</v>
      </c>
      <c r="AM35" s="20">
        <f t="shared" si="5"/>
        <v>4.4783695587025099E-3</v>
      </c>
      <c r="AN35" s="20">
        <f t="shared" si="5"/>
        <v>-2.2757711382192999E-2</v>
      </c>
      <c r="AR35" s="22">
        <f t="shared" si="2"/>
        <v>42185</v>
      </c>
      <c r="AS35" s="20">
        <f t="shared" si="6"/>
        <v>-2.8605884750976402</v>
      </c>
      <c r="AT35" s="20">
        <f t="shared" si="3"/>
        <v>-5.4779090057165501E-3</v>
      </c>
      <c r="AU35" s="20">
        <f t="shared" si="7"/>
        <v>1.7402688627623071E-2</v>
      </c>
      <c r="AV35" s="20">
        <f t="shared" si="4"/>
        <v>-1.968802006184604E-4</v>
      </c>
      <c r="AW35" s="20">
        <f t="shared" si="4"/>
        <v>2.7117033402279601E-2</v>
      </c>
      <c r="AX35" s="20">
        <f t="shared" si="4"/>
        <v>4.8857338493135602E-3</v>
      </c>
      <c r="AY35" s="20">
        <f t="shared" si="4"/>
        <v>3.8761434001388598E-3</v>
      </c>
      <c r="AZ35" s="20">
        <f t="shared" si="4"/>
        <v>4.4783695587025099E-3</v>
      </c>
      <c r="BA35" s="20">
        <f t="shared" si="4"/>
        <v>-2.2757711382192999E-2</v>
      </c>
      <c r="BC35" s="22">
        <f t="shared" si="8"/>
        <v>42185</v>
      </c>
      <c r="BD35" s="20">
        <f t="shared" si="9"/>
        <v>-5.4779090057165501E-3</v>
      </c>
      <c r="BE35" s="20">
        <f t="shared" si="9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1"/>
        <v>-4.3044472511419071E-3</v>
      </c>
      <c r="AI36" s="20">
        <f t="shared" si="10"/>
        <v>-1.8716123674901981E-4</v>
      </c>
      <c r="AJ36" s="20">
        <f t="shared" si="5"/>
        <v>2.6420921638337001E-2</v>
      </c>
      <c r="AK36" s="20">
        <f t="shared" si="5"/>
        <v>5.1901514828811496E-3</v>
      </c>
      <c r="AL36" s="20">
        <f t="shared" si="5"/>
        <v>4.2700544921503401E-3</v>
      </c>
      <c r="AM36" s="20">
        <f t="shared" si="5"/>
        <v>4.6431467633611901E-3</v>
      </c>
      <c r="AN36" s="20">
        <f t="shared" si="5"/>
        <v>-2.1883722925797301E-2</v>
      </c>
      <c r="AR36" s="22">
        <f t="shared" si="2"/>
        <v>42277</v>
      </c>
      <c r="AS36" s="20">
        <f t="shared" si="6"/>
        <v>-2.86705545830144</v>
      </c>
      <c r="AT36" s="20">
        <f t="shared" si="3"/>
        <v>-4.3044472511419071E-3</v>
      </c>
      <c r="AU36" s="20">
        <f t="shared" si="7"/>
        <v>1.8453390214183352E-2</v>
      </c>
      <c r="AV36" s="20">
        <f t="shared" si="4"/>
        <v>-1.8716123674901981E-4</v>
      </c>
      <c r="AW36" s="20">
        <f t="shared" si="4"/>
        <v>2.6420921638337001E-2</v>
      </c>
      <c r="AX36" s="20">
        <f t="shared" si="4"/>
        <v>5.1901514828811496E-3</v>
      </c>
      <c r="AY36" s="20">
        <f t="shared" si="4"/>
        <v>4.2700544921503401E-3</v>
      </c>
      <c r="AZ36" s="20">
        <f t="shared" si="4"/>
        <v>4.6431467633611901E-3</v>
      </c>
      <c r="BA36" s="20">
        <f t="shared" si="4"/>
        <v>-2.1883722925797301E-2</v>
      </c>
      <c r="BC36" s="22">
        <f t="shared" si="8"/>
        <v>42277</v>
      </c>
      <c r="BD36" s="20">
        <f t="shared" si="9"/>
        <v>-4.3044472511419071E-3</v>
      </c>
      <c r="BE36" s="20">
        <f t="shared" si="9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1"/>
        <v>-1.4201784704869827E-3</v>
      </c>
      <c r="AI37" s="20">
        <f t="shared" si="10"/>
        <v>-1.755158724973297E-4</v>
      </c>
      <c r="AJ37" s="20">
        <f t="shared" si="5"/>
        <v>2.5494506251333399E-2</v>
      </c>
      <c r="AK37" s="20">
        <f t="shared" si="5"/>
        <v>5.3236561107450299E-3</v>
      </c>
      <c r="AL37" s="20">
        <f t="shared" si="5"/>
        <v>4.4110300893240801E-3</v>
      </c>
      <c r="AM37" s="20">
        <f t="shared" si="5"/>
        <v>4.5960867997019098E-3</v>
      </c>
      <c r="AN37" s="20">
        <f t="shared" si="5"/>
        <v>-2.0947683541894201E-2</v>
      </c>
      <c r="AR37" s="22">
        <f t="shared" si="2"/>
        <v>42369</v>
      </c>
      <c r="AS37" s="20">
        <f t="shared" si="6"/>
        <v>-1.7464897755981479</v>
      </c>
      <c r="AT37" s="20">
        <f t="shared" si="3"/>
        <v>-1.4201784704869827E-3</v>
      </c>
      <c r="AU37" s="20">
        <f t="shared" si="7"/>
        <v>1.8702079836712886E-2</v>
      </c>
      <c r="AV37" s="20">
        <f t="shared" si="4"/>
        <v>-1.755158724973297E-4</v>
      </c>
      <c r="AW37" s="20">
        <f t="shared" si="4"/>
        <v>2.5494506251333399E-2</v>
      </c>
      <c r="AX37" s="20">
        <f t="shared" si="4"/>
        <v>5.3236561107450299E-3</v>
      </c>
      <c r="AY37" s="20">
        <f t="shared" si="4"/>
        <v>4.4110300893240801E-3</v>
      </c>
      <c r="AZ37" s="20">
        <f t="shared" si="4"/>
        <v>4.5960867997019098E-3</v>
      </c>
      <c r="BA37" s="20">
        <f t="shared" si="4"/>
        <v>-2.0947683541894201E-2</v>
      </c>
      <c r="BC37" s="22">
        <f t="shared" si="8"/>
        <v>42369</v>
      </c>
      <c r="BD37" s="20">
        <f t="shared" si="9"/>
        <v>-1.4201784704869827E-3</v>
      </c>
      <c r="BE37" s="20">
        <f t="shared" si="9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1"/>
        <v>1.9620758361891715E-3</v>
      </c>
      <c r="AI38" s="20">
        <f t="shared" si="10"/>
        <v>-1.6118198520061189E-4</v>
      </c>
      <c r="AJ38" s="20">
        <f t="shared" si="5"/>
        <v>2.4634332011386199E-2</v>
      </c>
      <c r="AK38" s="20">
        <f t="shared" si="5"/>
        <v>5.8866995588768801E-3</v>
      </c>
      <c r="AL38" s="20">
        <f t="shared" si="5"/>
        <v>4.8586218124535502E-3</v>
      </c>
      <c r="AM38" s="20">
        <f t="shared" si="5"/>
        <v>4.6824500089526202E-3</v>
      </c>
      <c r="AN38" s="20">
        <f t="shared" si="5"/>
        <v>-1.9828844084490701E-2</v>
      </c>
      <c r="AR38" s="22">
        <f t="shared" si="2"/>
        <v>42460</v>
      </c>
      <c r="AS38" s="20">
        <f t="shared" si="6"/>
        <v>-2.5612610663163604</v>
      </c>
      <c r="AT38" s="20">
        <f t="shared" si="3"/>
        <v>1.9620758361891715E-3</v>
      </c>
      <c r="AU38" s="20">
        <f t="shared" si="7"/>
        <v>2.0072077321977942E-2</v>
      </c>
      <c r="AV38" s="20">
        <f t="shared" si="4"/>
        <v>-1.6118198520061189E-4</v>
      </c>
      <c r="AW38" s="20">
        <f t="shared" si="4"/>
        <v>2.4634332011386199E-2</v>
      </c>
      <c r="AX38" s="20">
        <f t="shared" si="4"/>
        <v>5.8866995588768801E-3</v>
      </c>
      <c r="AY38" s="20">
        <f t="shared" si="4"/>
        <v>4.8586218124535502E-3</v>
      </c>
      <c r="AZ38" s="20">
        <f t="shared" si="4"/>
        <v>4.6824500089526202E-3</v>
      </c>
      <c r="BA38" s="20">
        <f t="shared" si="4"/>
        <v>-1.9828844084490701E-2</v>
      </c>
      <c r="BC38" s="22">
        <f t="shared" si="8"/>
        <v>42460</v>
      </c>
      <c r="BD38" s="20">
        <f t="shared" si="9"/>
        <v>1.9620758361891715E-3</v>
      </c>
      <c r="BE38" s="20">
        <f t="shared" si="9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1"/>
        <v>4.8936914146377429E-3</v>
      </c>
      <c r="AI39" s="20">
        <f t="shared" si="10"/>
        <v>-1.458666931494792E-4</v>
      </c>
      <c r="AJ39" s="20">
        <f t="shared" si="5"/>
        <v>2.2944654256473698E-2</v>
      </c>
      <c r="AK39" s="20">
        <f t="shared" si="5"/>
        <v>6.0357838948865697E-3</v>
      </c>
      <c r="AL39" s="20">
        <f t="shared" si="5"/>
        <v>5.1581831785218997E-3</v>
      </c>
      <c r="AM39" s="20">
        <f t="shared" si="5"/>
        <v>4.7608320373093696E-3</v>
      </c>
      <c r="AN39" s="20">
        <f t="shared" si="5"/>
        <v>-1.8555885612192499E-2</v>
      </c>
      <c r="AR39" s="22">
        <f t="shared" si="2"/>
        <v>42551</v>
      </c>
      <c r="AS39" s="20">
        <f t="shared" si="6"/>
        <v>-4.9657205743348802</v>
      </c>
      <c r="AT39" s="20">
        <f t="shared" si="3"/>
        <v>4.8936914146377429E-3</v>
      </c>
      <c r="AU39" s="20">
        <f t="shared" si="7"/>
        <v>2.0197701061849559E-2</v>
      </c>
      <c r="AV39" s="20">
        <f t="shared" si="4"/>
        <v>-1.458666931494792E-4</v>
      </c>
      <c r="AW39" s="20">
        <f t="shared" si="4"/>
        <v>2.2944654256473698E-2</v>
      </c>
      <c r="AX39" s="20">
        <f t="shared" si="4"/>
        <v>6.0357838948865697E-3</v>
      </c>
      <c r="AY39" s="20">
        <f t="shared" si="4"/>
        <v>5.1581831785218997E-3</v>
      </c>
      <c r="AZ39" s="20">
        <f t="shared" si="4"/>
        <v>4.7608320373093696E-3</v>
      </c>
      <c r="BA39" s="20">
        <f t="shared" si="4"/>
        <v>-1.8555885612192499E-2</v>
      </c>
      <c r="BC39" s="22">
        <f t="shared" si="8"/>
        <v>42551</v>
      </c>
      <c r="BD39" s="20">
        <f t="shared" si="9"/>
        <v>4.8936914146377429E-3</v>
      </c>
      <c r="BE39" s="20">
        <f t="shared" si="9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1"/>
        <v>6.0471606454819962E-3</v>
      </c>
      <c r="AI40" s="20">
        <f t="shared" si="10"/>
        <v>-1.3024268744237622E-4</v>
      </c>
      <c r="AJ40" s="20">
        <f t="shared" si="5"/>
        <v>2.12310758853195E-2</v>
      </c>
      <c r="AK40" s="20">
        <f t="shared" si="5"/>
        <v>6.0029483218704202E-3</v>
      </c>
      <c r="AL40" s="20">
        <f t="shared" si="5"/>
        <v>5.2300762882317997E-3</v>
      </c>
      <c r="AM40" s="20">
        <f t="shared" si="5"/>
        <v>4.7528273258157202E-3</v>
      </c>
      <c r="AN40" s="20">
        <f t="shared" si="5"/>
        <v>-1.7214482140781501E-2</v>
      </c>
      <c r="AR40" s="22">
        <f t="shared" si="2"/>
        <v>42643</v>
      </c>
      <c r="AS40" s="20">
        <f t="shared" si="6"/>
        <v>-2.8913949150865204</v>
      </c>
      <c r="AT40" s="20">
        <f t="shared" si="3"/>
        <v>6.0471606454819962E-3</v>
      </c>
      <c r="AU40" s="20">
        <f t="shared" si="7"/>
        <v>1.9872202993013566E-2</v>
      </c>
      <c r="AV40" s="20">
        <f t="shared" si="4"/>
        <v>-1.3024268744237622E-4</v>
      </c>
      <c r="AW40" s="20">
        <f t="shared" si="4"/>
        <v>2.12310758853195E-2</v>
      </c>
      <c r="AX40" s="20">
        <f t="shared" si="4"/>
        <v>6.0029483218704202E-3</v>
      </c>
      <c r="AY40" s="20">
        <f t="shared" si="4"/>
        <v>5.2300762882317997E-3</v>
      </c>
      <c r="AZ40" s="20">
        <f t="shared" si="4"/>
        <v>4.7528273258157202E-3</v>
      </c>
      <c r="BA40" s="20">
        <f t="shared" si="4"/>
        <v>-1.7214482140781501E-2</v>
      </c>
      <c r="BC40" s="22">
        <f t="shared" si="8"/>
        <v>42643</v>
      </c>
      <c r="BD40" s="20">
        <f t="shared" si="9"/>
        <v>6.0471606454819962E-3</v>
      </c>
      <c r="BE40" s="20">
        <f t="shared" si="9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1"/>
        <v>1.0521551657756846E-2</v>
      </c>
      <c r="AI41" s="20">
        <f t="shared" si="10"/>
        <v>-1.1413485974444059E-4</v>
      </c>
      <c r="AJ41" s="20">
        <f t="shared" si="5"/>
        <v>1.92283263707793E-2</v>
      </c>
      <c r="AK41" s="20">
        <f t="shared" si="5"/>
        <v>5.6432498752201302E-3</v>
      </c>
      <c r="AL41" s="20">
        <f t="shared" si="5"/>
        <v>4.8684726537961904E-3</v>
      </c>
      <c r="AM41" s="20">
        <f t="shared" si="5"/>
        <v>4.3633354097849502E-3</v>
      </c>
      <c r="AN41" s="20">
        <f t="shared" si="5"/>
        <v>-1.6170528235226401E-2</v>
      </c>
      <c r="AR41" s="22">
        <f t="shared" si="2"/>
        <v>42735</v>
      </c>
      <c r="AS41" s="20">
        <f t="shared" si="6"/>
        <v>-0.97896631834744019</v>
      </c>
      <c r="AT41" s="20">
        <f t="shared" si="3"/>
        <v>1.0521551657756846E-2</v>
      </c>
      <c r="AU41" s="20">
        <f t="shared" si="7"/>
        <v>1.7818721214609732E-2</v>
      </c>
      <c r="AV41" s="20">
        <f t="shared" si="4"/>
        <v>-1.1413485974444059E-4</v>
      </c>
      <c r="AW41" s="20">
        <f t="shared" si="4"/>
        <v>1.92283263707793E-2</v>
      </c>
      <c r="AX41" s="20">
        <f t="shared" si="4"/>
        <v>5.6432498752201302E-3</v>
      </c>
      <c r="AY41" s="20">
        <f t="shared" si="4"/>
        <v>4.8684726537961904E-3</v>
      </c>
      <c r="AZ41" s="20">
        <f t="shared" si="4"/>
        <v>4.3633354097849502E-3</v>
      </c>
      <c r="BA41" s="20">
        <f t="shared" si="4"/>
        <v>-1.6170528235226401E-2</v>
      </c>
      <c r="BC41" s="22">
        <f t="shared" si="8"/>
        <v>42735</v>
      </c>
      <c r="BD41" s="20">
        <f t="shared" si="9"/>
        <v>1.0521551657756846E-2</v>
      </c>
      <c r="BE41" s="20">
        <f t="shared" si="9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1"/>
        <v>1.3855593889083875E-2</v>
      </c>
      <c r="AI42" s="20">
        <f t="shared" si="10"/>
        <v>-9.795870830836495E-5</v>
      </c>
      <c r="AJ42" s="20">
        <f t="shared" si="5"/>
        <v>1.7311533545405398E-2</v>
      </c>
      <c r="AK42" s="20">
        <f t="shared" si="5"/>
        <v>5.3417286647538999E-3</v>
      </c>
      <c r="AL42" s="20">
        <f t="shared" si="5"/>
        <v>4.5053696317909299E-3</v>
      </c>
      <c r="AM42" s="20">
        <f t="shared" si="5"/>
        <v>4.0056956505774002E-3</v>
      </c>
      <c r="AN42" s="20">
        <f t="shared" si="5"/>
        <v>-1.5423506670919599E-2</v>
      </c>
      <c r="AR42" s="22">
        <f t="shared" si="2"/>
        <v>42825</v>
      </c>
      <c r="AS42" s="20">
        <f t="shared" si="6"/>
        <v>-1.952357416710492</v>
      </c>
      <c r="AT42" s="20">
        <f t="shared" si="3"/>
        <v>1.3855593889083875E-2</v>
      </c>
      <c r="AU42" s="20">
        <f t="shared" si="7"/>
        <v>1.5642862113299669E-2</v>
      </c>
      <c r="AV42" s="20">
        <f t="shared" si="4"/>
        <v>-9.795870830836495E-5</v>
      </c>
      <c r="AW42" s="20">
        <f t="shared" si="4"/>
        <v>1.7311533545405398E-2</v>
      </c>
      <c r="AX42" s="20">
        <f t="shared" si="4"/>
        <v>5.3417286647538999E-3</v>
      </c>
      <c r="AY42" s="20">
        <f t="shared" si="4"/>
        <v>4.5053696317909299E-3</v>
      </c>
      <c r="AZ42" s="20">
        <f t="shared" si="4"/>
        <v>4.0056956505774002E-3</v>
      </c>
      <c r="BA42" s="20">
        <f t="shared" si="4"/>
        <v>-1.5423506670919599E-2</v>
      </c>
      <c r="BC42" s="22">
        <f t="shared" si="8"/>
        <v>42825</v>
      </c>
      <c r="BD42" s="20">
        <f t="shared" si="9"/>
        <v>1.3855593889083875E-2</v>
      </c>
      <c r="BE42" s="20">
        <f t="shared" si="9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1"/>
        <v>1.6016472564030798E-2</v>
      </c>
      <c r="AI43" s="20">
        <f t="shared" si="10"/>
        <v>-8.218034737775238E-5</v>
      </c>
      <c r="AJ43" s="20">
        <f t="shared" si="5"/>
        <v>1.5065669743408099E-2</v>
      </c>
      <c r="AK43" s="20">
        <f t="shared" si="5"/>
        <v>4.7537894905857999E-3</v>
      </c>
      <c r="AL43" s="20">
        <f t="shared" si="5"/>
        <v>3.8260338455220399E-3</v>
      </c>
      <c r="AM43" s="20">
        <f t="shared" si="5"/>
        <v>3.4357930069006601E-3</v>
      </c>
      <c r="AN43" s="20">
        <f t="shared" si="5"/>
        <v>-1.5142689830749401E-2</v>
      </c>
      <c r="AR43" s="22">
        <f t="shared" si="2"/>
        <v>42916</v>
      </c>
      <c r="AS43" s="20">
        <f t="shared" si="6"/>
        <v>-0.6896695657248042</v>
      </c>
      <c r="AT43" s="20">
        <f t="shared" si="3"/>
        <v>1.6016472564030798E-2</v>
      </c>
      <c r="AU43" s="20">
        <f t="shared" si="7"/>
        <v>1.1856415908289446E-2</v>
      </c>
      <c r="AV43" s="20">
        <f t="shared" si="4"/>
        <v>-8.218034737775238E-5</v>
      </c>
      <c r="AW43" s="20">
        <f t="shared" si="4"/>
        <v>1.5065669743408099E-2</v>
      </c>
      <c r="AX43" s="20">
        <f t="shared" si="4"/>
        <v>4.7537894905857999E-3</v>
      </c>
      <c r="AY43" s="20">
        <f t="shared" si="4"/>
        <v>3.8260338455220399E-3</v>
      </c>
      <c r="AZ43" s="20">
        <f t="shared" si="4"/>
        <v>3.4357930069006601E-3</v>
      </c>
      <c r="BA43" s="20">
        <f t="shared" si="4"/>
        <v>-1.5142689830749401E-2</v>
      </c>
      <c r="BC43" s="22">
        <f t="shared" si="8"/>
        <v>42916</v>
      </c>
      <c r="BD43" s="20">
        <f t="shared" si="9"/>
        <v>1.6016472564030798E-2</v>
      </c>
      <c r="BE43" s="20">
        <f t="shared" si="9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1"/>
        <v>1.8284329235167471E-2</v>
      </c>
      <c r="AI44" s="20">
        <f t="shared" si="10"/>
        <v>-6.5967766415987424E-5</v>
      </c>
      <c r="AJ44" s="20">
        <f t="shared" si="5"/>
        <v>1.35679149835254E-2</v>
      </c>
      <c r="AK44" s="20">
        <f t="shared" si="5"/>
        <v>5.0320325846397998E-3</v>
      </c>
      <c r="AL44" s="20">
        <f t="shared" si="5"/>
        <v>3.9271257480155697E-3</v>
      </c>
      <c r="AM44" s="20">
        <f t="shared" si="5"/>
        <v>3.53748770376416E-3</v>
      </c>
      <c r="AN44" s="20">
        <f t="shared" si="5"/>
        <v>-1.47465878732711E-2</v>
      </c>
      <c r="AR44" s="22">
        <f t="shared" si="2"/>
        <v>43008</v>
      </c>
      <c r="AS44" s="20">
        <f t="shared" si="6"/>
        <v>-0.54893437826417601</v>
      </c>
      <c r="AT44" s="20">
        <f t="shared" si="3"/>
        <v>1.8284329235167471E-2</v>
      </c>
      <c r="AU44" s="20">
        <f t="shared" si="7"/>
        <v>1.1252005380257842E-2</v>
      </c>
      <c r="AV44" s="20">
        <f t="shared" si="4"/>
        <v>-6.5967766415987424E-5</v>
      </c>
      <c r="AW44" s="20">
        <f t="shared" si="4"/>
        <v>1.35679149835254E-2</v>
      </c>
      <c r="AX44" s="20">
        <f t="shared" si="4"/>
        <v>5.0320325846397998E-3</v>
      </c>
      <c r="AY44" s="20">
        <f t="shared" ref="AY44:BA107" si="11">AL44</f>
        <v>3.9271257480155697E-3</v>
      </c>
      <c r="AZ44" s="20">
        <f t="shared" si="11"/>
        <v>3.53748770376416E-3</v>
      </c>
      <c r="BA44" s="20">
        <f t="shared" si="11"/>
        <v>-1.47465878732711E-2</v>
      </c>
      <c r="BC44" s="22">
        <f t="shared" si="8"/>
        <v>43008</v>
      </c>
      <c r="BD44" s="20">
        <f t="shared" si="9"/>
        <v>1.8284329235167471E-2</v>
      </c>
      <c r="BE44" s="20">
        <f t="shared" si="9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1"/>
        <v>2.1931840229541241E-2</v>
      </c>
      <c r="AI45" s="20">
        <f t="shared" si="10"/>
        <v>-5.0091613972489601E-5</v>
      </c>
      <c r="AJ45" s="20">
        <f t="shared" si="5"/>
        <v>1.20380565777233E-2</v>
      </c>
      <c r="AK45" s="20">
        <f t="shared" si="5"/>
        <v>5.1462657770784404E-3</v>
      </c>
      <c r="AL45" s="20">
        <f t="shared" si="5"/>
        <v>3.93122782464949E-3</v>
      </c>
      <c r="AM45" s="20">
        <f t="shared" si="5"/>
        <v>3.5774118677167599E-3</v>
      </c>
      <c r="AN45" s="20">
        <f t="shared" si="5"/>
        <v>-1.43533781336468E-2</v>
      </c>
      <c r="AR45" s="22">
        <f t="shared" si="2"/>
        <v>43100</v>
      </c>
      <c r="AS45" s="20">
        <f t="shared" si="6"/>
        <v>-3.2525815812764796</v>
      </c>
      <c r="AT45" s="20">
        <f t="shared" si="3"/>
        <v>2.1931840229541241E-2</v>
      </c>
      <c r="AU45" s="20">
        <f t="shared" si="7"/>
        <v>1.0289492299548701E-2</v>
      </c>
      <c r="AV45" s="20">
        <f t="shared" ref="AV45:BA108" si="12">AI45</f>
        <v>-5.0091613972489601E-5</v>
      </c>
      <c r="AW45" s="20">
        <f t="shared" si="12"/>
        <v>1.20380565777233E-2</v>
      </c>
      <c r="AX45" s="20">
        <f t="shared" si="12"/>
        <v>5.1462657770784404E-3</v>
      </c>
      <c r="AY45" s="20">
        <f t="shared" si="11"/>
        <v>3.93122782464949E-3</v>
      </c>
      <c r="AZ45" s="20">
        <f t="shared" si="11"/>
        <v>3.5774118677167599E-3</v>
      </c>
      <c r="BA45" s="20">
        <f t="shared" si="11"/>
        <v>-1.43533781336468E-2</v>
      </c>
      <c r="BC45" s="22">
        <f t="shared" si="8"/>
        <v>43100</v>
      </c>
      <c r="BD45" s="20">
        <f t="shared" si="9"/>
        <v>2.1931840229541241E-2</v>
      </c>
      <c r="BE45" s="20">
        <f t="shared" si="9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1"/>
        <v>2.6081781248852944E-2</v>
      </c>
      <c r="AI46" s="20">
        <f t="shared" si="10"/>
        <v>-3.4752920691766237E-5</v>
      </c>
      <c r="AJ46" s="20">
        <f t="shared" si="5"/>
        <v>1.04488324236928E-2</v>
      </c>
      <c r="AK46" s="20">
        <f t="shared" si="5"/>
        <v>5.1823750580881596E-3</v>
      </c>
      <c r="AL46" s="20">
        <f t="shared" si="5"/>
        <v>3.8786460530237901E-3</v>
      </c>
      <c r="AM46" s="20">
        <f t="shared" si="5"/>
        <v>3.4723053931040499E-3</v>
      </c>
      <c r="AN46" s="20">
        <f t="shared" si="5"/>
        <v>-1.4284597017721799E-2</v>
      </c>
      <c r="AR46" s="22">
        <f t="shared" si="2"/>
        <v>43190</v>
      </c>
      <c r="AS46" s="20">
        <f t="shared" si="6"/>
        <v>-0.10344721652333222</v>
      </c>
      <c r="AT46" s="20">
        <f t="shared" si="3"/>
        <v>2.6081781248852944E-2</v>
      </c>
      <c r="AU46" s="20">
        <f t="shared" si="7"/>
        <v>8.6628089894952333E-3</v>
      </c>
      <c r="AV46" s="20">
        <f t="shared" si="12"/>
        <v>-3.4752920691766237E-5</v>
      </c>
      <c r="AW46" s="20">
        <f t="shared" si="12"/>
        <v>1.04488324236928E-2</v>
      </c>
      <c r="AX46" s="20">
        <f t="shared" si="12"/>
        <v>5.1823750580881596E-3</v>
      </c>
      <c r="AY46" s="20">
        <f t="shared" si="11"/>
        <v>3.8786460530237901E-3</v>
      </c>
      <c r="AZ46" s="20">
        <f t="shared" si="11"/>
        <v>3.4723053931040499E-3</v>
      </c>
      <c r="BA46" s="20">
        <f t="shared" si="11"/>
        <v>-1.4284597017721799E-2</v>
      </c>
      <c r="BC46" s="22">
        <f t="shared" si="8"/>
        <v>43190</v>
      </c>
      <c r="BD46" s="20">
        <f t="shared" si="9"/>
        <v>2.6081781248852944E-2</v>
      </c>
      <c r="BE46" s="20">
        <f t="shared" si="9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1"/>
        <v>3.0660977985109757E-2</v>
      </c>
      <c r="AI47" s="20">
        <f t="shared" si="10"/>
        <v>-1.9490924014599605E-5</v>
      </c>
      <c r="AJ47" s="20">
        <f t="shared" si="5"/>
        <v>8.8723413687707905E-3</v>
      </c>
      <c r="AK47" s="20">
        <f t="shared" si="5"/>
        <v>5.2506621189607403E-3</v>
      </c>
      <c r="AL47" s="20">
        <f t="shared" si="5"/>
        <v>3.9733242112704997E-3</v>
      </c>
      <c r="AM47" s="20">
        <f t="shared" si="5"/>
        <v>3.6664146210618701E-3</v>
      </c>
      <c r="AN47" s="20">
        <f t="shared" si="5"/>
        <v>-1.4246800782580201E-2</v>
      </c>
      <c r="AR47" s="22">
        <f t="shared" si="2"/>
        <v>43281</v>
      </c>
      <c r="AS47" s="20">
        <f t="shared" si="6"/>
        <v>-0.59821344956962808</v>
      </c>
      <c r="AT47" s="20">
        <f t="shared" si="3"/>
        <v>3.0660977985109757E-2</v>
      </c>
      <c r="AU47" s="20">
        <f t="shared" si="7"/>
        <v>7.4964506134691019E-3</v>
      </c>
      <c r="AV47" s="20">
        <f t="shared" si="12"/>
        <v>-1.9490924014599605E-5</v>
      </c>
      <c r="AW47" s="20">
        <f t="shared" si="12"/>
        <v>8.8723413687707905E-3</v>
      </c>
      <c r="AX47" s="20">
        <f t="shared" si="12"/>
        <v>5.2506621189607403E-3</v>
      </c>
      <c r="AY47" s="20">
        <f t="shared" si="11"/>
        <v>3.9733242112704997E-3</v>
      </c>
      <c r="AZ47" s="20">
        <f t="shared" si="11"/>
        <v>3.6664146210618701E-3</v>
      </c>
      <c r="BA47" s="20">
        <f t="shared" si="11"/>
        <v>-1.4246800782580201E-2</v>
      </c>
      <c r="BC47" s="22">
        <f t="shared" si="8"/>
        <v>43281</v>
      </c>
      <c r="BD47" s="20">
        <f t="shared" si="9"/>
        <v>3.0660977985109757E-2</v>
      </c>
      <c r="BE47" s="20">
        <f t="shared" si="9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1"/>
        <v>3.2198566588741005E-2</v>
      </c>
      <c r="AI48" s="20">
        <f t="shared" si="10"/>
        <v>-4.9716910625459502E-6</v>
      </c>
      <c r="AJ48" s="20">
        <f t="shared" si="5"/>
        <v>7.1575754093888798E-3</v>
      </c>
      <c r="AK48" s="20">
        <f t="shared" si="5"/>
        <v>5.3091603172683499E-3</v>
      </c>
      <c r="AL48" s="20">
        <f t="shared" si="5"/>
        <v>4.1436437688391302E-3</v>
      </c>
      <c r="AM48" s="20">
        <f t="shared" si="5"/>
        <v>3.9272061797435099E-3</v>
      </c>
      <c r="AN48" s="20">
        <f t="shared" si="5"/>
        <v>-1.42170854449452E-2</v>
      </c>
      <c r="AR48" s="22">
        <f t="shared" si="2"/>
        <v>43373</v>
      </c>
      <c r="AS48" s="20">
        <f t="shared" si="6"/>
        <v>-1.4008548456898602</v>
      </c>
      <c r="AT48" s="20">
        <f t="shared" si="3"/>
        <v>3.2198566588741005E-2</v>
      </c>
      <c r="AU48" s="20">
        <f t="shared" si="7"/>
        <v>6.315528539232125E-3</v>
      </c>
      <c r="AV48" s="20">
        <f t="shared" si="12"/>
        <v>-4.9716910625459502E-6</v>
      </c>
      <c r="AW48" s="20">
        <f t="shared" si="12"/>
        <v>7.1575754093888798E-3</v>
      </c>
      <c r="AX48" s="20">
        <f t="shared" si="12"/>
        <v>5.3091603172683499E-3</v>
      </c>
      <c r="AY48" s="20">
        <f t="shared" si="11"/>
        <v>4.1436437688391302E-3</v>
      </c>
      <c r="AZ48" s="20">
        <f t="shared" si="11"/>
        <v>3.9272061797435099E-3</v>
      </c>
      <c r="BA48" s="20">
        <f t="shared" si="11"/>
        <v>-1.42170854449452E-2</v>
      </c>
      <c r="BC48" s="22">
        <f t="shared" si="8"/>
        <v>43373</v>
      </c>
      <c r="BD48" s="20">
        <f t="shared" si="9"/>
        <v>3.2198566588741005E-2</v>
      </c>
      <c r="BE48" s="20">
        <f t="shared" si="9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1"/>
        <v>3.5041256154760808E-2</v>
      </c>
      <c r="AI49" s="20">
        <f t="shared" si="10"/>
        <v>9.1826584405625639E-6</v>
      </c>
      <c r="AJ49" s="20">
        <f t="shared" si="5"/>
        <v>5.3938345047299602E-3</v>
      </c>
      <c r="AK49" s="20">
        <f t="shared" si="5"/>
        <v>5.01002542956374E-3</v>
      </c>
      <c r="AL49" s="20">
        <f t="shared" si="5"/>
        <v>3.97258541888767E-3</v>
      </c>
      <c r="AM49" s="20">
        <f t="shared" si="5"/>
        <v>3.898386586898E-3</v>
      </c>
      <c r="AN49" s="20">
        <f t="shared" si="5"/>
        <v>-1.44325341275841E-2</v>
      </c>
      <c r="AR49" s="22">
        <f t="shared" si="2"/>
        <v>43465</v>
      </c>
      <c r="AS49" s="20">
        <f t="shared" si="6"/>
        <v>-2.81857531627508</v>
      </c>
      <c r="AT49" s="20">
        <f t="shared" si="3"/>
        <v>3.5041256154760808E-2</v>
      </c>
      <c r="AU49" s="20">
        <f t="shared" si="7"/>
        <v>3.8514804709358329E-3</v>
      </c>
      <c r="AV49" s="20">
        <f t="shared" si="12"/>
        <v>9.1826584405625639E-6</v>
      </c>
      <c r="AW49" s="20">
        <f t="shared" si="12"/>
        <v>5.3938345047299602E-3</v>
      </c>
      <c r="AX49" s="20">
        <f t="shared" si="12"/>
        <v>5.01002542956374E-3</v>
      </c>
      <c r="AY49" s="20">
        <f t="shared" si="11"/>
        <v>3.97258541888767E-3</v>
      </c>
      <c r="AZ49" s="20">
        <f t="shared" si="11"/>
        <v>3.898386586898E-3</v>
      </c>
      <c r="BA49" s="20">
        <f t="shared" si="11"/>
        <v>-1.44325341275841E-2</v>
      </c>
      <c r="BC49" s="22">
        <f t="shared" si="8"/>
        <v>43465</v>
      </c>
      <c r="BD49" s="20">
        <f t="shared" si="9"/>
        <v>3.5041256154760808E-2</v>
      </c>
      <c r="BE49" s="20">
        <f t="shared" si="9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1"/>
        <v>3.579106403364421E-2</v>
      </c>
      <c r="AI50" s="20">
        <f t="shared" si="10"/>
        <v>2.2769539131741487E-5</v>
      </c>
      <c r="AJ50" s="20">
        <f t="shared" si="5"/>
        <v>3.8890397026536401E-3</v>
      </c>
      <c r="AK50" s="20">
        <f t="shared" si="5"/>
        <v>4.9740812152698696E-3</v>
      </c>
      <c r="AL50" s="20">
        <f t="shared" si="5"/>
        <v>4.0647918898795102E-3</v>
      </c>
      <c r="AM50" s="20">
        <f t="shared" si="5"/>
        <v>4.2113050727765602E-3</v>
      </c>
      <c r="AN50" s="20">
        <f t="shared" si="5"/>
        <v>-1.4401996081236899E-2</v>
      </c>
      <c r="AR50" s="22">
        <f t="shared" si="2"/>
        <v>43555</v>
      </c>
      <c r="AS50" s="20">
        <f t="shared" si="6"/>
        <v>-2.8252119857071198</v>
      </c>
      <c r="AT50" s="20">
        <f t="shared" si="3"/>
        <v>3.579106403364421E-2</v>
      </c>
      <c r="AU50" s="20">
        <f t="shared" si="7"/>
        <v>2.7599913384744219E-3</v>
      </c>
      <c r="AV50" s="20">
        <f t="shared" si="12"/>
        <v>2.2769539131741487E-5</v>
      </c>
      <c r="AW50" s="20">
        <f t="shared" si="12"/>
        <v>3.8890397026536401E-3</v>
      </c>
      <c r="AX50" s="20">
        <f t="shared" si="12"/>
        <v>4.9740812152698696E-3</v>
      </c>
      <c r="AY50" s="20">
        <f t="shared" si="11"/>
        <v>4.0647918898795102E-3</v>
      </c>
      <c r="AZ50" s="20">
        <f t="shared" si="11"/>
        <v>4.2113050727765602E-3</v>
      </c>
      <c r="BA50" s="20">
        <f t="shared" si="11"/>
        <v>-1.4401996081236899E-2</v>
      </c>
      <c r="BC50" s="22">
        <f t="shared" si="8"/>
        <v>43555</v>
      </c>
      <c r="BD50" s="20">
        <f t="shared" si="9"/>
        <v>3.579106403364421E-2</v>
      </c>
      <c r="BE50" s="20">
        <f t="shared" si="9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1"/>
        <v>3.9213871481963425E-2</v>
      </c>
      <c r="AI51" s="20">
        <f t="shared" si="10"/>
        <v>3.6396213074738417E-5</v>
      </c>
      <c r="AJ51" s="20">
        <f t="shared" si="5"/>
        <v>2.6065352490611802E-3</v>
      </c>
      <c r="AK51" s="20">
        <f t="shared" si="5"/>
        <v>4.96908733329526E-3</v>
      </c>
      <c r="AL51" s="20">
        <f t="shared" si="5"/>
        <v>4.1259309385921396E-3</v>
      </c>
      <c r="AM51" s="20">
        <f t="shared" si="5"/>
        <v>4.3896716117597301E-3</v>
      </c>
      <c r="AN51" s="20">
        <f t="shared" si="5"/>
        <v>-1.4121457977789201E-2</v>
      </c>
      <c r="AR51" s="22">
        <f t="shared" si="2"/>
        <v>43646</v>
      </c>
      <c r="AS51" s="20">
        <f t="shared" si="6"/>
        <v>1.2177666815278441</v>
      </c>
      <c r="AT51" s="20">
        <f t="shared" si="3"/>
        <v>3.9213871481963425E-2</v>
      </c>
      <c r="AU51" s="20">
        <f t="shared" si="7"/>
        <v>2.006163367993849E-3</v>
      </c>
      <c r="AV51" s="20">
        <f t="shared" si="12"/>
        <v>3.6396213074738417E-5</v>
      </c>
      <c r="AW51" s="20">
        <f t="shared" si="12"/>
        <v>2.6065352490611802E-3</v>
      </c>
      <c r="AX51" s="20">
        <f t="shared" si="12"/>
        <v>4.96908733329526E-3</v>
      </c>
      <c r="AY51" s="20">
        <f t="shared" si="11"/>
        <v>4.1259309385921396E-3</v>
      </c>
      <c r="AZ51" s="20">
        <f t="shared" si="11"/>
        <v>4.3896716117597301E-3</v>
      </c>
      <c r="BA51" s="20">
        <f t="shared" si="11"/>
        <v>-1.4121457977789201E-2</v>
      </c>
      <c r="BC51" s="22">
        <f t="shared" si="8"/>
        <v>43646</v>
      </c>
      <c r="BD51" s="20">
        <f t="shared" si="9"/>
        <v>3.9213871481963425E-2</v>
      </c>
      <c r="BE51" s="20">
        <f t="shared" si="9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1"/>
        <v>4.3040627126906768E-2</v>
      </c>
      <c r="AI52" s="20">
        <f t="shared" si="10"/>
        <v>5.168970791149723E-5</v>
      </c>
      <c r="AJ52" s="20">
        <f t="shared" si="5"/>
        <v>2.6258811367751902E-3</v>
      </c>
      <c r="AK52" s="20">
        <f t="shared" si="5"/>
        <v>6.0704962391078202E-3</v>
      </c>
      <c r="AL52" s="20">
        <f t="shared" si="5"/>
        <v>5.0607598737206702E-3</v>
      </c>
      <c r="AM52" s="20">
        <f t="shared" si="5"/>
        <v>5.1732502437173899E-3</v>
      </c>
      <c r="AN52" s="20">
        <f t="shared" si="5"/>
        <v>-1.3018910357087601E-2</v>
      </c>
      <c r="AR52" s="22">
        <f t="shared" si="2"/>
        <v>43738</v>
      </c>
      <c r="AS52" s="20">
        <f t="shared" si="6"/>
        <v>-0.52452773011899589</v>
      </c>
      <c r="AT52" s="20">
        <f t="shared" si="3"/>
        <v>4.3040627126906768E-2</v>
      </c>
      <c r="AU52" s="20">
        <f t="shared" si="7"/>
        <v>5.9631668441449681E-3</v>
      </c>
      <c r="AV52" s="20">
        <f t="shared" si="12"/>
        <v>5.168970791149723E-5</v>
      </c>
      <c r="AW52" s="20">
        <f t="shared" si="12"/>
        <v>2.6258811367751902E-3</v>
      </c>
      <c r="AX52" s="20">
        <f t="shared" si="12"/>
        <v>6.0704962391078202E-3</v>
      </c>
      <c r="AY52" s="20">
        <f t="shared" si="11"/>
        <v>5.0607598737206702E-3</v>
      </c>
      <c r="AZ52" s="20">
        <f t="shared" si="11"/>
        <v>5.1732502437173899E-3</v>
      </c>
      <c r="BA52" s="20">
        <f t="shared" si="11"/>
        <v>-1.3018910357087601E-2</v>
      </c>
      <c r="BC52" s="22">
        <f t="shared" si="8"/>
        <v>43738</v>
      </c>
      <c r="BD52" s="20">
        <f t="shared" si="9"/>
        <v>4.3040627126906768E-2</v>
      </c>
      <c r="BE52" s="20">
        <f t="shared" si="9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1"/>
        <v>4.1662800114566051E-2</v>
      </c>
      <c r="AI53" s="20">
        <f t="shared" si="10"/>
        <v>6.4907423233291289E-5</v>
      </c>
      <c r="AJ53" s="20">
        <f t="shared" si="5"/>
        <v>-6.5241463098608595E-5</v>
      </c>
      <c r="AK53" s="20">
        <f t="shared" si="5"/>
        <v>5.1897238566356299E-3</v>
      </c>
      <c r="AL53" s="20">
        <f t="shared" si="5"/>
        <v>4.3391479095378199E-3</v>
      </c>
      <c r="AM53" s="20">
        <f t="shared" si="5"/>
        <v>4.4545719918298501E-3</v>
      </c>
      <c r="AN53" s="20">
        <f t="shared" si="5"/>
        <v>-1.24489791874737E-2</v>
      </c>
      <c r="AR53" s="22">
        <f t="shared" si="2"/>
        <v>43830</v>
      </c>
      <c r="AS53" s="20">
        <f t="shared" si="6"/>
        <v>-0.54375395472665611</v>
      </c>
      <c r="AT53" s="20">
        <f t="shared" si="3"/>
        <v>4.1662800114566051E-2</v>
      </c>
      <c r="AU53" s="20">
        <f t="shared" si="7"/>
        <v>1.5341305306642815E-3</v>
      </c>
      <c r="AV53" s="20">
        <f t="shared" si="12"/>
        <v>6.4907423233291289E-5</v>
      </c>
      <c r="AW53" s="20">
        <f t="shared" si="12"/>
        <v>-6.5241463098608595E-5</v>
      </c>
      <c r="AX53" s="20">
        <f t="shared" si="12"/>
        <v>5.1897238566356299E-3</v>
      </c>
      <c r="AY53" s="20">
        <f t="shared" si="11"/>
        <v>4.3391479095378199E-3</v>
      </c>
      <c r="AZ53" s="20">
        <f t="shared" si="11"/>
        <v>4.4545719918298501E-3</v>
      </c>
      <c r="BA53" s="20">
        <f t="shared" si="11"/>
        <v>-1.24489791874737E-2</v>
      </c>
      <c r="BC53" s="22">
        <f t="shared" si="8"/>
        <v>43830</v>
      </c>
      <c r="BD53" s="20">
        <f t="shared" si="9"/>
        <v>4.1662800114566051E-2</v>
      </c>
      <c r="BE53" s="20">
        <f t="shared" si="9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1"/>
        <v>3.222934631409257E-2</v>
      </c>
      <c r="AI54" s="20">
        <f t="shared" si="10"/>
        <v>7.7926773628180586E-5</v>
      </c>
      <c r="AJ54" s="20">
        <f t="shared" si="5"/>
        <v>-2.8717634064534502E-3</v>
      </c>
      <c r="AK54" s="20">
        <f t="shared" si="5"/>
        <v>4.5476869814597897E-3</v>
      </c>
      <c r="AL54" s="20">
        <f t="shared" si="5"/>
        <v>3.8750761797601199E-3</v>
      </c>
      <c r="AM54" s="20">
        <f t="shared" si="5"/>
        <v>3.8704445219028801E-3</v>
      </c>
      <c r="AN54" s="20">
        <f t="shared" si="5"/>
        <v>-1.21783989840973E-2</v>
      </c>
      <c r="AR54" s="22">
        <f t="shared" si="2"/>
        <v>43921</v>
      </c>
      <c r="AS54" s="20">
        <f t="shared" si="6"/>
        <v>-4.09457524210492</v>
      </c>
      <c r="AT54" s="20">
        <f t="shared" si="3"/>
        <v>3.222934631409257E-2</v>
      </c>
      <c r="AU54" s="20">
        <f t="shared" si="7"/>
        <v>-2.679027933799781E-3</v>
      </c>
      <c r="AV54" s="20">
        <f t="shared" si="12"/>
        <v>7.7926773628180586E-5</v>
      </c>
      <c r="AW54" s="20">
        <f t="shared" si="12"/>
        <v>-2.8717634064534502E-3</v>
      </c>
      <c r="AX54" s="20">
        <f t="shared" si="12"/>
        <v>4.5476869814597897E-3</v>
      </c>
      <c r="AY54" s="20">
        <f t="shared" si="11"/>
        <v>3.8750761797601199E-3</v>
      </c>
      <c r="AZ54" s="20">
        <f t="shared" si="11"/>
        <v>3.8704445219028801E-3</v>
      </c>
      <c r="BA54" s="20">
        <f t="shared" si="11"/>
        <v>-1.21783989840973E-2</v>
      </c>
      <c r="BC54" s="22">
        <f t="shared" si="8"/>
        <v>43921</v>
      </c>
      <c r="BD54" s="20">
        <f t="shared" si="9"/>
        <v>3.222934631409257E-2</v>
      </c>
      <c r="BE54" s="20">
        <f t="shared" si="9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1"/>
        <v>1.9416090285726328E-2</v>
      </c>
      <c r="AI55" s="20">
        <f t="shared" si="10"/>
        <v>9.0484315166216146E-5</v>
      </c>
      <c r="AJ55" s="20">
        <f t="shared" si="5"/>
        <v>-5.7815009798178798E-3</v>
      </c>
      <c r="AK55" s="20">
        <f t="shared" si="5"/>
        <v>3.9898564462514897E-3</v>
      </c>
      <c r="AL55" s="20">
        <f t="shared" si="5"/>
        <v>3.6445991909994598E-3</v>
      </c>
      <c r="AM55" s="20">
        <f t="shared" si="5"/>
        <v>3.5782092467684301E-3</v>
      </c>
      <c r="AN55" s="20">
        <f t="shared" si="5"/>
        <v>-1.1898329338499899E-2</v>
      </c>
      <c r="AR55" s="22">
        <f t="shared" si="2"/>
        <v>44012</v>
      </c>
      <c r="AS55" s="20">
        <f t="shared" si="6"/>
        <v>-1.184819380660552</v>
      </c>
      <c r="AT55" s="20">
        <f t="shared" si="3"/>
        <v>1.9416090285726328E-2</v>
      </c>
      <c r="AU55" s="20">
        <f t="shared" si="7"/>
        <v>-6.3766811191321836E-3</v>
      </c>
      <c r="AV55" s="20">
        <f t="shared" si="12"/>
        <v>9.0484315166216146E-5</v>
      </c>
      <c r="AW55" s="20">
        <f t="shared" si="12"/>
        <v>-5.7815009798178798E-3</v>
      </c>
      <c r="AX55" s="20">
        <f t="shared" si="12"/>
        <v>3.9898564462514897E-3</v>
      </c>
      <c r="AY55" s="20">
        <f t="shared" si="11"/>
        <v>3.6445991909994598E-3</v>
      </c>
      <c r="AZ55" s="20">
        <f t="shared" si="11"/>
        <v>3.5782092467684301E-3</v>
      </c>
      <c r="BA55" s="20">
        <f t="shared" si="11"/>
        <v>-1.1898329338499899E-2</v>
      </c>
      <c r="BC55" s="22">
        <f t="shared" si="8"/>
        <v>44012</v>
      </c>
      <c r="BD55" s="20">
        <f t="shared" si="9"/>
        <v>1.9416090285726328E-2</v>
      </c>
      <c r="BE55" s="20">
        <f t="shared" si="9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1"/>
        <v>1.5741619718773556E-2</v>
      </c>
      <c r="AI56" s="20">
        <f t="shared" si="10"/>
        <v>1.0405104832688614E-4</v>
      </c>
      <c r="AJ56" s="20">
        <f t="shared" si="5"/>
        <v>-7.8249000713848105E-3</v>
      </c>
      <c r="AK56" s="20">
        <f t="shared" si="5"/>
        <v>3.7081849582509801E-3</v>
      </c>
      <c r="AL56" s="20">
        <f t="shared" si="5"/>
        <v>3.4824405420907901E-3</v>
      </c>
      <c r="AM56" s="20">
        <f t="shared" si="5"/>
        <v>3.3631315564885901E-3</v>
      </c>
      <c r="AN56" s="20">
        <f t="shared" si="5"/>
        <v>-1.1549229771412499E-2</v>
      </c>
      <c r="AR56" s="22">
        <f t="shared" si="2"/>
        <v>44104</v>
      </c>
      <c r="AS56" s="20">
        <f t="shared" si="6"/>
        <v>-7.1422977635266403</v>
      </c>
      <c r="AT56" s="20">
        <f t="shared" si="3"/>
        <v>1.5741619718773556E-2</v>
      </c>
      <c r="AU56" s="20">
        <f t="shared" si="7"/>
        <v>-8.7163217376400627E-3</v>
      </c>
      <c r="AV56" s="20">
        <f t="shared" si="12"/>
        <v>1.0405104832688614E-4</v>
      </c>
      <c r="AW56" s="20">
        <f t="shared" si="12"/>
        <v>-7.8249000713848105E-3</v>
      </c>
      <c r="AX56" s="20">
        <f t="shared" si="12"/>
        <v>3.7081849582509801E-3</v>
      </c>
      <c r="AY56" s="20">
        <f t="shared" si="11"/>
        <v>3.4824405420907901E-3</v>
      </c>
      <c r="AZ56" s="20">
        <f t="shared" si="11"/>
        <v>3.3631315564885901E-3</v>
      </c>
      <c r="BA56" s="20">
        <f t="shared" si="11"/>
        <v>-1.1549229771412499E-2</v>
      </c>
      <c r="BC56" s="22">
        <f t="shared" si="8"/>
        <v>44104</v>
      </c>
      <c r="BD56" s="20">
        <f t="shared" si="9"/>
        <v>1.5741619718773556E-2</v>
      </c>
      <c r="BE56" s="20">
        <f t="shared" si="9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1"/>
        <v>-1.0394957639639965E-3</v>
      </c>
      <c r="AI57" s="20">
        <f t="shared" si="10"/>
        <v>1.1482098957415842E-4</v>
      </c>
      <c r="AJ57" s="20">
        <f t="shared" ref="AJ57:AN107" si="13">Z57</f>
        <v>-1.0738108616137301E-2</v>
      </c>
      <c r="AK57" s="20">
        <f t="shared" si="13"/>
        <v>3.13915351433102E-3</v>
      </c>
      <c r="AL57" s="20">
        <f t="shared" si="13"/>
        <v>3.1774319141142301E-3</v>
      </c>
      <c r="AM57" s="20">
        <f t="shared" si="13"/>
        <v>3.0510126508787E-3</v>
      </c>
      <c r="AN57" s="20">
        <f t="shared" si="13"/>
        <v>-1.1213214258298699E-2</v>
      </c>
      <c r="AR57" s="22">
        <f t="shared" si="2"/>
        <v>44196</v>
      </c>
      <c r="AS57" s="20">
        <f t="shared" si="6"/>
        <v>-5.1681623060360398</v>
      </c>
      <c r="AT57" s="20">
        <f t="shared" si="3"/>
        <v>-1.0394957639639965E-3</v>
      </c>
      <c r="AU57" s="20">
        <f t="shared" si="7"/>
        <v>-1.2468903805537892E-2</v>
      </c>
      <c r="AV57" s="20">
        <f t="shared" si="12"/>
        <v>1.1482098957415842E-4</v>
      </c>
      <c r="AW57" s="20">
        <f t="shared" si="12"/>
        <v>-1.0738108616137301E-2</v>
      </c>
      <c r="AX57" s="20">
        <f t="shared" si="12"/>
        <v>3.13915351433102E-3</v>
      </c>
      <c r="AY57" s="20">
        <f t="shared" si="11"/>
        <v>3.1774319141142301E-3</v>
      </c>
      <c r="AZ57" s="20">
        <f t="shared" si="11"/>
        <v>3.0510126508787E-3</v>
      </c>
      <c r="BA57" s="20">
        <f t="shared" si="11"/>
        <v>-1.1213214258298699E-2</v>
      </c>
      <c r="BC57" s="22">
        <f t="shared" si="8"/>
        <v>44196</v>
      </c>
      <c r="BD57" s="20">
        <f t="shared" si="9"/>
        <v>-1.0394957639639965E-3</v>
      </c>
      <c r="BE57" s="20">
        <f t="shared" si="9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1"/>
        <v>-7.9313863551928529E-3</v>
      </c>
      <c r="AI58" s="20">
        <f t="shared" si="10"/>
        <v>1.2719667577572771E-4</v>
      </c>
      <c r="AJ58" s="20">
        <f t="shared" si="13"/>
        <v>-1.29579330838458E-2</v>
      </c>
      <c r="AK58" s="20">
        <f t="shared" si="13"/>
        <v>2.7082019124824398E-3</v>
      </c>
      <c r="AL58" s="20">
        <f t="shared" si="13"/>
        <v>2.9511457226849501E-3</v>
      </c>
      <c r="AM58" s="20">
        <f t="shared" si="13"/>
        <v>2.8218811890523502E-3</v>
      </c>
      <c r="AN58" s="20">
        <f t="shared" si="13"/>
        <v>-1.08147448696027E-2</v>
      </c>
      <c r="AR58" s="22">
        <f t="shared" si="2"/>
        <v>44286</v>
      </c>
      <c r="AS58" s="20">
        <f t="shared" si="6"/>
        <v>5.8956049025730799</v>
      </c>
      <c r="AT58" s="20">
        <f t="shared" si="3"/>
        <v>-7.9313863551928529E-3</v>
      </c>
      <c r="AU58" s="20">
        <f t="shared" si="7"/>
        <v>-1.5164252453453032E-2</v>
      </c>
      <c r="AV58" s="20">
        <f t="shared" si="12"/>
        <v>1.2719667577572771E-4</v>
      </c>
      <c r="AW58" s="20">
        <f t="shared" si="12"/>
        <v>-1.29579330838458E-2</v>
      </c>
      <c r="AX58" s="20">
        <f t="shared" si="12"/>
        <v>2.7082019124824398E-3</v>
      </c>
      <c r="AY58" s="20">
        <f t="shared" si="11"/>
        <v>2.9511457226849501E-3</v>
      </c>
      <c r="AZ58" s="20">
        <f t="shared" si="11"/>
        <v>2.8218811890523502E-3</v>
      </c>
      <c r="BA58" s="20">
        <f t="shared" si="11"/>
        <v>-1.08147448696027E-2</v>
      </c>
      <c r="BC58" s="22">
        <f t="shared" si="8"/>
        <v>44286</v>
      </c>
      <c r="BD58" s="20">
        <f t="shared" si="9"/>
        <v>-7.9313863551928529E-3</v>
      </c>
      <c r="BE58" s="20">
        <f t="shared" si="9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1"/>
        <v>1.2107001193325698E-2</v>
      </c>
      <c r="AI59" s="20">
        <f t="shared" si="10"/>
        <v>1.4395470810141484E-4</v>
      </c>
      <c r="AJ59" s="20">
        <f t="shared" si="13"/>
        <v>-1.33903823218761E-2</v>
      </c>
      <c r="AK59" s="20">
        <f t="shared" si="13"/>
        <v>3.1116866988645199E-3</v>
      </c>
      <c r="AL59" s="20">
        <f t="shared" si="13"/>
        <v>3.10232255209541E-3</v>
      </c>
      <c r="AM59" s="20">
        <f t="shared" si="13"/>
        <v>2.6936741936989198E-3</v>
      </c>
      <c r="AN59" s="20">
        <f t="shared" si="13"/>
        <v>-1.0336928406884299E-2</v>
      </c>
      <c r="AR59" s="22">
        <f t="shared" si="2"/>
        <v>44377</v>
      </c>
      <c r="AS59" s="20">
        <f t="shared" si="6"/>
        <v>-3.8147876006532</v>
      </c>
      <c r="AT59" s="20">
        <f t="shared" si="3"/>
        <v>1.2107001193325698E-2</v>
      </c>
      <c r="AU59" s="20">
        <f t="shared" si="7"/>
        <v>-1.4675672576000134E-2</v>
      </c>
      <c r="AV59" s="20">
        <f t="shared" si="12"/>
        <v>1.4395470810141484E-4</v>
      </c>
      <c r="AW59" s="20">
        <f t="shared" si="12"/>
        <v>-1.33903823218761E-2</v>
      </c>
      <c r="AX59" s="20">
        <f t="shared" si="12"/>
        <v>3.1116866988645199E-3</v>
      </c>
      <c r="AY59" s="20">
        <f t="shared" si="11"/>
        <v>3.10232255209541E-3</v>
      </c>
      <c r="AZ59" s="20">
        <f t="shared" si="11"/>
        <v>2.6936741936989198E-3</v>
      </c>
      <c r="BA59" s="20">
        <f t="shared" si="11"/>
        <v>-1.0336928406884299E-2</v>
      </c>
      <c r="BC59" s="22">
        <f t="shared" si="8"/>
        <v>44377</v>
      </c>
      <c r="BD59" s="20">
        <f t="shared" si="9"/>
        <v>1.2107001193325698E-2</v>
      </c>
      <c r="BE59" s="20">
        <f t="shared" si="9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1"/>
        <v>3.2359696713111147E-2</v>
      </c>
      <c r="AI60" s="20">
        <f t="shared" si="10"/>
        <v>1.6052685947097426E-4</v>
      </c>
      <c r="AJ60" s="20">
        <f t="shared" si="13"/>
        <v>-1.38210643108371E-2</v>
      </c>
      <c r="AK60" s="20">
        <f t="shared" si="13"/>
        <v>3.58274069842678E-3</v>
      </c>
      <c r="AL60" s="20">
        <f t="shared" si="13"/>
        <v>3.4277465903231798E-3</v>
      </c>
      <c r="AM60" s="20">
        <f t="shared" si="13"/>
        <v>2.6921184858918999E-3</v>
      </c>
      <c r="AN60" s="20">
        <f t="shared" si="13"/>
        <v>-9.7144856867292795E-3</v>
      </c>
      <c r="AR60" s="22">
        <f t="shared" si="2"/>
        <v>44469</v>
      </c>
      <c r="AS60" s="20">
        <f t="shared" si="6"/>
        <v>5.1746001836507887</v>
      </c>
      <c r="AT60" s="20">
        <f t="shared" si="3"/>
        <v>3.2359696713111147E-2</v>
      </c>
      <c r="AU60" s="20">
        <f t="shared" si="7"/>
        <v>-1.3672417363453546E-2</v>
      </c>
      <c r="AV60" s="20">
        <f t="shared" si="12"/>
        <v>1.6052685947097426E-4</v>
      </c>
      <c r="AW60" s="20">
        <f t="shared" si="12"/>
        <v>-1.38210643108371E-2</v>
      </c>
      <c r="AX60" s="20">
        <f t="shared" si="12"/>
        <v>3.58274069842678E-3</v>
      </c>
      <c r="AY60" s="20">
        <f t="shared" si="11"/>
        <v>3.4277465903231798E-3</v>
      </c>
      <c r="AZ60" s="20">
        <f t="shared" si="11"/>
        <v>2.6921184858918999E-3</v>
      </c>
      <c r="BA60" s="20">
        <f t="shared" si="11"/>
        <v>-9.7144856867292795E-3</v>
      </c>
      <c r="BC60" s="22">
        <f t="shared" si="8"/>
        <v>44469</v>
      </c>
      <c r="BD60" s="20">
        <f t="shared" si="9"/>
        <v>3.2359696713111147E-2</v>
      </c>
      <c r="BE60" s="20">
        <f t="shared" si="9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1"/>
        <v>3.7217960272924927E-2</v>
      </c>
      <c r="AI61" s="20">
        <f t="shared" si="10"/>
        <v>1.7373507917268021E-4</v>
      </c>
      <c r="AJ61" s="20">
        <f t="shared" si="13"/>
        <v>-1.55139753816202E-2</v>
      </c>
      <c r="AK61" s="20">
        <f t="shared" si="13"/>
        <v>3.21203166480099E-3</v>
      </c>
      <c r="AL61" s="20">
        <f t="shared" si="13"/>
        <v>3.1899158327242101E-3</v>
      </c>
      <c r="AM61" s="20">
        <f t="shared" si="13"/>
        <v>1.94199382883564E-3</v>
      </c>
      <c r="AN61" s="20">
        <f t="shared" si="13"/>
        <v>-9.8792719779305892E-3</v>
      </c>
      <c r="AR61" s="22">
        <f t="shared" si="2"/>
        <v>44561</v>
      </c>
      <c r="AS61" s="20">
        <f t="shared" si="6"/>
        <v>7.5430014578130002</v>
      </c>
      <c r="AT61" s="20">
        <f t="shared" si="3"/>
        <v>3.7217960272924927E-2</v>
      </c>
      <c r="AU61" s="20">
        <f t="shared" si="7"/>
        <v>-1.6875570954017267E-2</v>
      </c>
      <c r="AV61" s="20">
        <f t="shared" si="12"/>
        <v>1.7373507917268021E-4</v>
      </c>
      <c r="AW61" s="20">
        <f t="shared" si="12"/>
        <v>-1.55139753816202E-2</v>
      </c>
      <c r="AX61" s="20">
        <f t="shared" si="12"/>
        <v>3.21203166480099E-3</v>
      </c>
      <c r="AY61" s="20">
        <f t="shared" si="11"/>
        <v>3.1899158327242101E-3</v>
      </c>
      <c r="AZ61" s="20">
        <f t="shared" si="11"/>
        <v>1.94199382883564E-3</v>
      </c>
      <c r="BA61" s="20">
        <f t="shared" si="11"/>
        <v>-9.8792719779305892E-3</v>
      </c>
      <c r="BC61" s="22">
        <f t="shared" si="8"/>
        <v>44561</v>
      </c>
      <c r="BD61" s="20">
        <f t="shared" si="9"/>
        <v>3.7217960272924927E-2</v>
      </c>
      <c r="BE61" s="20">
        <f t="shared" si="9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1"/>
        <v>4.5062450713039583E-2</v>
      </c>
      <c r="AI62" s="20">
        <f t="shared" si="10"/>
        <v>1.8744868809410098E-4</v>
      </c>
      <c r="AJ62" s="20">
        <f t="shared" si="13"/>
        <v>-1.72449014266495E-2</v>
      </c>
      <c r="AK62" s="20">
        <f t="shared" si="13"/>
        <v>2.3269112621182499E-3</v>
      </c>
      <c r="AL62" s="20">
        <f t="shared" si="13"/>
        <v>2.6735153207280101E-3</v>
      </c>
      <c r="AM62" s="20">
        <f t="shared" si="13"/>
        <v>1.4638102340480601E-3</v>
      </c>
      <c r="AN62" s="20">
        <f t="shared" si="13"/>
        <v>-9.7292478884680698E-3</v>
      </c>
      <c r="AR62" s="22">
        <f t="shared" si="2"/>
        <v>44651</v>
      </c>
      <c r="AS62" s="20">
        <f t="shared" si="6"/>
        <v>11.852745789875961</v>
      </c>
      <c r="AT62" s="20">
        <f t="shared" si="3"/>
        <v>4.5062450713039583E-2</v>
      </c>
      <c r="AU62" s="20">
        <f t="shared" si="7"/>
        <v>-2.032246381012915E-2</v>
      </c>
      <c r="AV62" s="20">
        <f t="shared" si="12"/>
        <v>1.8744868809410098E-4</v>
      </c>
      <c r="AW62" s="20">
        <f t="shared" si="12"/>
        <v>-1.72449014266495E-2</v>
      </c>
      <c r="AX62" s="20">
        <f t="shared" si="12"/>
        <v>2.3269112621182499E-3</v>
      </c>
      <c r="AY62" s="20">
        <f t="shared" si="11"/>
        <v>2.6735153207280101E-3</v>
      </c>
      <c r="AZ62" s="20">
        <f t="shared" si="11"/>
        <v>1.4638102340480601E-3</v>
      </c>
      <c r="BA62" s="20">
        <f t="shared" si="11"/>
        <v>-9.7292478884680698E-3</v>
      </c>
      <c r="BC62" s="22">
        <f t="shared" si="8"/>
        <v>44651</v>
      </c>
      <c r="BD62" s="20">
        <f t="shared" si="9"/>
        <v>4.5062450713039583E-2</v>
      </c>
      <c r="BE62" s="20">
        <f t="shared" si="9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1"/>
        <v>4.6165836528330652E-2</v>
      </c>
      <c r="AI63" s="20">
        <f t="shared" si="10"/>
        <v>1.9222698868894754E-4</v>
      </c>
      <c r="AJ63" s="20">
        <f t="shared" si="13"/>
        <v>-1.7614286350942001E-2</v>
      </c>
      <c r="AK63" s="20">
        <f t="shared" si="13"/>
        <v>2.1518813365872802E-3</v>
      </c>
      <c r="AL63" s="20">
        <f t="shared" si="13"/>
        <v>2.7591346880795299E-3</v>
      </c>
      <c r="AM63" s="20">
        <f t="shared" si="13"/>
        <v>1.66980380953418E-3</v>
      </c>
      <c r="AN63" s="20">
        <f t="shared" si="13"/>
        <v>-8.8641516466592095E-3</v>
      </c>
      <c r="AR63" s="22">
        <f t="shared" si="2"/>
        <v>44742</v>
      </c>
      <c r="AS63" s="20">
        <f t="shared" si="6"/>
        <v>19.585931113503239</v>
      </c>
      <c r="AT63" s="20">
        <f t="shared" si="3"/>
        <v>4.6165836528330652E-2</v>
      </c>
      <c r="AU63" s="20">
        <f t="shared" si="7"/>
        <v>-1.9705391174711272E-2</v>
      </c>
      <c r="AV63" s="20">
        <f t="shared" si="12"/>
        <v>1.9222698868894754E-4</v>
      </c>
      <c r="AW63" s="20">
        <f t="shared" si="12"/>
        <v>-1.7614286350942001E-2</v>
      </c>
      <c r="AX63" s="20">
        <f t="shared" si="12"/>
        <v>2.1518813365872802E-3</v>
      </c>
      <c r="AY63" s="20">
        <f t="shared" si="11"/>
        <v>2.7591346880795299E-3</v>
      </c>
      <c r="AZ63" s="20">
        <f t="shared" si="11"/>
        <v>1.66980380953418E-3</v>
      </c>
      <c r="BA63" s="20">
        <f t="shared" si="11"/>
        <v>-8.8641516466592095E-3</v>
      </c>
      <c r="BC63" s="22">
        <f t="shared" si="8"/>
        <v>44742</v>
      </c>
      <c r="BD63" s="20">
        <f t="shared" si="9"/>
        <v>4.6165836528330652E-2</v>
      </c>
      <c r="BE63" s="20">
        <f t="shared" si="9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1"/>
        <v>4.760704180864514E-2</v>
      </c>
      <c r="AI64" s="20">
        <f t="shared" si="10"/>
        <v>1.9152519254216335E-4</v>
      </c>
      <c r="AJ64" s="20">
        <f t="shared" si="13"/>
        <v>-1.70713043067705E-2</v>
      </c>
      <c r="AK64" s="20">
        <f t="shared" si="13"/>
        <v>2.44571442604701E-3</v>
      </c>
      <c r="AL64" s="20">
        <f t="shared" si="13"/>
        <v>3.2205011891717201E-3</v>
      </c>
      <c r="AM64" s="20">
        <f t="shared" si="13"/>
        <v>2.2430340400836301E-3</v>
      </c>
      <c r="AN64" s="20">
        <f t="shared" si="13"/>
        <v>-7.58189771477013E-3</v>
      </c>
      <c r="AR64" s="22">
        <f t="shared" si="2"/>
        <v>44834</v>
      </c>
      <c r="AS64" s="20">
        <f t="shared" si="6"/>
        <v>24.49533677697648</v>
      </c>
      <c r="AT64" s="20">
        <f t="shared" si="3"/>
        <v>4.760704180864514E-2</v>
      </c>
      <c r="AU64" s="20">
        <f t="shared" si="7"/>
        <v>-1.6552427173696104E-2</v>
      </c>
      <c r="AV64" s="20">
        <f t="shared" si="12"/>
        <v>1.9152519254216335E-4</v>
      </c>
      <c r="AW64" s="20">
        <f t="shared" si="12"/>
        <v>-1.70713043067705E-2</v>
      </c>
      <c r="AX64" s="20">
        <f t="shared" si="12"/>
        <v>2.44571442604701E-3</v>
      </c>
      <c r="AY64" s="20">
        <f t="shared" si="11"/>
        <v>3.2205011891717201E-3</v>
      </c>
      <c r="AZ64" s="20">
        <f t="shared" si="11"/>
        <v>2.2430340400836301E-3</v>
      </c>
      <c r="BA64" s="20">
        <f t="shared" si="11"/>
        <v>-7.58189771477013E-3</v>
      </c>
      <c r="BC64" s="22">
        <f t="shared" si="8"/>
        <v>44834</v>
      </c>
      <c r="BD64" s="20">
        <f t="shared" si="9"/>
        <v>4.760704180864514E-2</v>
      </c>
      <c r="BE64" s="20">
        <f t="shared" si="9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1"/>
        <v>3.8781894156878251E-2</v>
      </c>
      <c r="AI65" s="20">
        <f t="shared" si="10"/>
        <v>1.8785989174076732E-4</v>
      </c>
      <c r="AJ65" s="20">
        <f t="shared" si="13"/>
        <v>-1.62713508630618E-2</v>
      </c>
      <c r="AK65" s="20">
        <f t="shared" si="13"/>
        <v>2.83340253586228E-3</v>
      </c>
      <c r="AL65" s="20">
        <f t="shared" si="13"/>
        <v>3.7093053210535101E-3</v>
      </c>
      <c r="AM65" s="20">
        <f t="shared" si="13"/>
        <v>2.8612251922410701E-3</v>
      </c>
      <c r="AN65" s="20">
        <f t="shared" si="13"/>
        <v>-6.2897723345223203E-3</v>
      </c>
      <c r="AR65" s="22">
        <f t="shared" si="2"/>
        <v>44926</v>
      </c>
      <c r="AS65" s="20">
        <f t="shared" si="6"/>
        <v>26.621684714008119</v>
      </c>
      <c r="AT65" s="20">
        <f t="shared" si="3"/>
        <v>3.8781894156878251E-2</v>
      </c>
      <c r="AU65" s="20">
        <f t="shared" si="7"/>
        <v>-1.2969330256686493E-2</v>
      </c>
      <c r="AV65" s="20">
        <f t="shared" si="12"/>
        <v>1.8785989174076732E-4</v>
      </c>
      <c r="AW65" s="20">
        <f t="shared" si="12"/>
        <v>-1.62713508630618E-2</v>
      </c>
      <c r="AX65" s="20">
        <f t="shared" si="12"/>
        <v>2.83340253586228E-3</v>
      </c>
      <c r="AY65" s="20">
        <f t="shared" si="11"/>
        <v>3.7093053210535101E-3</v>
      </c>
      <c r="AZ65" s="20">
        <f t="shared" si="11"/>
        <v>2.8612251922410701E-3</v>
      </c>
      <c r="BA65" s="20">
        <f t="shared" si="11"/>
        <v>-6.2897723345223203E-3</v>
      </c>
      <c r="BC65" s="22">
        <f t="shared" si="8"/>
        <v>44926</v>
      </c>
      <c r="BD65" s="20">
        <f t="shared" si="9"/>
        <v>3.8781894156878251E-2</v>
      </c>
      <c r="BE65" s="20">
        <f t="shared" si="9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4">K66+Y66-Y66/100</f>
        <v>3.0428474170765808E-2</v>
      </c>
      <c r="AI66" s="20">
        <f t="shared" si="10"/>
        <v>1.8438791070308911E-4</v>
      </c>
      <c r="AJ66" s="20">
        <f t="shared" si="13"/>
        <v>-1.5367550138201101E-2</v>
      </c>
      <c r="AK66" s="20">
        <f t="shared" si="13"/>
        <v>3.2064891442251599E-3</v>
      </c>
      <c r="AL66" s="20">
        <f t="shared" si="13"/>
        <v>4.1694681408799197E-3</v>
      </c>
      <c r="AM66" s="20">
        <f t="shared" si="13"/>
        <v>3.4393591582970698E-3</v>
      </c>
      <c r="AN66" s="20">
        <f t="shared" si="13"/>
        <v>-4.9738461573967099E-3</v>
      </c>
      <c r="AR66" s="22">
        <f t="shared" ref="AR66:AR129" si="15">A66</f>
        <v>45016</v>
      </c>
      <c r="AS66" s="20">
        <f t="shared" si="6"/>
        <v>23.32292207448376</v>
      </c>
      <c r="AT66" s="20">
        <f t="shared" ref="AT66:AT129" si="16">AH66</f>
        <v>3.0428474170765808E-2</v>
      </c>
      <c r="AU66" s="20">
        <f t="shared" si="7"/>
        <v>-9.3416919414925741E-3</v>
      </c>
      <c r="AV66" s="20">
        <f t="shared" si="12"/>
        <v>1.8438791070308911E-4</v>
      </c>
      <c r="AW66" s="20">
        <f t="shared" si="12"/>
        <v>-1.5367550138201101E-2</v>
      </c>
      <c r="AX66" s="20">
        <f t="shared" si="12"/>
        <v>3.2064891442251599E-3</v>
      </c>
      <c r="AY66" s="20">
        <f t="shared" si="11"/>
        <v>4.1694681408799197E-3</v>
      </c>
      <c r="AZ66" s="20">
        <f t="shared" si="11"/>
        <v>3.4393591582970698E-3</v>
      </c>
      <c r="BA66" s="20">
        <f t="shared" si="11"/>
        <v>-4.9738461573967099E-3</v>
      </c>
      <c r="BC66" s="22">
        <f t="shared" si="8"/>
        <v>45016</v>
      </c>
      <c r="BD66" s="20">
        <f t="shared" si="9"/>
        <v>3.0428474170765808E-2</v>
      </c>
      <c r="BE66" s="20">
        <f t="shared" si="9"/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4"/>
        <v>2.5744168300528534E-2</v>
      </c>
      <c r="AI67" s="20">
        <f t="shared" si="10"/>
        <v>1.8235411155628317E-4</v>
      </c>
      <c r="AJ67" s="20">
        <f t="shared" si="13"/>
        <v>-1.43581702974349E-2</v>
      </c>
      <c r="AK67" s="20">
        <f t="shared" si="13"/>
        <v>3.6549378746197898E-3</v>
      </c>
      <c r="AL67" s="20">
        <f t="shared" si="13"/>
        <v>4.6994938634803401E-3</v>
      </c>
      <c r="AM67" s="20">
        <f t="shared" si="13"/>
        <v>4.1872814137588997E-3</v>
      </c>
      <c r="AN67" s="20">
        <f t="shared" si="13"/>
        <v>-3.6745680801697398E-3</v>
      </c>
      <c r="AR67" s="22">
        <f t="shared" si="15"/>
        <v>45107</v>
      </c>
      <c r="AS67" s="20">
        <f t="shared" ref="AS67:AS130" si="17">AF67*4+2</f>
        <v>13.51877676303916</v>
      </c>
      <c r="AT67" s="20">
        <f t="shared" si="16"/>
        <v>2.5744168300528534E-2</v>
      </c>
      <c r="AU67" s="20">
        <f t="shared" ref="AU67:AU130" si="18">SUM(AV67:BA67)</f>
        <v>-5.3086711141893273E-3</v>
      </c>
      <c r="AV67" s="20">
        <f t="shared" si="12"/>
        <v>1.8235411155628317E-4</v>
      </c>
      <c r="AW67" s="20">
        <f t="shared" si="12"/>
        <v>-1.43581702974349E-2</v>
      </c>
      <c r="AX67" s="20">
        <f t="shared" si="12"/>
        <v>3.6549378746197898E-3</v>
      </c>
      <c r="AY67" s="20">
        <f t="shared" si="11"/>
        <v>4.6994938634803401E-3</v>
      </c>
      <c r="AZ67" s="20">
        <f t="shared" si="11"/>
        <v>4.1872814137588997E-3</v>
      </c>
      <c r="BA67" s="20">
        <f t="shared" si="11"/>
        <v>-3.6745680801697398E-3</v>
      </c>
      <c r="BC67" s="22">
        <f t="shared" ref="BC67:BC130" si="19">AR67</f>
        <v>45107</v>
      </c>
      <c r="BD67" s="20">
        <f t="shared" ref="BD67:BE130" si="20">AT67</f>
        <v>2.5744168300528534E-2</v>
      </c>
      <c r="BE67" s="20">
        <f t="shared" si="2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4"/>
        <v>2.0435416370320602E-2</v>
      </c>
      <c r="AI68" s="20">
        <f t="shared" si="10"/>
        <v>1.800510013901386E-4</v>
      </c>
      <c r="AJ68" s="20">
        <f t="shared" si="13"/>
        <v>-1.32916332118426E-2</v>
      </c>
      <c r="AK68" s="20">
        <f t="shared" si="13"/>
        <v>4.1458764800328396E-3</v>
      </c>
      <c r="AL68" s="20">
        <f t="shared" si="13"/>
        <v>5.3638686439372299E-3</v>
      </c>
      <c r="AM68" s="20">
        <f t="shared" si="13"/>
        <v>4.8900830367459803E-3</v>
      </c>
      <c r="AN68" s="20">
        <f t="shared" si="13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6"/>
        <v>2.0435416370320602E-2</v>
      </c>
      <c r="AU68" s="20">
        <f t="shared" si="18"/>
        <v>-1.2277688039755313E-3</v>
      </c>
      <c r="AV68" s="20">
        <f t="shared" si="12"/>
        <v>1.800510013901386E-4</v>
      </c>
      <c r="AW68" s="20">
        <f t="shared" si="12"/>
        <v>-1.32916332118426E-2</v>
      </c>
      <c r="AX68" s="20">
        <f t="shared" si="12"/>
        <v>4.1458764800328396E-3</v>
      </c>
      <c r="AY68" s="20">
        <f t="shared" si="11"/>
        <v>5.3638686439372299E-3</v>
      </c>
      <c r="AZ68" s="20">
        <f t="shared" si="11"/>
        <v>4.8900830367459803E-3</v>
      </c>
      <c r="BA68" s="20">
        <f t="shared" si="11"/>
        <v>-2.51601475423912E-3</v>
      </c>
      <c r="BC68" s="22">
        <f t="shared" si="19"/>
        <v>45199</v>
      </c>
      <c r="BD68" s="20">
        <f t="shared" si="20"/>
        <v>2.0435416370320602E-2</v>
      </c>
      <c r="BE68" s="20">
        <f t="shared" si="2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4"/>
        <v>1.1072723818808954E-2</v>
      </c>
      <c r="AI69" s="20">
        <f t="shared" si="10"/>
        <v>1.7612155507445841E-4</v>
      </c>
      <c r="AJ69" s="20">
        <f t="shared" si="13"/>
        <v>-1.2363427451444999E-2</v>
      </c>
      <c r="AK69" s="20">
        <f t="shared" si="13"/>
        <v>4.6653709010913104E-3</v>
      </c>
      <c r="AL69" s="20">
        <f t="shared" si="13"/>
        <v>5.8659853215958704E-3</v>
      </c>
      <c r="AM69" s="20">
        <f t="shared" si="13"/>
        <v>5.3797783209130704E-3</v>
      </c>
      <c r="AN69" s="20">
        <f t="shared" si="13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6"/>
        <v>1.1072723818808954E-2</v>
      </c>
      <c r="AU69" s="20">
        <f t="shared" si="18"/>
        <v>2.0696228108086504E-3</v>
      </c>
      <c r="AV69" s="20">
        <f t="shared" si="12"/>
        <v>1.7612155507445841E-4</v>
      </c>
      <c r="AW69" s="20">
        <f t="shared" si="12"/>
        <v>-1.2363427451444999E-2</v>
      </c>
      <c r="AX69" s="20">
        <f t="shared" si="12"/>
        <v>4.6653709010913104E-3</v>
      </c>
      <c r="AY69" s="20">
        <f t="shared" si="11"/>
        <v>5.8659853215958704E-3</v>
      </c>
      <c r="AZ69" s="20">
        <f t="shared" si="11"/>
        <v>5.3797783209130704E-3</v>
      </c>
      <c r="BA69" s="20">
        <f t="shared" si="11"/>
        <v>-1.65420583642106E-3</v>
      </c>
      <c r="BC69" s="22">
        <f t="shared" si="19"/>
        <v>45291</v>
      </c>
      <c r="BD69" s="20">
        <f t="shared" si="20"/>
        <v>1.1072723818808954E-2</v>
      </c>
      <c r="BE69" s="20">
        <f t="shared" si="2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4"/>
        <v>1.0914399198346782E-2</v>
      </c>
      <c r="AI70" s="20">
        <f t="shared" si="10"/>
        <v>1.7503246839704949E-4</v>
      </c>
      <c r="AJ70" s="20">
        <f t="shared" si="13"/>
        <v>-1.1155835807319299E-2</v>
      </c>
      <c r="AK70" s="20">
        <f t="shared" si="13"/>
        <v>5.0931270200615898E-3</v>
      </c>
      <c r="AL70" s="20">
        <f t="shared" si="13"/>
        <v>6.2035352906386603E-3</v>
      </c>
      <c r="AM70" s="20">
        <f t="shared" si="13"/>
        <v>5.6863914670079998E-3</v>
      </c>
      <c r="AN70" s="20">
        <f t="shared" si="13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6"/>
        <v>1.0914399198346782E-2</v>
      </c>
      <c r="AU70" s="20">
        <f t="shared" si="18"/>
        <v>4.964133349216979E-3</v>
      </c>
      <c r="AV70" s="20">
        <f t="shared" si="12"/>
        <v>1.7503246839704949E-4</v>
      </c>
      <c r="AW70" s="20">
        <f t="shared" si="12"/>
        <v>-1.1155835807319299E-2</v>
      </c>
      <c r="AX70" s="20">
        <f t="shared" si="12"/>
        <v>5.0931270200615898E-3</v>
      </c>
      <c r="AY70" s="20">
        <f t="shared" si="11"/>
        <v>6.2035352906386603E-3</v>
      </c>
      <c r="AZ70" s="20">
        <f t="shared" si="11"/>
        <v>5.6863914670079998E-3</v>
      </c>
      <c r="BA70" s="20">
        <f t="shared" si="11"/>
        <v>-1.03811708956902E-3</v>
      </c>
      <c r="BC70" s="22">
        <f t="shared" si="19"/>
        <v>45382</v>
      </c>
      <c r="BD70" s="20">
        <f t="shared" si="20"/>
        <v>1.0914399198346782E-2</v>
      </c>
      <c r="BE70" s="20">
        <f t="shared" si="2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4"/>
        <v>6.2593921731477781E-3</v>
      </c>
      <c r="AI71" s="20">
        <f t="shared" si="10"/>
        <v>1.7365187582378316E-4</v>
      </c>
      <c r="AJ71" s="20">
        <f t="shared" si="13"/>
        <v>-1.0340022343080501E-2</v>
      </c>
      <c r="AK71" s="20">
        <f t="shared" si="13"/>
        <v>5.2652475192704797E-3</v>
      </c>
      <c r="AL71" s="20">
        <f t="shared" si="13"/>
        <v>6.3157783134481999E-3</v>
      </c>
      <c r="AM71" s="20">
        <f t="shared" si="13"/>
        <v>5.7942629652973903E-3</v>
      </c>
      <c r="AN71" s="20">
        <f t="shared" si="13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6"/>
        <v>6.2593921731477781E-3</v>
      </c>
      <c r="AU71" s="20">
        <f t="shared" si="18"/>
        <v>6.5529543108904598E-3</v>
      </c>
      <c r="AV71" s="20">
        <f t="shared" si="12"/>
        <v>1.7365187582378316E-4</v>
      </c>
      <c r="AW71" s="20">
        <f t="shared" si="12"/>
        <v>-1.0340022343080501E-2</v>
      </c>
      <c r="AX71" s="20">
        <f t="shared" si="12"/>
        <v>5.2652475192704797E-3</v>
      </c>
      <c r="AY71" s="20">
        <f t="shared" si="11"/>
        <v>6.3157783134481999E-3</v>
      </c>
      <c r="AZ71" s="20">
        <f t="shared" si="11"/>
        <v>5.7942629652973903E-3</v>
      </c>
      <c r="BA71" s="20">
        <f t="shared" si="11"/>
        <v>-6.5596401986889297E-4</v>
      </c>
      <c r="BC71" s="22">
        <f t="shared" si="19"/>
        <v>45473</v>
      </c>
      <c r="BD71" s="20">
        <f t="shared" si="20"/>
        <v>6.2593921731477781E-3</v>
      </c>
      <c r="BE71" s="20">
        <f t="shared" si="2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4"/>
        <v>4.2758498223453081E-3</v>
      </c>
      <c r="AI72" s="20">
        <f t="shared" si="10"/>
        <v>1.7023076489996832E-4</v>
      </c>
      <c r="AJ72" s="20">
        <f t="shared" si="13"/>
        <v>-9.8451278593092405E-3</v>
      </c>
      <c r="AK72" s="20">
        <f t="shared" si="13"/>
        <v>5.2481036899365502E-3</v>
      </c>
      <c r="AL72" s="20">
        <f t="shared" si="13"/>
        <v>6.2609270838898104E-3</v>
      </c>
      <c r="AM72" s="20">
        <f t="shared" si="13"/>
        <v>5.7501412834559604E-3</v>
      </c>
      <c r="AN72" s="20">
        <f t="shared" si="13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6"/>
        <v>4.2758498223453081E-3</v>
      </c>
      <c r="AU72" s="20">
        <f t="shared" si="18"/>
        <v>7.1226671412284327E-3</v>
      </c>
      <c r="AV72" s="20">
        <f t="shared" si="12"/>
        <v>1.7023076489996832E-4</v>
      </c>
      <c r="AW72" s="20">
        <f t="shared" si="12"/>
        <v>-9.8451278593092405E-3</v>
      </c>
      <c r="AX72" s="20">
        <f t="shared" si="12"/>
        <v>5.2481036899365502E-3</v>
      </c>
      <c r="AY72" s="20">
        <f t="shared" si="11"/>
        <v>6.2609270838898104E-3</v>
      </c>
      <c r="AZ72" s="20">
        <f t="shared" si="11"/>
        <v>5.7501412834559604E-3</v>
      </c>
      <c r="BA72" s="20">
        <f t="shared" si="11"/>
        <v>-4.6160782164461601E-4</v>
      </c>
      <c r="BC72" s="22">
        <f t="shared" si="19"/>
        <v>45565</v>
      </c>
      <c r="BD72" s="20">
        <f t="shared" si="20"/>
        <v>4.2758498223453081E-3</v>
      </c>
      <c r="BE72" s="20">
        <f t="shared" si="2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4"/>
        <v>3.355208226828727E-3</v>
      </c>
      <c r="AI73" s="20">
        <f t="shared" si="10"/>
        <v>1.6606789246398514E-4</v>
      </c>
      <c r="AJ73" s="20">
        <f t="shared" si="13"/>
        <v>-9.4828572560601201E-3</v>
      </c>
      <c r="AK73" s="20">
        <f t="shared" si="13"/>
        <v>5.1560635575098601E-3</v>
      </c>
      <c r="AL73" s="20">
        <f t="shared" si="13"/>
        <v>6.13935002491405E-3</v>
      </c>
      <c r="AM73" s="20">
        <f t="shared" si="13"/>
        <v>5.6440903990928604E-3</v>
      </c>
      <c r="AN73" s="20">
        <f t="shared" si="13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si="16"/>
        <v>3.355208226828727E-3</v>
      </c>
      <c r="AU73" s="20">
        <f t="shared" si="18"/>
        <v>7.2729187276341384E-3</v>
      </c>
      <c r="AV73" s="20">
        <f t="shared" si="12"/>
        <v>1.6606789246398514E-4</v>
      </c>
      <c r="AW73" s="20">
        <f t="shared" si="12"/>
        <v>-9.4828572560601201E-3</v>
      </c>
      <c r="AX73" s="20">
        <f t="shared" si="12"/>
        <v>5.1560635575098601E-3</v>
      </c>
      <c r="AY73" s="20">
        <f t="shared" si="11"/>
        <v>6.13935002491405E-3</v>
      </c>
      <c r="AZ73" s="20">
        <f t="shared" si="11"/>
        <v>5.6440903990928604E-3</v>
      </c>
      <c r="BA73" s="20">
        <f t="shared" si="11"/>
        <v>-3.49795890286497E-4</v>
      </c>
      <c r="BC73" s="22">
        <f t="shared" si="19"/>
        <v>45657</v>
      </c>
      <c r="BD73" s="20">
        <f t="shared" si="20"/>
        <v>3.355208226828727E-3</v>
      </c>
      <c r="BE73" s="20">
        <f t="shared" si="2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4"/>
        <v>2.8697334987516938E-3</v>
      </c>
      <c r="AI74" s="20">
        <f t="shared" ref="AI74:AI132" si="21">Y74/1010</f>
        <v>1.6166968101805049E-4</v>
      </c>
      <c r="AJ74" s="20">
        <f t="shared" si="13"/>
        <v>-9.1789857900148597E-3</v>
      </c>
      <c r="AK74" s="20">
        <f t="shared" si="13"/>
        <v>5.03441352548428E-3</v>
      </c>
      <c r="AL74" s="20">
        <f t="shared" si="13"/>
        <v>5.9910603594559497E-3</v>
      </c>
      <c r="AM74" s="20">
        <f t="shared" si="13"/>
        <v>5.5121683993464201E-3</v>
      </c>
      <c r="AN74" s="20">
        <f t="shared" si="13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16"/>
        <v>2.8697334987516938E-3</v>
      </c>
      <c r="AU74" s="20">
        <f t="shared" si="18"/>
        <v>7.2422313067565898E-3</v>
      </c>
      <c r="AV74" s="20">
        <f t="shared" si="12"/>
        <v>1.6166968101805049E-4</v>
      </c>
      <c r="AW74" s="20">
        <f t="shared" si="12"/>
        <v>-9.1789857900148597E-3</v>
      </c>
      <c r="AX74" s="20">
        <f t="shared" si="12"/>
        <v>5.03441352548428E-3</v>
      </c>
      <c r="AY74" s="20">
        <f t="shared" si="11"/>
        <v>5.9910603594559497E-3</v>
      </c>
      <c r="AZ74" s="20">
        <f t="shared" si="11"/>
        <v>5.5121683993464201E-3</v>
      </c>
      <c r="BA74" s="20">
        <f t="shared" si="11"/>
        <v>-2.7809486853325101E-4</v>
      </c>
      <c r="BC74" s="22">
        <f t="shared" si="19"/>
        <v>45747</v>
      </c>
      <c r="BD74" s="20">
        <f t="shared" si="20"/>
        <v>2.8697334987516938E-3</v>
      </c>
      <c r="BE74" s="20">
        <f t="shared" si="2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4"/>
        <v>2.5707507560848442E-3</v>
      </c>
      <c r="AI75" s="20">
        <f t="shared" si="21"/>
        <v>1.5723574704704554E-4</v>
      </c>
      <c r="AJ75" s="20">
        <f t="shared" si="13"/>
        <v>-8.9035076894727894E-3</v>
      </c>
      <c r="AK75" s="20">
        <f t="shared" si="13"/>
        <v>4.9017030363529496E-3</v>
      </c>
      <c r="AL75" s="20">
        <f t="shared" si="13"/>
        <v>5.8326935149510799E-3</v>
      </c>
      <c r="AM75" s="20">
        <f t="shared" si="13"/>
        <v>5.3696097328303997E-3</v>
      </c>
      <c r="AN75" s="20">
        <f t="shared" si="13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16"/>
        <v>2.5707507560848442E-3</v>
      </c>
      <c r="AU75" s="20">
        <f t="shared" si="18"/>
        <v>7.1295189432186356E-3</v>
      </c>
      <c r="AV75" s="20">
        <f t="shared" si="12"/>
        <v>1.5723574704704554E-4</v>
      </c>
      <c r="AW75" s="20">
        <f t="shared" si="12"/>
        <v>-8.9035076894727894E-3</v>
      </c>
      <c r="AX75" s="20">
        <f t="shared" si="12"/>
        <v>4.9017030363529496E-3</v>
      </c>
      <c r="AY75" s="20">
        <f t="shared" si="11"/>
        <v>5.8326935149510799E-3</v>
      </c>
      <c r="AZ75" s="20">
        <f t="shared" si="11"/>
        <v>5.3696097328303997E-3</v>
      </c>
      <c r="BA75" s="20">
        <f t="shared" si="11"/>
        <v>-2.2821539849005E-4</v>
      </c>
      <c r="BC75" s="22">
        <f t="shared" si="19"/>
        <v>45838</v>
      </c>
      <c r="BD75" s="20">
        <f t="shared" si="20"/>
        <v>2.5707507560848442E-3</v>
      </c>
      <c r="BE75" s="20">
        <f t="shared" si="2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4"/>
        <v>2.357226449770604E-3</v>
      </c>
      <c r="AI76" s="20">
        <f t="shared" si="21"/>
        <v>1.5284585841399999E-4</v>
      </c>
      <c r="AJ76" s="20">
        <f t="shared" si="13"/>
        <v>-8.6438689712031707E-3</v>
      </c>
      <c r="AK76" s="20">
        <f t="shared" si="13"/>
        <v>4.7658504865655199E-3</v>
      </c>
      <c r="AL76" s="20">
        <f t="shared" si="13"/>
        <v>5.6716018018709803E-3</v>
      </c>
      <c r="AM76" s="20">
        <f t="shared" si="13"/>
        <v>5.22337201716016E-3</v>
      </c>
      <c r="AN76" s="20">
        <f t="shared" si="13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16"/>
        <v>2.357226449770604E-3</v>
      </c>
      <c r="AU76" s="20">
        <f t="shared" si="18"/>
        <v>6.9784163974625163E-3</v>
      </c>
      <c r="AV76" s="20">
        <f t="shared" si="12"/>
        <v>1.5284585841399999E-4</v>
      </c>
      <c r="AW76" s="20">
        <f t="shared" si="12"/>
        <v>-8.6438689712031707E-3</v>
      </c>
      <c r="AX76" s="20">
        <f t="shared" si="12"/>
        <v>4.7658504865655199E-3</v>
      </c>
      <c r="AY76" s="20">
        <f t="shared" si="11"/>
        <v>5.6716018018709803E-3</v>
      </c>
      <c r="AZ76" s="20">
        <f t="shared" si="11"/>
        <v>5.22337201716016E-3</v>
      </c>
      <c r="BA76" s="20">
        <f t="shared" si="11"/>
        <v>-1.91384795344973E-4</v>
      </c>
      <c r="BC76" s="22">
        <f t="shared" si="19"/>
        <v>45930</v>
      </c>
      <c r="BD76" s="20">
        <f t="shared" si="20"/>
        <v>2.357226449770604E-3</v>
      </c>
      <c r="BE76" s="20">
        <f t="shared" si="2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4"/>
        <v>2.1865112440150394E-3</v>
      </c>
      <c r="AI77" s="20">
        <f t="shared" si="21"/>
        <v>1.485323231617782E-4</v>
      </c>
      <c r="AJ77" s="20">
        <f t="shared" si="13"/>
        <v>-8.3945523587480794E-3</v>
      </c>
      <c r="AK77" s="20">
        <f t="shared" si="13"/>
        <v>4.6303826626958797E-3</v>
      </c>
      <c r="AL77" s="20">
        <f t="shared" si="13"/>
        <v>5.5112365405118801E-3</v>
      </c>
      <c r="AM77" s="20">
        <f t="shared" si="13"/>
        <v>5.07693278126719E-3</v>
      </c>
      <c r="AN77" s="20">
        <f t="shared" si="13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16"/>
        <v>2.1865112440150394E-3</v>
      </c>
      <c r="AU77" s="20">
        <f t="shared" si="18"/>
        <v>6.8096674390880187E-3</v>
      </c>
      <c r="AV77" s="20">
        <f t="shared" si="12"/>
        <v>1.485323231617782E-4</v>
      </c>
      <c r="AW77" s="20">
        <f t="shared" si="12"/>
        <v>-8.3945523587480794E-3</v>
      </c>
      <c r="AX77" s="20">
        <f t="shared" si="12"/>
        <v>4.6303826626958797E-3</v>
      </c>
      <c r="AY77" s="20">
        <f t="shared" si="11"/>
        <v>5.5112365405118801E-3</v>
      </c>
      <c r="AZ77" s="20">
        <f t="shared" si="11"/>
        <v>5.07693278126719E-3</v>
      </c>
      <c r="BA77" s="20">
        <f t="shared" si="11"/>
        <v>-1.6286450980062999E-4</v>
      </c>
      <c r="BC77" s="22">
        <f t="shared" si="19"/>
        <v>46022</v>
      </c>
      <c r="BD77" s="20">
        <f t="shared" si="20"/>
        <v>2.1865112440150394E-3</v>
      </c>
      <c r="BE77" s="20">
        <f t="shared" si="2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4"/>
        <v>2.0396445948323867E-3</v>
      </c>
      <c r="AI78" s="20">
        <f t="shared" si="21"/>
        <v>1.4430824861689208E-4</v>
      </c>
      <c r="AJ78" s="20">
        <f t="shared" si="13"/>
        <v>-8.1529747804620599E-3</v>
      </c>
      <c r="AK78" s="20">
        <f t="shared" si="13"/>
        <v>4.4969395141203298E-3</v>
      </c>
      <c r="AL78" s="20">
        <f t="shared" si="13"/>
        <v>5.3532856398197303E-3</v>
      </c>
      <c r="AM78" s="20">
        <f t="shared" si="13"/>
        <v>4.9321421407011396E-3</v>
      </c>
      <c r="AN78" s="20">
        <f t="shared" si="13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16"/>
        <v>2.0396445948323867E-3</v>
      </c>
      <c r="AU78" s="20">
        <f t="shared" si="18"/>
        <v>6.633869897242896E-3</v>
      </c>
      <c r="AV78" s="20">
        <f t="shared" si="12"/>
        <v>1.4430824861689208E-4</v>
      </c>
      <c r="AW78" s="20">
        <f t="shared" si="12"/>
        <v>-8.1529747804620599E-3</v>
      </c>
      <c r="AX78" s="20">
        <f t="shared" si="12"/>
        <v>4.4969395141203298E-3</v>
      </c>
      <c r="AY78" s="20">
        <f t="shared" si="11"/>
        <v>5.3532856398197303E-3</v>
      </c>
      <c r="AZ78" s="20">
        <f t="shared" si="11"/>
        <v>4.9321421407011396E-3</v>
      </c>
      <c r="BA78" s="20">
        <f t="shared" si="11"/>
        <v>-1.39830865553136E-4</v>
      </c>
      <c r="BC78" s="22">
        <f t="shared" si="19"/>
        <v>46112</v>
      </c>
      <c r="BD78" s="20">
        <f t="shared" si="20"/>
        <v>2.0396445948323867E-3</v>
      </c>
      <c r="BE78" s="20">
        <f t="shared" si="2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4"/>
        <v>1.9076670491174688E-3</v>
      </c>
      <c r="AI79" s="20">
        <f t="shared" si="21"/>
        <v>1.4017873012302475E-4</v>
      </c>
      <c r="AJ79" s="20">
        <f t="shared" si="13"/>
        <v>-7.9178410508196004E-3</v>
      </c>
      <c r="AK79" s="20">
        <f t="shared" si="13"/>
        <v>4.3663069762667197E-3</v>
      </c>
      <c r="AL79" s="20">
        <f t="shared" si="13"/>
        <v>5.1985938922083303E-3</v>
      </c>
      <c r="AM79" s="20">
        <f t="shared" si="13"/>
        <v>4.7899992227762303E-3</v>
      </c>
      <c r="AN79" s="20">
        <f t="shared" si="13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16"/>
        <v>1.9076670491174688E-3</v>
      </c>
      <c r="AU79" s="20">
        <f t="shared" si="18"/>
        <v>6.4567128321585008E-3</v>
      </c>
      <c r="AV79" s="20">
        <f t="shared" si="12"/>
        <v>1.4017873012302475E-4</v>
      </c>
      <c r="AW79" s="20">
        <f t="shared" si="12"/>
        <v>-7.9178410508196004E-3</v>
      </c>
      <c r="AX79" s="20">
        <f t="shared" si="12"/>
        <v>4.3663069762667197E-3</v>
      </c>
      <c r="AY79" s="20">
        <f t="shared" si="11"/>
        <v>5.1985938922083303E-3</v>
      </c>
      <c r="AZ79" s="20">
        <f t="shared" si="11"/>
        <v>4.7899992227762303E-3</v>
      </c>
      <c r="BA79" s="20">
        <f t="shared" si="11"/>
        <v>-1.20524938396204E-4</v>
      </c>
      <c r="BC79" s="22">
        <f t="shared" si="19"/>
        <v>46203</v>
      </c>
      <c r="BD79" s="20">
        <f t="shared" si="20"/>
        <v>1.9076670491174688E-3</v>
      </c>
      <c r="BE79" s="20">
        <f t="shared" si="2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4"/>
        <v>1.7860805982201954E-3</v>
      </c>
      <c r="AI80" s="20">
        <f t="shared" si="21"/>
        <v>1.3614538507790097E-4</v>
      </c>
      <c r="AJ80" s="20">
        <f t="shared" si="13"/>
        <v>-7.6884617488559501E-3</v>
      </c>
      <c r="AK80" s="20">
        <f t="shared" si="13"/>
        <v>4.2388585542285596E-3</v>
      </c>
      <c r="AL80" s="20">
        <f t="shared" si="13"/>
        <v>5.0475783340830898E-3</v>
      </c>
      <c r="AM80" s="20">
        <f t="shared" si="13"/>
        <v>4.6510372519126203E-3</v>
      </c>
      <c r="AN80" s="20">
        <f t="shared" si="13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16"/>
        <v>1.7860805982201954E-3</v>
      </c>
      <c r="AU80" s="20">
        <f t="shared" si="18"/>
        <v>6.2813053188237652E-3</v>
      </c>
      <c r="AV80" s="20">
        <f t="shared" si="12"/>
        <v>1.3614538507790097E-4</v>
      </c>
      <c r="AW80" s="20">
        <f t="shared" si="12"/>
        <v>-7.6884617488559501E-3</v>
      </c>
      <c r="AX80" s="20">
        <f t="shared" si="12"/>
        <v>4.2388585542285596E-3</v>
      </c>
      <c r="AY80" s="20">
        <f t="shared" si="11"/>
        <v>5.0475783340830898E-3</v>
      </c>
      <c r="AZ80" s="20">
        <f t="shared" si="11"/>
        <v>4.6510372519126203E-3</v>
      </c>
      <c r="BA80" s="20">
        <f t="shared" si="11"/>
        <v>-1.0385245762245499E-4</v>
      </c>
      <c r="BC80" s="22">
        <f t="shared" si="19"/>
        <v>46295</v>
      </c>
      <c r="BD80" s="20">
        <f t="shared" si="20"/>
        <v>1.7860805982201954E-3</v>
      </c>
      <c r="BE80" s="20">
        <f t="shared" si="2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4"/>
        <v>1.6725133799310801E-3</v>
      </c>
      <c r="AI81" s="20">
        <f t="shared" si="21"/>
        <v>1.3220825545157724E-4</v>
      </c>
      <c r="AJ81" s="20">
        <f t="shared" si="13"/>
        <v>-7.4644556615321902E-3</v>
      </c>
      <c r="AK81" s="20">
        <f t="shared" si="13"/>
        <v>4.1147545303932198E-3</v>
      </c>
      <c r="AL81" s="20">
        <f t="shared" si="13"/>
        <v>4.9004258033003003E-3</v>
      </c>
      <c r="AM81" s="20">
        <f t="shared" si="13"/>
        <v>4.51552460862814E-3</v>
      </c>
      <c r="AN81" s="20">
        <f t="shared" si="13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16"/>
        <v>1.6725133799310801E-3</v>
      </c>
      <c r="AU81" s="20">
        <f t="shared" si="18"/>
        <v>6.1093265398242166E-3</v>
      </c>
      <c r="AV81" s="20">
        <f t="shared" si="12"/>
        <v>1.3220825545157724E-4</v>
      </c>
      <c r="AW81" s="20">
        <f t="shared" si="12"/>
        <v>-7.4644556615321902E-3</v>
      </c>
      <c r="AX81" s="20">
        <f t="shared" si="12"/>
        <v>4.1147545303932198E-3</v>
      </c>
      <c r="AY81" s="20">
        <f t="shared" si="11"/>
        <v>4.9004258033003003E-3</v>
      </c>
      <c r="AZ81" s="20">
        <f t="shared" si="11"/>
        <v>4.51552460862814E-3</v>
      </c>
      <c r="BA81" s="20">
        <f t="shared" si="11"/>
        <v>-8.91309964168307E-5</v>
      </c>
      <c r="BC81" s="22">
        <f t="shared" si="19"/>
        <v>46387</v>
      </c>
      <c r="BD81" s="20">
        <f t="shared" si="20"/>
        <v>1.6725133799310801E-3</v>
      </c>
      <c r="BE81" s="20">
        <f t="shared" si="2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4"/>
        <v>1.5656754737548937E-3</v>
      </c>
      <c r="AI82" s="20">
        <f t="shared" si="21"/>
        <v>1.2836664404070297E-4</v>
      </c>
      <c r="AJ82" s="20">
        <f t="shared" si="13"/>
        <v>-7.2456100711493204E-3</v>
      </c>
      <c r="AK82" s="20">
        <f t="shared" si="13"/>
        <v>3.9940384501946299E-3</v>
      </c>
      <c r="AL82" s="20">
        <f t="shared" si="13"/>
        <v>4.7571932675571898E-3</v>
      </c>
      <c r="AM82" s="20">
        <f t="shared" si="13"/>
        <v>4.3835742013165202E-3</v>
      </c>
      <c r="AN82" s="20">
        <f t="shared" si="13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16"/>
        <v>1.5656754737548937E-3</v>
      </c>
      <c r="AU82" s="20">
        <f t="shared" si="18"/>
        <v>5.9416298483202469E-3</v>
      </c>
      <c r="AV82" s="20">
        <f t="shared" si="12"/>
        <v>1.2836664404070297E-4</v>
      </c>
      <c r="AW82" s="20">
        <f t="shared" si="12"/>
        <v>-7.2456100711493204E-3</v>
      </c>
      <c r="AX82" s="20">
        <f t="shared" si="12"/>
        <v>3.9940384501946299E-3</v>
      </c>
      <c r="AY82" s="20">
        <f t="shared" si="11"/>
        <v>4.7571932675571898E-3</v>
      </c>
      <c r="AZ82" s="20">
        <f t="shared" si="11"/>
        <v>4.3835742013165202E-3</v>
      </c>
      <c r="BA82" s="20">
        <f t="shared" si="11"/>
        <v>-7.59326436394758E-5</v>
      </c>
      <c r="BC82" s="22">
        <f t="shared" si="19"/>
        <v>46477</v>
      </c>
      <c r="BD82" s="20">
        <f t="shared" si="20"/>
        <v>1.5656754737548937E-3</v>
      </c>
      <c r="BE82" s="20">
        <f t="shared" si="2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4"/>
        <v>1.4648559735609449E-3</v>
      </c>
      <c r="AI83" s="20">
        <f t="shared" si="21"/>
        <v>1.2461950185465941E-4</v>
      </c>
      <c r="AJ83" s="20">
        <f t="shared" si="13"/>
        <v>-7.0318089942733499E-3</v>
      </c>
      <c r="AK83" s="20">
        <f t="shared" si="13"/>
        <v>3.8766877256346502E-3</v>
      </c>
      <c r="AL83" s="20">
        <f t="shared" si="13"/>
        <v>4.61786252083928E-3</v>
      </c>
      <c r="AM83" s="20">
        <f t="shared" si="13"/>
        <v>4.2552059054789997E-3</v>
      </c>
      <c r="AN83" s="20">
        <f t="shared" si="13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16"/>
        <v>1.4648559735609449E-3</v>
      </c>
      <c r="AU83" s="20">
        <f t="shared" si="18"/>
        <v>5.7785791565824612E-3</v>
      </c>
      <c r="AV83" s="20">
        <f t="shared" si="12"/>
        <v>1.2461950185465941E-4</v>
      </c>
      <c r="AW83" s="20">
        <f t="shared" si="12"/>
        <v>-7.0318089942733499E-3</v>
      </c>
      <c r="AX83" s="20">
        <f t="shared" si="12"/>
        <v>3.8766877256346502E-3</v>
      </c>
      <c r="AY83" s="20">
        <f t="shared" si="11"/>
        <v>4.61786252083928E-3</v>
      </c>
      <c r="AZ83" s="20">
        <f t="shared" si="11"/>
        <v>4.2552059054789997E-3</v>
      </c>
      <c r="BA83" s="20">
        <f t="shared" si="11"/>
        <v>-6.3987502951778894E-5</v>
      </c>
      <c r="BC83" s="22">
        <f t="shared" si="19"/>
        <v>46568</v>
      </c>
      <c r="BD83" s="20">
        <f t="shared" si="20"/>
        <v>1.4648559735609449E-3</v>
      </c>
      <c r="BE83" s="20">
        <f t="shared" si="2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4"/>
        <v>1.369660867524931E-3</v>
      </c>
      <c r="AI84" s="20">
        <f t="shared" si="21"/>
        <v>1.2096561611109505E-4</v>
      </c>
      <c r="AJ84" s="20">
        <f t="shared" si="13"/>
        <v>-6.8229928212537498E-3</v>
      </c>
      <c r="AK84" s="20">
        <f t="shared" si="13"/>
        <v>3.7626421985459402E-3</v>
      </c>
      <c r="AL84" s="20">
        <f t="shared" si="13"/>
        <v>4.4823719436370901E-3</v>
      </c>
      <c r="AM84" s="20">
        <f t="shared" si="13"/>
        <v>4.1303839365847096E-3</v>
      </c>
      <c r="AN84" s="20">
        <f t="shared" si="13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16"/>
        <v>1.369660867524931E-3</v>
      </c>
      <c r="AU84" s="20">
        <f t="shared" si="18"/>
        <v>5.6202469330118984E-3</v>
      </c>
      <c r="AV84" s="20">
        <f t="shared" si="12"/>
        <v>1.2096561611109505E-4</v>
      </c>
      <c r="AW84" s="20">
        <f t="shared" si="12"/>
        <v>-6.8229928212537498E-3</v>
      </c>
      <c r="AX84" s="20">
        <f t="shared" si="12"/>
        <v>3.7626421985459402E-3</v>
      </c>
      <c r="AY84" s="20">
        <f t="shared" si="11"/>
        <v>4.4823719436370901E-3</v>
      </c>
      <c r="AZ84" s="20">
        <f t="shared" si="11"/>
        <v>4.1303839365847096E-3</v>
      </c>
      <c r="BA84" s="20">
        <f t="shared" si="11"/>
        <v>-5.3123940613186697E-5</v>
      </c>
      <c r="BC84" s="22">
        <f t="shared" si="19"/>
        <v>46660</v>
      </c>
      <c r="BD84" s="20">
        <f t="shared" si="20"/>
        <v>1.369660867524931E-3</v>
      </c>
      <c r="BE84" s="20">
        <f t="shared" si="2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4"/>
        <v>1.2798667592296932E-3</v>
      </c>
      <c r="AI85" s="20">
        <f t="shared" si="21"/>
        <v>1.1740370367735743E-4</v>
      </c>
      <c r="AJ85" s="20">
        <f t="shared" si="13"/>
        <v>-6.6191338470189499E-3</v>
      </c>
      <c r="AK85" s="20">
        <f t="shared" si="13"/>
        <v>3.65182117789686E-3</v>
      </c>
      <c r="AL85" s="20">
        <f t="shared" si="13"/>
        <v>4.3506357980893596E-3</v>
      </c>
      <c r="AM85" s="20">
        <f t="shared" si="13"/>
        <v>4.0090400523773396E-3</v>
      </c>
      <c r="AN85" s="20">
        <f t="shared" si="13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16"/>
        <v>1.2798667592296932E-3</v>
      </c>
      <c r="AU85" s="20">
        <f t="shared" si="18"/>
        <v>5.4665359558188579E-3</v>
      </c>
      <c r="AV85" s="20">
        <f t="shared" si="12"/>
        <v>1.1740370367735743E-4</v>
      </c>
      <c r="AW85" s="20">
        <f t="shared" si="12"/>
        <v>-6.6191338470189499E-3</v>
      </c>
      <c r="AX85" s="20">
        <f t="shared" si="12"/>
        <v>3.65182117789686E-3</v>
      </c>
      <c r="AY85" s="20">
        <f t="shared" si="11"/>
        <v>4.3506357980893596E-3</v>
      </c>
      <c r="AZ85" s="20">
        <f t="shared" si="11"/>
        <v>4.0090400523773396E-3</v>
      </c>
      <c r="BA85" s="20">
        <f t="shared" si="11"/>
        <v>-4.3230929203108498E-5</v>
      </c>
      <c r="BC85" s="22">
        <f t="shared" si="19"/>
        <v>46752</v>
      </c>
      <c r="BD85" s="20">
        <f t="shared" si="20"/>
        <v>1.2798667592296932E-3</v>
      </c>
      <c r="BE85" s="20">
        <f t="shared" si="2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4"/>
        <v>1.1953354087424577E-3</v>
      </c>
      <c r="AI86" s="20">
        <f t="shared" si="21"/>
        <v>1.1393245662639011E-4</v>
      </c>
      <c r="AJ86" s="20">
        <f t="shared" si="13"/>
        <v>-6.4202206695784803E-3</v>
      </c>
      <c r="AK86" s="20">
        <f t="shared" si="13"/>
        <v>3.5441339290231901E-3</v>
      </c>
      <c r="AL86" s="20">
        <f t="shared" si="13"/>
        <v>4.2225562352893303E-3</v>
      </c>
      <c r="AM86" s="20">
        <f t="shared" si="13"/>
        <v>3.8910882637965801E-3</v>
      </c>
      <c r="AN86" s="20">
        <f t="shared" si="13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16"/>
        <v>1.1953354087424577E-3</v>
      </c>
      <c r="AU86" s="20">
        <f t="shared" si="18"/>
        <v>5.3172562251142461E-3</v>
      </c>
      <c r="AV86" s="20">
        <f t="shared" si="12"/>
        <v>1.1393245662639011E-4</v>
      </c>
      <c r="AW86" s="20">
        <f t="shared" si="12"/>
        <v>-6.4202206695784803E-3</v>
      </c>
      <c r="AX86" s="20">
        <f t="shared" si="12"/>
        <v>3.5441339290231901E-3</v>
      </c>
      <c r="AY86" s="20">
        <f t="shared" si="11"/>
        <v>4.2225562352893303E-3</v>
      </c>
      <c r="AZ86" s="20">
        <f t="shared" si="11"/>
        <v>3.8910882637965801E-3</v>
      </c>
      <c r="BA86" s="20">
        <f t="shared" si="11"/>
        <v>-3.4233990042764597E-5</v>
      </c>
      <c r="BC86" s="22">
        <f t="shared" si="19"/>
        <v>46843</v>
      </c>
      <c r="BD86" s="20">
        <f t="shared" si="20"/>
        <v>1.1953354087424577E-3</v>
      </c>
      <c r="BE86" s="20">
        <f t="shared" si="2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4"/>
        <v>1.1159629023758748E-3</v>
      </c>
      <c r="AI87" s="20">
        <f t="shared" si="21"/>
        <v>1.1055056227654653E-4</v>
      </c>
      <c r="AJ87" s="20">
        <f t="shared" si="13"/>
        <v>-6.2262479864960696E-3</v>
      </c>
      <c r="AK87" s="20">
        <f t="shared" si="13"/>
        <v>3.4394861859077201E-3</v>
      </c>
      <c r="AL87" s="20">
        <f t="shared" si="13"/>
        <v>4.0980307912885598E-3</v>
      </c>
      <c r="AM87" s="20">
        <f t="shared" si="13"/>
        <v>3.77643420848006E-3</v>
      </c>
      <c r="AN87" s="20">
        <f t="shared" si="13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16"/>
        <v>1.1159629023758748E-3</v>
      </c>
      <c r="AU87" s="20">
        <f t="shared" si="18"/>
        <v>5.1721739982855562E-3</v>
      </c>
      <c r="AV87" s="20">
        <f t="shared" si="12"/>
        <v>1.1055056227654653E-4</v>
      </c>
      <c r="AW87" s="20">
        <f t="shared" si="12"/>
        <v>-6.2262479864960696E-3</v>
      </c>
      <c r="AX87" s="20">
        <f t="shared" si="12"/>
        <v>3.4394861859077201E-3</v>
      </c>
      <c r="AY87" s="20">
        <f t="shared" si="11"/>
        <v>4.0980307912885598E-3</v>
      </c>
      <c r="AZ87" s="20">
        <f t="shared" si="11"/>
        <v>3.77643420848006E-3</v>
      </c>
      <c r="BA87" s="20">
        <f t="shared" si="11"/>
        <v>-2.60797631712605E-5</v>
      </c>
      <c r="BC87" s="22">
        <f t="shared" si="19"/>
        <v>46934</v>
      </c>
      <c r="BD87" s="20">
        <f t="shared" si="20"/>
        <v>1.1159629023758748E-3</v>
      </c>
      <c r="BE87" s="20">
        <f t="shared" si="2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4"/>
        <v>1.0416498027738163E-3</v>
      </c>
      <c r="AI88" s="20">
        <f t="shared" si="21"/>
        <v>1.0725670933754257E-4</v>
      </c>
      <c r="AJ88" s="20">
        <f t="shared" si="13"/>
        <v>-6.0372099007444096E-3</v>
      </c>
      <c r="AK88" s="20">
        <f t="shared" si="13"/>
        <v>3.3377841383685999E-3</v>
      </c>
      <c r="AL88" s="20">
        <f t="shared" si="13"/>
        <v>3.9769569865510902E-3</v>
      </c>
      <c r="AM88" s="20">
        <f t="shared" si="13"/>
        <v>3.6649810574162999E-3</v>
      </c>
      <c r="AN88" s="20">
        <f t="shared" si="13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16"/>
        <v>1.0416498027738163E-3</v>
      </c>
      <c r="AU88" s="20">
        <f t="shared" si="18"/>
        <v>5.0310427999978834E-3</v>
      </c>
      <c r="AV88" s="20">
        <f t="shared" si="12"/>
        <v>1.0725670933754257E-4</v>
      </c>
      <c r="AW88" s="20">
        <f t="shared" si="12"/>
        <v>-6.0372099007444096E-3</v>
      </c>
      <c r="AX88" s="20">
        <f t="shared" si="12"/>
        <v>3.3377841383685999E-3</v>
      </c>
      <c r="AY88" s="20">
        <f t="shared" si="11"/>
        <v>3.9769569865510902E-3</v>
      </c>
      <c r="AZ88" s="20">
        <f t="shared" si="11"/>
        <v>3.6649810574162999E-3</v>
      </c>
      <c r="BA88" s="20">
        <f t="shared" si="11"/>
        <v>-1.8726190931239701E-5</v>
      </c>
      <c r="BC88" s="22">
        <f t="shared" si="19"/>
        <v>47026</v>
      </c>
      <c r="BD88" s="20">
        <f t="shared" si="20"/>
        <v>1.0416498027738163E-3</v>
      </c>
      <c r="BE88" s="20">
        <f t="shared" si="2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4"/>
        <v>9.7228450093249808E-4</v>
      </c>
      <c r="AI89" s="20">
        <f t="shared" si="21"/>
        <v>1.0404958664420792E-4</v>
      </c>
      <c r="AJ89" s="20">
        <f t="shared" si="13"/>
        <v>-5.8530956068447697E-3</v>
      </c>
      <c r="AK89" s="20">
        <f t="shared" si="13"/>
        <v>3.2389367745633202E-3</v>
      </c>
      <c r="AL89" s="20">
        <f t="shared" si="13"/>
        <v>3.8592350297017501E-3</v>
      </c>
      <c r="AM89" s="20">
        <f t="shared" si="13"/>
        <v>3.5566331296532599E-3</v>
      </c>
      <c r="AN89" s="20">
        <f t="shared" si="13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16"/>
        <v>9.7228450093249808E-4</v>
      </c>
      <c r="AU89" s="20">
        <f t="shared" si="18"/>
        <v>4.8936225019977258E-3</v>
      </c>
      <c r="AV89" s="20">
        <f t="shared" si="12"/>
        <v>1.0404958664420792E-4</v>
      </c>
      <c r="AW89" s="20">
        <f t="shared" si="12"/>
        <v>-5.8530956068447697E-3</v>
      </c>
      <c r="AX89" s="20">
        <f t="shared" si="12"/>
        <v>3.2389367745633202E-3</v>
      </c>
      <c r="AY89" s="20">
        <f t="shared" si="11"/>
        <v>3.8592350297017501E-3</v>
      </c>
      <c r="AZ89" s="20">
        <f t="shared" si="11"/>
        <v>3.5566331296532599E-3</v>
      </c>
      <c r="BA89" s="20">
        <f t="shared" si="11"/>
        <v>-1.2136411720042799E-5</v>
      </c>
      <c r="BC89" s="22">
        <f t="shared" si="19"/>
        <v>47118</v>
      </c>
      <c r="BD89" s="20">
        <f t="shared" si="20"/>
        <v>9.7228450093249808E-4</v>
      </c>
      <c r="BE89" s="20">
        <f t="shared" si="2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4"/>
        <v>9.0773501357799898E-4</v>
      </c>
      <c r="AI90" s="20">
        <f t="shared" si="21"/>
        <v>1.0092787828366337E-4</v>
      </c>
      <c r="AJ90" s="20">
        <f t="shared" si="13"/>
        <v>-5.6738867330152704E-3</v>
      </c>
      <c r="AK90" s="20">
        <f t="shared" si="13"/>
        <v>3.14285714508866E-3</v>
      </c>
      <c r="AL90" s="20">
        <f t="shared" si="13"/>
        <v>3.7447692775360798E-3</v>
      </c>
      <c r="AM90" s="20">
        <f t="shared" si="13"/>
        <v>3.4512979841583298E-3</v>
      </c>
      <c r="AN90" s="20">
        <f t="shared" si="13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16"/>
        <v>9.0773501357799898E-4</v>
      </c>
      <c r="AU90" s="20">
        <f t="shared" si="18"/>
        <v>4.7596904338597281E-3</v>
      </c>
      <c r="AV90" s="20">
        <f t="shared" si="12"/>
        <v>1.0092787828366337E-4</v>
      </c>
      <c r="AW90" s="20">
        <f t="shared" si="12"/>
        <v>-5.6738867330152704E-3</v>
      </c>
      <c r="AX90" s="20">
        <f t="shared" si="12"/>
        <v>3.14285714508866E-3</v>
      </c>
      <c r="AY90" s="20">
        <f t="shared" si="11"/>
        <v>3.7447692775360798E-3</v>
      </c>
      <c r="AZ90" s="20">
        <f t="shared" si="11"/>
        <v>3.4512979841583298E-3</v>
      </c>
      <c r="BA90" s="20">
        <f t="shared" si="11"/>
        <v>-6.2751181917342004E-6</v>
      </c>
      <c r="BC90" s="22">
        <f t="shared" si="19"/>
        <v>47208</v>
      </c>
      <c r="BD90" s="20">
        <f t="shared" si="20"/>
        <v>9.0773501357799898E-4</v>
      </c>
      <c r="BE90" s="20">
        <f t="shared" si="2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4"/>
        <v>8.4784616088361174E-4</v>
      </c>
      <c r="AI91" s="20">
        <f t="shared" si="21"/>
        <v>9.7890257394582874E-5</v>
      </c>
      <c r="AJ91" s="20">
        <f t="shared" si="13"/>
        <v>-5.4995558482873099E-3</v>
      </c>
      <c r="AK91" s="20">
        <f t="shared" si="13"/>
        <v>3.0494629226884801E-3</v>
      </c>
      <c r="AL91" s="20">
        <f t="shared" si="13"/>
        <v>3.6334688825023702E-3</v>
      </c>
      <c r="AM91" s="20">
        <f t="shared" si="13"/>
        <v>3.3488875036624599E-3</v>
      </c>
      <c r="AN91" s="20">
        <f t="shared" si="13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16"/>
        <v>8.4784616088361174E-4</v>
      </c>
      <c r="AU91" s="20">
        <f t="shared" si="18"/>
        <v>4.629047171683753E-3</v>
      </c>
      <c r="AV91" s="20">
        <f t="shared" si="12"/>
        <v>9.7890257394582874E-5</v>
      </c>
      <c r="AW91" s="20">
        <f t="shared" si="12"/>
        <v>-5.4995558482873099E-3</v>
      </c>
      <c r="AX91" s="20">
        <f t="shared" si="12"/>
        <v>3.0494629226884801E-3</v>
      </c>
      <c r="AY91" s="20">
        <f t="shared" si="11"/>
        <v>3.6334688825023702E-3</v>
      </c>
      <c r="AZ91" s="20">
        <f t="shared" si="11"/>
        <v>3.3488875036624599E-3</v>
      </c>
      <c r="BA91" s="20">
        <f t="shared" si="11"/>
        <v>-1.10654627683004E-6</v>
      </c>
      <c r="BC91" s="22">
        <f t="shared" si="19"/>
        <v>47299</v>
      </c>
      <c r="BD91" s="20">
        <f t="shared" si="20"/>
        <v>8.4784616088361174E-4</v>
      </c>
      <c r="BE91" s="20">
        <f t="shared" si="2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4"/>
        <v>7.9244009866114072E-4</v>
      </c>
      <c r="AI92" s="20">
        <f t="shared" si="21"/>
        <v>9.4935380001846828E-5</v>
      </c>
      <c r="AJ92" s="20">
        <f t="shared" si="13"/>
        <v>-5.3300657926746899E-3</v>
      </c>
      <c r="AK92" s="20">
        <f t="shared" si="13"/>
        <v>2.9586765126321502E-3</v>
      </c>
      <c r="AL92" s="20">
        <f t="shared" si="13"/>
        <v>3.5252479251734999E-3</v>
      </c>
      <c r="AM92" s="20">
        <f t="shared" si="13"/>
        <v>3.24931832182961E-3</v>
      </c>
      <c r="AN92" s="20">
        <f t="shared" si="13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16"/>
        <v>7.9244009866114072E-4</v>
      </c>
      <c r="AU92" s="20">
        <f t="shared" si="18"/>
        <v>4.5015188178455668E-3</v>
      </c>
      <c r="AV92" s="20">
        <f t="shared" si="12"/>
        <v>9.4935380001846828E-5</v>
      </c>
      <c r="AW92" s="20">
        <f t="shared" si="12"/>
        <v>-5.3300657926746899E-3</v>
      </c>
      <c r="AX92" s="20">
        <f t="shared" si="12"/>
        <v>2.9586765126321502E-3</v>
      </c>
      <c r="AY92" s="20">
        <f t="shared" si="11"/>
        <v>3.5252479251734999E-3</v>
      </c>
      <c r="AZ92" s="20">
        <f t="shared" si="11"/>
        <v>3.24931832182961E-3</v>
      </c>
      <c r="BA92" s="20">
        <f t="shared" si="11"/>
        <v>3.40647088314938E-6</v>
      </c>
      <c r="BC92" s="22">
        <f t="shared" si="19"/>
        <v>47391</v>
      </c>
      <c r="BD92" s="20">
        <f t="shared" si="20"/>
        <v>7.9244009866114072E-4</v>
      </c>
      <c r="BE92" s="20">
        <f t="shared" si="2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4"/>
        <v>7.41318841077227E-4</v>
      </c>
      <c r="AI93" s="20">
        <f t="shared" si="21"/>
        <v>9.2061879661116435E-5</v>
      </c>
      <c r="AJ93" s="20">
        <f t="shared" si="13"/>
        <v>-5.1653695844255899E-3</v>
      </c>
      <c r="AK93" s="20">
        <f t="shared" si="13"/>
        <v>2.8704248834943102E-3</v>
      </c>
      <c r="AL93" s="20">
        <f t="shared" si="13"/>
        <v>3.4200252287064298E-3</v>
      </c>
      <c r="AM93" s="20">
        <f t="shared" si="13"/>
        <v>3.1525118344255501E-3</v>
      </c>
      <c r="AN93" s="20">
        <f t="shared" si="13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16"/>
        <v>7.41318841077227E-4</v>
      </c>
      <c r="AU93" s="20">
        <f t="shared" si="18"/>
        <v>4.3769570129829705E-3</v>
      </c>
      <c r="AV93" s="20">
        <f t="shared" si="12"/>
        <v>9.2061879661116435E-5</v>
      </c>
      <c r="AW93" s="20">
        <f t="shared" si="12"/>
        <v>-5.1653695844255899E-3</v>
      </c>
      <c r="AX93" s="20">
        <f t="shared" si="12"/>
        <v>2.8704248834943102E-3</v>
      </c>
      <c r="AY93" s="20">
        <f t="shared" si="11"/>
        <v>3.4200252287064298E-3</v>
      </c>
      <c r="AZ93" s="20">
        <f t="shared" si="11"/>
        <v>3.1525118344255501E-3</v>
      </c>
      <c r="BA93" s="20">
        <f t="shared" si="11"/>
        <v>7.3027711211537301E-6</v>
      </c>
      <c r="BC93" s="22">
        <f t="shared" si="19"/>
        <v>47483</v>
      </c>
      <c r="BD93" s="20">
        <f t="shared" si="20"/>
        <v>7.41318841077227E-4</v>
      </c>
      <c r="BE93" s="20">
        <f t="shared" si="2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4"/>
        <v>6.9426786086503099E-4</v>
      </c>
      <c r="AI94" s="20">
        <f t="shared" si="21"/>
        <v>8.9268363318798413E-5</v>
      </c>
      <c r="AJ94" s="20">
        <f t="shared" si="13"/>
        <v>-5.0054107272101602E-3</v>
      </c>
      <c r="AK94" s="20">
        <f t="shared" si="13"/>
        <v>2.7846392378849602E-3</v>
      </c>
      <c r="AL94" s="20">
        <f t="shared" si="13"/>
        <v>3.31772399193575E-3</v>
      </c>
      <c r="AM94" s="20">
        <f t="shared" si="13"/>
        <v>3.05839395702278E-3</v>
      </c>
      <c r="AN94" s="20">
        <f t="shared" si="13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16"/>
        <v>6.9426786086503099E-4</v>
      </c>
      <c r="AU94" s="20">
        <f t="shared" si="18"/>
        <v>4.2552375403911418E-3</v>
      </c>
      <c r="AV94" s="20">
        <f t="shared" si="12"/>
        <v>8.9268363318798413E-5</v>
      </c>
      <c r="AW94" s="20">
        <f t="shared" si="12"/>
        <v>-5.0054107272101602E-3</v>
      </c>
      <c r="AX94" s="20">
        <f t="shared" si="12"/>
        <v>2.7846392378849602E-3</v>
      </c>
      <c r="AY94" s="20">
        <f t="shared" si="11"/>
        <v>3.31772399193575E-3</v>
      </c>
      <c r="AZ94" s="20">
        <f t="shared" si="11"/>
        <v>3.05839395702278E-3</v>
      </c>
      <c r="BA94" s="20">
        <f t="shared" si="11"/>
        <v>1.06227174390127E-5</v>
      </c>
      <c r="BC94" s="22">
        <f t="shared" si="19"/>
        <v>47573</v>
      </c>
      <c r="BD94" s="20">
        <f t="shared" si="20"/>
        <v>6.9426786086503099E-4</v>
      </c>
      <c r="BE94" s="20">
        <f t="shared" si="2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4"/>
        <v>6.510601553611356E-4</v>
      </c>
      <c r="AI95" s="20">
        <f t="shared" si="21"/>
        <v>8.6553408545303961E-5</v>
      </c>
      <c r="AJ95" s="20">
        <f t="shared" si="13"/>
        <v>-4.8501237883580199E-3</v>
      </c>
      <c r="AK95" s="20">
        <f t="shared" si="13"/>
        <v>2.7012545997573399E-3</v>
      </c>
      <c r="AL95" s="20">
        <f t="shared" si="13"/>
        <v>3.2182713312733902E-3</v>
      </c>
      <c r="AM95" s="20">
        <f t="shared" si="13"/>
        <v>2.9668947423733198E-3</v>
      </c>
      <c r="AN95" s="20">
        <f t="shared" si="13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16"/>
        <v>6.510601553611356E-4</v>
      </c>
      <c r="AU95" s="20">
        <f t="shared" si="18"/>
        <v>4.13625810938229E-3</v>
      </c>
      <c r="AV95" s="20">
        <f t="shared" si="12"/>
        <v>8.6553408545303961E-5</v>
      </c>
      <c r="AW95" s="20">
        <f t="shared" si="12"/>
        <v>-4.8501237883580199E-3</v>
      </c>
      <c r="AX95" s="20">
        <f t="shared" si="12"/>
        <v>2.7012545997573399E-3</v>
      </c>
      <c r="AY95" s="20">
        <f t="shared" si="11"/>
        <v>3.2182713312733902E-3</v>
      </c>
      <c r="AZ95" s="20">
        <f t="shared" si="11"/>
        <v>2.9668947423733198E-3</v>
      </c>
      <c r="BA95" s="20">
        <f t="shared" si="11"/>
        <v>1.34078157909556E-5</v>
      </c>
      <c r="BC95" s="22">
        <f t="shared" si="19"/>
        <v>47664</v>
      </c>
      <c r="BD95" s="20">
        <f t="shared" si="20"/>
        <v>6.510601553611356E-4</v>
      </c>
      <c r="BE95" s="20">
        <f t="shared" si="2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4"/>
        <v>6.1146037884959924E-4</v>
      </c>
      <c r="AI96" s="20">
        <f t="shared" si="21"/>
        <v>8.3915562148346927E-5</v>
      </c>
      <c r="AJ96" s="20">
        <f t="shared" si="13"/>
        <v>-4.6994351514450996E-3</v>
      </c>
      <c r="AK96" s="20">
        <f t="shared" si="13"/>
        <v>2.6202093715621501E-3</v>
      </c>
      <c r="AL96" s="20">
        <f t="shared" si="13"/>
        <v>3.1215977924325899E-3</v>
      </c>
      <c r="AM96" s="20">
        <f t="shared" si="13"/>
        <v>2.8779479306573199E-3</v>
      </c>
      <c r="AN96" s="20">
        <f t="shared" si="13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16"/>
        <v>6.1146037884959924E-4</v>
      </c>
      <c r="AU96" s="20">
        <f t="shared" si="18"/>
        <v>4.019935723503093E-3</v>
      </c>
      <c r="AV96" s="20">
        <f t="shared" si="12"/>
        <v>8.3915562148346927E-5</v>
      </c>
      <c r="AW96" s="20">
        <f t="shared" si="12"/>
        <v>-4.6994351514450996E-3</v>
      </c>
      <c r="AX96" s="20">
        <f t="shared" si="12"/>
        <v>2.6202093715621501E-3</v>
      </c>
      <c r="AY96" s="20">
        <f t="shared" si="11"/>
        <v>3.1215977924325899E-3</v>
      </c>
      <c r="AZ96" s="20">
        <f t="shared" si="11"/>
        <v>2.8779479306573199E-3</v>
      </c>
      <c r="BA96" s="20">
        <f t="shared" si="11"/>
        <v>1.57002181477849E-5</v>
      </c>
      <c r="BC96" s="22">
        <f t="shared" si="19"/>
        <v>47756</v>
      </c>
      <c r="BD96" s="20">
        <f t="shared" si="20"/>
        <v>6.1146037884959924E-4</v>
      </c>
      <c r="BE96" s="20">
        <f t="shared" si="2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4"/>
        <v>5.7522878771874906E-4</v>
      </c>
      <c r="AI97" s="20">
        <f t="shared" si="21"/>
        <v>8.1353340077223372E-5</v>
      </c>
      <c r="AJ97" s="20">
        <f t="shared" si="13"/>
        <v>-4.5532638744183399E-3</v>
      </c>
      <c r="AK97" s="20">
        <f t="shared" si="13"/>
        <v>2.5414448956428901E-3</v>
      </c>
      <c r="AL97" s="20">
        <f t="shared" si="13"/>
        <v>3.0276368691017899E-3</v>
      </c>
      <c r="AM97" s="20">
        <f t="shared" si="13"/>
        <v>2.7914904825232499E-3</v>
      </c>
      <c r="AN97" s="20">
        <f t="shared" si="13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16"/>
        <v>5.7522878771874906E-4</v>
      </c>
      <c r="AU97" s="20">
        <f t="shared" si="18"/>
        <v>3.9062039012509845E-3</v>
      </c>
      <c r="AV97" s="20">
        <f t="shared" si="12"/>
        <v>8.1353340077223372E-5</v>
      </c>
      <c r="AW97" s="20">
        <f t="shared" si="12"/>
        <v>-4.5532638744183399E-3</v>
      </c>
      <c r="AX97" s="20">
        <f t="shared" si="12"/>
        <v>2.5414448956428901E-3</v>
      </c>
      <c r="AY97" s="20">
        <f t="shared" si="11"/>
        <v>3.0276368691017899E-3</v>
      </c>
      <c r="AZ97" s="20">
        <f t="shared" si="11"/>
        <v>2.7914904825232499E-3</v>
      </c>
      <c r="BA97" s="20">
        <f t="shared" si="11"/>
        <v>1.7542188324171001E-5</v>
      </c>
      <c r="BC97" s="22">
        <f t="shared" si="19"/>
        <v>47848</v>
      </c>
      <c r="BD97" s="20">
        <f t="shared" si="20"/>
        <v>5.7522878771874906E-4</v>
      </c>
      <c r="BE97" s="20">
        <f t="shared" si="2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4"/>
        <v>5.4212484523436053E-4</v>
      </c>
      <c r="AI98" s="20">
        <f t="shared" si="21"/>
        <v>7.8865228474598911E-5</v>
      </c>
      <c r="AJ98" s="20">
        <f t="shared" si="13"/>
        <v>-4.4115226008889499E-3</v>
      </c>
      <c r="AK98" s="20">
        <f t="shared" si="13"/>
        <v>2.4649050397451602E-3</v>
      </c>
      <c r="AL98" s="20">
        <f t="shared" si="13"/>
        <v>2.9363245532376598E-3</v>
      </c>
      <c r="AM98" s="20">
        <f t="shared" si="13"/>
        <v>2.7074621257616701E-3</v>
      </c>
      <c r="AN98" s="20">
        <f t="shared" si="13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16"/>
        <v>5.4212484523436053E-4</v>
      </c>
      <c r="AU98" s="20">
        <f t="shared" si="18"/>
        <v>3.7950099268370357E-3</v>
      </c>
      <c r="AV98" s="20">
        <f t="shared" si="12"/>
        <v>7.8865228474598911E-5</v>
      </c>
      <c r="AW98" s="20">
        <f t="shared" si="12"/>
        <v>-4.4115226008889499E-3</v>
      </c>
      <c r="AX98" s="20">
        <f t="shared" si="12"/>
        <v>2.4649050397451602E-3</v>
      </c>
      <c r="AY98" s="20">
        <f t="shared" si="11"/>
        <v>2.9363245532376598E-3</v>
      </c>
      <c r="AZ98" s="20">
        <f t="shared" si="11"/>
        <v>2.7074621257616701E-3</v>
      </c>
      <c r="BA98" s="20">
        <f t="shared" si="11"/>
        <v>1.89755805068969E-5</v>
      </c>
      <c r="BC98" s="22">
        <f t="shared" si="19"/>
        <v>47938</v>
      </c>
      <c r="BD98" s="20">
        <f t="shared" si="20"/>
        <v>5.4212484523436053E-4</v>
      </c>
      <c r="BE98" s="20">
        <f t="shared" si="20"/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4"/>
        <v>5.1191040468916192E-4</v>
      </c>
      <c r="AI99" s="20">
        <f t="shared" si="21"/>
        <v>7.6449685707271887E-5</v>
      </c>
      <c r="AJ99" s="20">
        <f t="shared" si="13"/>
        <v>-4.2741184865802096E-3</v>
      </c>
      <c r="AK99" s="20">
        <f t="shared" si="13"/>
        <v>2.3905358193187999E-3</v>
      </c>
      <c r="AL99" s="20">
        <f t="shared" si="13"/>
        <v>2.8475989296117199E-3</v>
      </c>
      <c r="AM99" s="20">
        <f t="shared" si="13"/>
        <v>2.6258049351524002E-3</v>
      </c>
      <c r="AN99" s="20">
        <f t="shared" si="13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16"/>
        <v>5.1191040468916192E-4</v>
      </c>
      <c r="AU99" s="20">
        <f t="shared" si="18"/>
        <v>3.6863122459127092E-3</v>
      </c>
      <c r="AV99" s="20">
        <f t="shared" si="12"/>
        <v>7.6449685707271887E-5</v>
      </c>
      <c r="AW99" s="20">
        <f t="shared" si="12"/>
        <v>-4.2741184865802096E-3</v>
      </c>
      <c r="AX99" s="20">
        <f t="shared" si="12"/>
        <v>2.3905358193187999E-3</v>
      </c>
      <c r="AY99" s="20">
        <f t="shared" si="11"/>
        <v>2.8475989296117199E-3</v>
      </c>
      <c r="AZ99" s="20">
        <f t="shared" si="11"/>
        <v>2.6258049351524002E-3</v>
      </c>
      <c r="BA99" s="20">
        <f t="shared" si="11"/>
        <v>2.0041362702727299E-5</v>
      </c>
      <c r="BC99" s="22">
        <f t="shared" si="19"/>
        <v>48029</v>
      </c>
      <c r="BD99" s="20">
        <f t="shared" si="20"/>
        <v>5.1191040468916192E-4</v>
      </c>
      <c r="BE99" s="20">
        <f t="shared" si="2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4"/>
        <v>4.8435243311466291E-4</v>
      </c>
      <c r="AI100" s="20">
        <f t="shared" si="21"/>
        <v>7.4105145195351086E-5</v>
      </c>
      <c r="AJ100" s="20">
        <f t="shared" si="13"/>
        <v>-4.1409541135739502E-3</v>
      </c>
      <c r="AK100" s="20">
        <f t="shared" si="13"/>
        <v>2.3182850630965E-3</v>
      </c>
      <c r="AL100" s="20">
        <f t="shared" si="13"/>
        <v>2.7613998213160602E-3</v>
      </c>
      <c r="AM100" s="20">
        <f t="shared" si="13"/>
        <v>2.5464629555660401E-3</v>
      </c>
      <c r="AN100" s="20">
        <f t="shared" si="13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16"/>
        <v>4.8435243311466291E-4</v>
      </c>
      <c r="AU100" s="20">
        <f t="shared" si="18"/>
        <v>3.5800780711388019E-3</v>
      </c>
      <c r="AV100" s="20">
        <f t="shared" si="12"/>
        <v>7.4105145195351086E-5</v>
      </c>
      <c r="AW100" s="20">
        <f t="shared" si="12"/>
        <v>-4.1409541135739502E-3</v>
      </c>
      <c r="AX100" s="20">
        <f t="shared" si="12"/>
        <v>2.3182850630965E-3</v>
      </c>
      <c r="AY100" s="20">
        <f t="shared" si="11"/>
        <v>2.7613998213160602E-3</v>
      </c>
      <c r="AZ100" s="20">
        <f t="shared" si="11"/>
        <v>2.5464629555660401E-3</v>
      </c>
      <c r="BA100" s="20">
        <f t="shared" si="11"/>
        <v>2.0779199538800598E-5</v>
      </c>
      <c r="BC100" s="22">
        <f t="shared" si="19"/>
        <v>48121</v>
      </c>
      <c r="BD100" s="20">
        <f t="shared" si="20"/>
        <v>4.8435243311466291E-4</v>
      </c>
      <c r="BE100" s="20">
        <f t="shared" si="2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4"/>
        <v>4.5922527438449533E-4</v>
      </c>
      <c r="AI101" s="20">
        <f t="shared" si="21"/>
        <v>7.1830018865863077E-5</v>
      </c>
      <c r="AJ101" s="20">
        <f t="shared" si="13"/>
        <v>-4.0119283723716297E-3</v>
      </c>
      <c r="AK101" s="20">
        <f t="shared" si="13"/>
        <v>2.2481021239029102E-3</v>
      </c>
      <c r="AL101" s="20">
        <f t="shared" si="13"/>
        <v>2.6776684885154701E-3</v>
      </c>
      <c r="AM101" s="20">
        <f t="shared" si="13"/>
        <v>2.46938187249412E-3</v>
      </c>
      <c r="AN101" s="20">
        <f t="shared" si="13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16"/>
        <v>4.5922527438449533E-4</v>
      </c>
      <c r="AU101" s="20">
        <f t="shared" si="18"/>
        <v>3.4762812360141244E-3</v>
      </c>
      <c r="AV101" s="20">
        <f t="shared" si="12"/>
        <v>7.1830018865863077E-5</v>
      </c>
      <c r="AW101" s="20">
        <f t="shared" si="12"/>
        <v>-4.0119283723716297E-3</v>
      </c>
      <c r="AX101" s="20">
        <f t="shared" si="12"/>
        <v>2.2481021239029102E-3</v>
      </c>
      <c r="AY101" s="20">
        <f t="shared" si="11"/>
        <v>2.6776684885154701E-3</v>
      </c>
      <c r="AZ101" s="20">
        <f t="shared" si="11"/>
        <v>2.46938187249412E-3</v>
      </c>
      <c r="BA101" s="20">
        <f t="shared" si="11"/>
        <v>2.1227104607390799E-5</v>
      </c>
      <c r="BC101" s="22">
        <f t="shared" si="19"/>
        <v>48213</v>
      </c>
      <c r="BD101" s="20">
        <f t="shared" si="20"/>
        <v>4.5922527438449533E-4</v>
      </c>
      <c r="BE101" s="20">
        <f t="shared" si="2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4"/>
        <v>4.3631246651143539E-4</v>
      </c>
      <c r="AI102" s="20">
        <f t="shared" si="21"/>
        <v>6.9622701064254655E-5</v>
      </c>
      <c r="AJ102" s="20">
        <f t="shared" si="13"/>
        <v>-3.8869372980254698E-3</v>
      </c>
      <c r="AK102" s="20">
        <f t="shared" si="13"/>
        <v>2.17993763425017E-3</v>
      </c>
      <c r="AL102" s="20">
        <f t="shared" si="13"/>
        <v>2.5963473781587202E-3</v>
      </c>
      <c r="AM102" s="20">
        <f t="shared" si="13"/>
        <v>2.39450873276148E-3</v>
      </c>
      <c r="AN102" s="20">
        <f t="shared" si="13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16"/>
        <v>4.3631246651143539E-4</v>
      </c>
      <c r="AU102" s="20">
        <f t="shared" si="18"/>
        <v>3.3749003104975813E-3</v>
      </c>
      <c r="AV102" s="20">
        <f t="shared" si="12"/>
        <v>6.9622701064254655E-5</v>
      </c>
      <c r="AW102" s="20">
        <f t="shared" si="12"/>
        <v>-3.8869372980254698E-3</v>
      </c>
      <c r="AX102" s="20">
        <f t="shared" si="12"/>
        <v>2.17993763425017E-3</v>
      </c>
      <c r="AY102" s="20">
        <f t="shared" si="11"/>
        <v>2.5963473781587202E-3</v>
      </c>
      <c r="AZ102" s="20">
        <f t="shared" si="11"/>
        <v>2.39450873276148E-3</v>
      </c>
      <c r="BA102" s="20">
        <f t="shared" si="11"/>
        <v>2.1421162288426299E-5</v>
      </c>
      <c r="BC102" s="22">
        <f t="shared" si="19"/>
        <v>48304</v>
      </c>
      <c r="BD102" s="20">
        <f t="shared" si="20"/>
        <v>4.3631246651143539E-4</v>
      </c>
      <c r="BE102" s="20">
        <f t="shared" si="2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4"/>
        <v>4.1540814486756839E-4</v>
      </c>
      <c r="AI103" s="20">
        <f t="shared" si="21"/>
        <v>6.7481572774537516E-5</v>
      </c>
      <c r="AJ103" s="20">
        <f t="shared" si="13"/>
        <v>-3.7658748508029301E-3</v>
      </c>
      <c r="AK103" s="20">
        <f t="shared" si="13"/>
        <v>2.1137433031892501E-3</v>
      </c>
      <c r="AL103" s="20">
        <f t="shared" si="13"/>
        <v>2.51737992253975E-3</v>
      </c>
      <c r="AM103" s="20">
        <f t="shared" si="13"/>
        <v>2.3217917116680198E-3</v>
      </c>
      <c r="AN103" s="20">
        <f t="shared" si="13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16"/>
        <v>4.1540814486756839E-4</v>
      </c>
      <c r="AU103" s="20">
        <f t="shared" si="18"/>
        <v>3.2759169767308544E-3</v>
      </c>
      <c r="AV103" s="20">
        <f t="shared" si="12"/>
        <v>6.7481572774537516E-5</v>
      </c>
      <c r="AW103" s="20">
        <f t="shared" si="12"/>
        <v>-3.7658748508029301E-3</v>
      </c>
      <c r="AX103" s="20">
        <f t="shared" si="12"/>
        <v>2.1137433031892501E-3</v>
      </c>
      <c r="AY103" s="20">
        <f t="shared" si="11"/>
        <v>2.51737992253975E-3</v>
      </c>
      <c r="AZ103" s="20">
        <f t="shared" si="11"/>
        <v>2.3217917116680198E-3</v>
      </c>
      <c r="BA103" s="20">
        <f t="shared" si="11"/>
        <v>2.1395317362227201E-5</v>
      </c>
      <c r="BC103" s="22">
        <f t="shared" si="19"/>
        <v>48395</v>
      </c>
      <c r="BD103" s="20">
        <f t="shared" si="20"/>
        <v>4.1540814486756839E-4</v>
      </c>
      <c r="BE103" s="20">
        <f t="shared" si="2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4"/>
        <v>3.9631806840302608E-4</v>
      </c>
      <c r="AI104" s="20">
        <f t="shared" si="21"/>
        <v>6.5405006014452081E-5</v>
      </c>
      <c r="AJ104" s="20">
        <f t="shared" si="13"/>
        <v>-3.6486336354446501E-3</v>
      </c>
      <c r="AK104" s="20">
        <f t="shared" si="13"/>
        <v>2.0494717535734998E-3</v>
      </c>
      <c r="AL104" s="20">
        <f t="shared" si="13"/>
        <v>2.4407103813794901E-3</v>
      </c>
      <c r="AM104" s="20">
        <f t="shared" si="13"/>
        <v>2.2511799247393301E-3</v>
      </c>
      <c r="AN104" s="20">
        <f t="shared" si="13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16"/>
        <v>3.9631806840302608E-4</v>
      </c>
      <c r="AU104" s="20">
        <f t="shared" si="18"/>
        <v>3.1793146579672357E-3</v>
      </c>
      <c r="AV104" s="20">
        <f t="shared" si="12"/>
        <v>6.5405006014452081E-5</v>
      </c>
      <c r="AW104" s="20">
        <f t="shared" si="12"/>
        <v>-3.6486336354446501E-3</v>
      </c>
      <c r="AX104" s="20">
        <f t="shared" si="12"/>
        <v>2.0494717535734998E-3</v>
      </c>
      <c r="AY104" s="20">
        <f t="shared" si="11"/>
        <v>2.4407103813794901E-3</v>
      </c>
      <c r="AZ104" s="20">
        <f t="shared" si="11"/>
        <v>2.2511799247393301E-3</v>
      </c>
      <c r="BA104" s="20">
        <f t="shared" si="11"/>
        <v>2.1181227705113699E-5</v>
      </c>
      <c r="BC104" s="22">
        <f t="shared" si="19"/>
        <v>48487</v>
      </c>
      <c r="BD104" s="20">
        <f t="shared" si="20"/>
        <v>3.9631806840302608E-4</v>
      </c>
      <c r="BE104" s="20">
        <f t="shared" si="2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4"/>
        <v>3.7886030924487544E-4</v>
      </c>
      <c r="AI105" s="20">
        <f t="shared" si="21"/>
        <v>6.3391368290100297E-5</v>
      </c>
      <c r="AJ105" s="20">
        <f t="shared" si="13"/>
        <v>-3.5351055565846501E-3</v>
      </c>
      <c r="AK105" s="20">
        <f t="shared" si="13"/>
        <v>1.9870763931617501E-3</v>
      </c>
      <c r="AL105" s="20">
        <f t="shared" si="13"/>
        <v>2.3662837237203799E-3</v>
      </c>
      <c r="AM105" s="20">
        <f t="shared" si="13"/>
        <v>2.1826232800670098E-3</v>
      </c>
      <c r="AN105" s="20">
        <f t="shared" si="13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16"/>
        <v>3.7886030924487544E-4</v>
      </c>
      <c r="AU105" s="20">
        <f t="shared" si="18"/>
        <v>3.0850773826162515E-3</v>
      </c>
      <c r="AV105" s="20">
        <f t="shared" si="12"/>
        <v>6.3391368290100297E-5</v>
      </c>
      <c r="AW105" s="20">
        <f t="shared" si="12"/>
        <v>-3.5351055565846501E-3</v>
      </c>
      <c r="AX105" s="20">
        <f t="shared" si="12"/>
        <v>1.9870763931617501E-3</v>
      </c>
      <c r="AY105" s="20">
        <f t="shared" si="11"/>
        <v>2.3662837237203799E-3</v>
      </c>
      <c r="AZ105" s="20">
        <f t="shared" si="11"/>
        <v>2.1826232800670098E-3</v>
      </c>
      <c r="BA105" s="20">
        <f t="shared" si="11"/>
        <v>2.0808173961661599E-5</v>
      </c>
      <c r="BC105" s="22">
        <f t="shared" si="19"/>
        <v>48579</v>
      </c>
      <c r="BD105" s="20">
        <f t="shared" si="20"/>
        <v>3.7886030924487544E-4</v>
      </c>
      <c r="BE105" s="20">
        <f t="shared" si="2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4"/>
        <v>3.6286564841511747E-4</v>
      </c>
      <c r="AI106" s="20">
        <f t="shared" si="21"/>
        <v>6.1439027012522867E-5</v>
      </c>
      <c r="AJ106" s="20">
        <f t="shared" si="13"/>
        <v>-3.4251824082565099E-3</v>
      </c>
      <c r="AK106" s="20">
        <f t="shared" si="13"/>
        <v>1.9265113174071701E-3</v>
      </c>
      <c r="AL106" s="20">
        <f t="shared" si="13"/>
        <v>2.2940455441489102E-3</v>
      </c>
      <c r="AM106" s="20">
        <f t="shared" si="13"/>
        <v>2.1160723661539601E-3</v>
      </c>
      <c r="AN106" s="20">
        <f t="shared" si="13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16"/>
        <v>3.6286564841511747E-4</v>
      </c>
      <c r="AU106" s="20">
        <f t="shared" si="18"/>
        <v>2.9931888658650905E-3</v>
      </c>
      <c r="AV106" s="20">
        <f t="shared" si="12"/>
        <v>6.1439027012522867E-5</v>
      </c>
      <c r="AW106" s="20">
        <f t="shared" si="12"/>
        <v>-3.4251824082565099E-3</v>
      </c>
      <c r="AX106" s="20">
        <f t="shared" si="12"/>
        <v>1.9265113174071701E-3</v>
      </c>
      <c r="AY106" s="20">
        <f t="shared" si="11"/>
        <v>2.2940455441489102E-3</v>
      </c>
      <c r="AZ106" s="20">
        <f t="shared" si="11"/>
        <v>2.1160723661539601E-3</v>
      </c>
      <c r="BA106" s="20">
        <f t="shared" si="11"/>
        <v>2.0303019399037198E-5</v>
      </c>
      <c r="BC106" s="22">
        <f t="shared" si="19"/>
        <v>48669</v>
      </c>
      <c r="BD106" s="20">
        <f t="shared" si="20"/>
        <v>3.6286564841511747E-4</v>
      </c>
      <c r="BE106" s="20">
        <f t="shared" si="2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4"/>
        <v>3.4817771987239636E-4</v>
      </c>
      <c r="AI107" s="20">
        <f t="shared" si="21"/>
        <v>5.9546353796614058E-5</v>
      </c>
      <c r="AJ107" s="20">
        <f t="shared" si="13"/>
        <v>-3.31875639890677E-3</v>
      </c>
      <c r="AK107" s="20">
        <f t="shared" si="13"/>
        <v>1.86773123880268E-3</v>
      </c>
      <c r="AL107" s="20">
        <f t="shared" si="13"/>
        <v>2.2239420077951799E-3</v>
      </c>
      <c r="AM107" s="20">
        <f t="shared" si="13"/>
        <v>2.0514783708902502E-3</v>
      </c>
      <c r="AN107" s="20">
        <f t="shared" si="13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16"/>
        <v>3.4817771987239636E-4</v>
      </c>
      <c r="AU107" s="20">
        <f t="shared" si="18"/>
        <v>2.9036317844387842E-3</v>
      </c>
      <c r="AV107" s="20">
        <f t="shared" si="12"/>
        <v>5.9546353796614058E-5</v>
      </c>
      <c r="AW107" s="20">
        <f t="shared" si="12"/>
        <v>-3.31875639890677E-3</v>
      </c>
      <c r="AX107" s="20">
        <f t="shared" si="12"/>
        <v>1.86773123880268E-3</v>
      </c>
      <c r="AY107" s="20">
        <f t="shared" si="11"/>
        <v>2.2239420077951799E-3</v>
      </c>
      <c r="AZ107" s="20">
        <f t="shared" si="11"/>
        <v>2.0514783708902502E-3</v>
      </c>
      <c r="BA107" s="20">
        <f t="shared" si="11"/>
        <v>1.9690212060829901E-5</v>
      </c>
      <c r="BC107" s="22">
        <f t="shared" si="19"/>
        <v>48760</v>
      </c>
      <c r="BD107" s="20">
        <f t="shared" si="20"/>
        <v>3.4817771987239636E-4</v>
      </c>
      <c r="BE107" s="20">
        <f t="shared" si="2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4"/>
        <v>3.3465294005118116E-4</v>
      </c>
      <c r="AI108" s="20">
        <f t="shared" si="21"/>
        <v>5.7711728575081285E-5</v>
      </c>
      <c r="AJ108" s="20">
        <f t="shared" ref="AJ108:AN123" si="22">Z108</f>
        <v>-3.2157206131144798E-3</v>
      </c>
      <c r="AK108" s="20">
        <f t="shared" si="22"/>
        <v>1.81069143929679E-3</v>
      </c>
      <c r="AL108" s="20">
        <f t="shared" si="22"/>
        <v>2.1559198204012999E-3</v>
      </c>
      <c r="AM108" s="20">
        <f t="shared" si="22"/>
        <v>1.98879302748533E-3</v>
      </c>
      <c r="AN108" s="20">
        <f t="shared" si="22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16"/>
        <v>3.3465294005118116E-4</v>
      </c>
      <c r="AU108" s="20">
        <f t="shared" si="18"/>
        <v>2.8163872265131291E-3</v>
      </c>
      <c r="AV108" s="20">
        <f t="shared" si="12"/>
        <v>5.7711728575081285E-5</v>
      </c>
      <c r="AW108" s="20">
        <f t="shared" si="12"/>
        <v>-3.2157206131144798E-3</v>
      </c>
      <c r="AX108" s="20">
        <f t="shared" si="12"/>
        <v>1.81069143929679E-3</v>
      </c>
      <c r="AY108" s="20">
        <f t="shared" si="12"/>
        <v>2.1559198204012999E-3</v>
      </c>
      <c r="AZ108" s="20">
        <f t="shared" si="12"/>
        <v>1.98879302748533E-3</v>
      </c>
      <c r="BA108" s="20">
        <f t="shared" si="12"/>
        <v>1.8991823869107801E-5</v>
      </c>
      <c r="BC108" s="22">
        <f t="shared" si="19"/>
        <v>48852</v>
      </c>
      <c r="BD108" s="20">
        <f t="shared" si="20"/>
        <v>3.3465294005118116E-4</v>
      </c>
      <c r="BE108" s="20">
        <f t="shared" si="2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4"/>
        <v>3.2216026302100281E-4</v>
      </c>
      <c r="AI109" s="20">
        <f t="shared" si="21"/>
        <v>5.5933543480158319E-5</v>
      </c>
      <c r="AJ109" s="20">
        <f t="shared" si="22"/>
        <v>-3.1159694126481302E-3</v>
      </c>
      <c r="AK109" s="20">
        <f t="shared" si="22"/>
        <v>1.7553477415388401E-3</v>
      </c>
      <c r="AL109" s="20">
        <f t="shared" si="22"/>
        <v>2.08992621868464E-3</v>
      </c>
      <c r="AM109" s="20">
        <f t="shared" si="22"/>
        <v>1.92796858329291E-3</v>
      </c>
      <c r="AN109" s="20">
        <f t="shared" si="22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16"/>
        <v>3.2216026302100281E-4</v>
      </c>
      <c r="AU109" s="20">
        <f t="shared" si="18"/>
        <v>2.7314342936734359E-3</v>
      </c>
      <c r="AV109" s="20">
        <f t="shared" ref="AV109:BA132" si="23">AI109</f>
        <v>5.5933543480158319E-5</v>
      </c>
      <c r="AW109" s="20">
        <f t="shared" si="23"/>
        <v>-3.1159694126481302E-3</v>
      </c>
      <c r="AX109" s="20">
        <f t="shared" si="23"/>
        <v>1.7553477415388401E-3</v>
      </c>
      <c r="AY109" s="20">
        <f t="shared" si="23"/>
        <v>2.08992621868464E-3</v>
      </c>
      <c r="AZ109" s="20">
        <f t="shared" si="23"/>
        <v>1.92796858329291E-3</v>
      </c>
      <c r="BA109" s="20">
        <f t="shared" si="23"/>
        <v>1.8227619325017401E-5</v>
      </c>
      <c r="BC109" s="22">
        <f t="shared" si="19"/>
        <v>48944</v>
      </c>
      <c r="BD109" s="20">
        <f t="shared" si="20"/>
        <v>3.2216026302100281E-4</v>
      </c>
      <c r="BE109" s="20">
        <f t="shared" si="2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4"/>
        <v>3.1058079087522476E-4</v>
      </c>
      <c r="AI110" s="20">
        <f t="shared" si="21"/>
        <v>5.421020645132416E-5</v>
      </c>
      <c r="AJ110" s="20">
        <f t="shared" si="22"/>
        <v>-3.0193987803683801E-3</v>
      </c>
      <c r="AK110" s="20">
        <f t="shared" si="22"/>
        <v>1.7016564963334699E-3</v>
      </c>
      <c r="AL110" s="20">
        <f t="shared" si="22"/>
        <v>2.0259089767549199E-3</v>
      </c>
      <c r="AM110" s="20">
        <f t="shared" si="22"/>
        <v>1.8689577860664299E-3</v>
      </c>
      <c r="AN110" s="20">
        <f t="shared" si="22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16"/>
        <v>3.1058079087522476E-4</v>
      </c>
      <c r="AU110" s="20">
        <f t="shared" si="18"/>
        <v>2.6487498326730153E-3</v>
      </c>
      <c r="AV110" s="20">
        <f t="shared" si="23"/>
        <v>5.421020645132416E-5</v>
      </c>
      <c r="AW110" s="20">
        <f t="shared" si="23"/>
        <v>-3.0193987803683801E-3</v>
      </c>
      <c r="AX110" s="20">
        <f t="shared" si="23"/>
        <v>1.7016564963334699E-3</v>
      </c>
      <c r="AY110" s="20">
        <f t="shared" si="23"/>
        <v>2.0259089767549199E-3</v>
      </c>
      <c r="AZ110" s="20">
        <f t="shared" si="23"/>
        <v>1.8689577860664299E-3</v>
      </c>
      <c r="BA110" s="20">
        <f t="shared" si="23"/>
        <v>1.7415147435251299E-5</v>
      </c>
      <c r="BC110" s="22">
        <f t="shared" si="19"/>
        <v>49034</v>
      </c>
      <c r="BD110" s="20">
        <f t="shared" si="20"/>
        <v>3.1058079087522476E-4</v>
      </c>
      <c r="BE110" s="20">
        <f t="shared" si="2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4"/>
        <v>2.9980727453041145E-4</v>
      </c>
      <c r="AI111" s="20">
        <f t="shared" si="21"/>
        <v>5.2540144547285845E-5</v>
      </c>
      <c r="AJ111" s="20">
        <f t="shared" si="22"/>
        <v>-2.92590661052916E-3</v>
      </c>
      <c r="AK111" s="20">
        <f t="shared" si="22"/>
        <v>1.64957458244074E-3</v>
      </c>
      <c r="AL111" s="20">
        <f t="shared" si="22"/>
        <v>1.9638164248991698E-3</v>
      </c>
      <c r="AM111" s="20">
        <f t="shared" si="22"/>
        <v>1.81171388671241E-3</v>
      </c>
      <c r="AN111" s="20">
        <f t="shared" si="22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16"/>
        <v>2.9980727453041145E-4</v>
      </c>
      <c r="AU111" s="20">
        <f t="shared" si="18"/>
        <v>2.5683082805383417E-3</v>
      </c>
      <c r="AV111" s="20">
        <f t="shared" si="23"/>
        <v>5.2540144547285845E-5</v>
      </c>
      <c r="AW111" s="20">
        <f t="shared" si="23"/>
        <v>-2.92590661052916E-3</v>
      </c>
      <c r="AX111" s="20">
        <f t="shared" si="23"/>
        <v>1.64957458244074E-3</v>
      </c>
      <c r="AY111" s="20">
        <f t="shared" si="23"/>
        <v>1.9638164248991698E-3</v>
      </c>
      <c r="AZ111" s="20">
        <f t="shared" si="23"/>
        <v>1.81171388671241E-3</v>
      </c>
      <c r="BA111" s="20">
        <f t="shared" si="23"/>
        <v>1.65698524678958E-5</v>
      </c>
      <c r="BC111" s="22">
        <f t="shared" si="19"/>
        <v>49125</v>
      </c>
      <c r="BD111" s="20">
        <f t="shared" si="20"/>
        <v>2.9980727453041145E-4</v>
      </c>
      <c r="BE111" s="20">
        <f t="shared" si="2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4"/>
        <v>2.897435269711081E-4</v>
      </c>
      <c r="AI112" s="20">
        <f t="shared" si="21"/>
        <v>5.0921806940523959E-5</v>
      </c>
      <c r="AJ112" s="20">
        <f t="shared" si="22"/>
        <v>-2.8353929488855699E-3</v>
      </c>
      <c r="AK112" s="20">
        <f t="shared" si="22"/>
        <v>1.5990594161019399E-3</v>
      </c>
      <c r="AL112" s="20">
        <f t="shared" si="22"/>
        <v>1.90359747873625E-3</v>
      </c>
      <c r="AM112" s="20">
        <f t="shared" si="22"/>
        <v>1.7561906519913901E-3</v>
      </c>
      <c r="AN112" s="20">
        <f t="shared" si="22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16"/>
        <v>2.897435269711081E-4</v>
      </c>
      <c r="AU112" s="20">
        <f t="shared" si="18"/>
        <v>2.4900816026934471E-3</v>
      </c>
      <c r="AV112" s="20">
        <f t="shared" si="23"/>
        <v>5.0921806940523959E-5</v>
      </c>
      <c r="AW112" s="20">
        <f t="shared" si="23"/>
        <v>-2.8353929488855699E-3</v>
      </c>
      <c r="AX112" s="20">
        <f t="shared" si="23"/>
        <v>1.5990594161019399E-3</v>
      </c>
      <c r="AY112" s="20">
        <f t="shared" si="23"/>
        <v>1.90359747873625E-3</v>
      </c>
      <c r="AZ112" s="20">
        <f t="shared" si="23"/>
        <v>1.7561906519913901E-3</v>
      </c>
      <c r="BA112" s="20">
        <f t="shared" si="23"/>
        <v>1.57051978089128E-5</v>
      </c>
      <c r="BC112" s="22">
        <f t="shared" si="19"/>
        <v>49217</v>
      </c>
      <c r="BD112" s="20">
        <f t="shared" si="20"/>
        <v>2.897435269711081E-4</v>
      </c>
      <c r="BE112" s="20">
        <f t="shared" si="2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4"/>
        <v>2.8030377727827969E-4</v>
      </c>
      <c r="AI113" s="20">
        <f t="shared" si="21"/>
        <v>4.9353667590556539E-5</v>
      </c>
      <c r="AJ113" s="20">
        <f t="shared" si="22"/>
        <v>-2.74776018792666E-3</v>
      </c>
      <c r="AK113" s="20">
        <f t="shared" si="22"/>
        <v>1.5500689685365901E-3</v>
      </c>
      <c r="AL113" s="20">
        <f t="shared" si="22"/>
        <v>1.84520167367807E-3</v>
      </c>
      <c r="AM113" s="20">
        <f t="shared" si="22"/>
        <v>1.7023423875661601E-3</v>
      </c>
      <c r="AN113" s="20">
        <f t="shared" si="22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16"/>
        <v>2.8030377727827969E-4</v>
      </c>
      <c r="AU113" s="20">
        <f t="shared" si="18"/>
        <v>2.4140393083671649E-3</v>
      </c>
      <c r="AV113" s="20">
        <f t="shared" si="23"/>
        <v>4.9353667590556539E-5</v>
      </c>
      <c r="AW113" s="20">
        <f t="shared" si="23"/>
        <v>-2.74776018792666E-3</v>
      </c>
      <c r="AX113" s="20">
        <f t="shared" si="23"/>
        <v>1.5500689685365901E-3</v>
      </c>
      <c r="AY113" s="20">
        <f t="shared" si="23"/>
        <v>1.84520167367807E-3</v>
      </c>
      <c r="AZ113" s="20">
        <f t="shared" si="23"/>
        <v>1.7023423875661601E-3</v>
      </c>
      <c r="BA113" s="20">
        <f t="shared" si="23"/>
        <v>1.48327989224483E-5</v>
      </c>
      <c r="BC113" s="22">
        <f t="shared" si="19"/>
        <v>49309</v>
      </c>
      <c r="BD113" s="20">
        <f t="shared" si="20"/>
        <v>2.8030377727827969E-4</v>
      </c>
      <c r="BE113" s="20">
        <f t="shared" si="2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4"/>
        <v>2.7141198336573573E-4</v>
      </c>
      <c r="AI114" s="20">
        <f t="shared" si="21"/>
        <v>4.7834227592115248E-5</v>
      </c>
      <c r="AJ114" s="20">
        <f t="shared" si="22"/>
        <v>-2.6629132198863199E-3</v>
      </c>
      <c r="AK114" s="20">
        <f t="shared" si="22"/>
        <v>1.5025617881247999E-3</v>
      </c>
      <c r="AL114" s="20">
        <f t="shared" si="22"/>
        <v>1.78857920518638E-3</v>
      </c>
      <c r="AM114" s="20">
        <f t="shared" si="22"/>
        <v>1.65012396649011E-3</v>
      </c>
      <c r="AN114" s="20">
        <f t="shared" si="22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16"/>
        <v>2.7141198336573573E-4</v>
      </c>
      <c r="AU114" s="20">
        <f t="shared" si="18"/>
        <v>2.3401485296580008E-3</v>
      </c>
      <c r="AV114" s="20">
        <f t="shared" si="23"/>
        <v>4.7834227592115248E-5</v>
      </c>
      <c r="AW114" s="20">
        <f t="shared" si="23"/>
        <v>-2.6629132198863199E-3</v>
      </c>
      <c r="AX114" s="20">
        <f t="shared" si="23"/>
        <v>1.5025617881247999E-3</v>
      </c>
      <c r="AY114" s="20">
        <f t="shared" si="23"/>
        <v>1.78857920518638E-3</v>
      </c>
      <c r="AZ114" s="20">
        <f t="shared" si="23"/>
        <v>1.65012396649011E-3</v>
      </c>
      <c r="BA114" s="20">
        <f t="shared" si="23"/>
        <v>1.39625621509154E-5</v>
      </c>
      <c r="BC114" s="22">
        <f t="shared" si="19"/>
        <v>49399</v>
      </c>
      <c r="BD114" s="20">
        <f t="shared" si="20"/>
        <v>2.7141198336573573E-4</v>
      </c>
      <c r="BE114" s="20">
        <f t="shared" si="2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4"/>
        <v>2.6300112093236765E-4</v>
      </c>
      <c r="AI115" s="20">
        <f t="shared" si="21"/>
        <v>4.6362017202676533E-5</v>
      </c>
      <c r="AJ115" s="20">
        <f t="shared" si="22"/>
        <v>-2.5807595527948999E-3</v>
      </c>
      <c r="AK115" s="20">
        <f t="shared" si="22"/>
        <v>1.45649702651962E-3</v>
      </c>
      <c r="AL115" s="20">
        <f t="shared" si="22"/>
        <v>1.7336809703394299E-3</v>
      </c>
      <c r="AM115" s="20">
        <f t="shared" si="22"/>
        <v>1.59949086193655E-3</v>
      </c>
      <c r="AN115" s="20">
        <f t="shared" si="22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16"/>
        <v>2.6300112093236765E-4</v>
      </c>
      <c r="AU115" s="20">
        <f t="shared" si="18"/>
        <v>2.2683741487168549E-3</v>
      </c>
      <c r="AV115" s="20">
        <f t="shared" si="23"/>
        <v>4.6362017202676533E-5</v>
      </c>
      <c r="AW115" s="20">
        <f t="shared" si="23"/>
        <v>-2.5807595527948999E-3</v>
      </c>
      <c r="AX115" s="20">
        <f t="shared" si="23"/>
        <v>1.45649702651962E-3</v>
      </c>
      <c r="AY115" s="20">
        <f t="shared" si="23"/>
        <v>1.7336809703394299E-3</v>
      </c>
      <c r="AZ115" s="20">
        <f t="shared" si="23"/>
        <v>1.59949086193655E-3</v>
      </c>
      <c r="BA115" s="20">
        <f t="shared" si="23"/>
        <v>1.3102825513477899E-5</v>
      </c>
      <c r="BC115" s="22">
        <f t="shared" si="19"/>
        <v>49490</v>
      </c>
      <c r="BD115" s="20">
        <f t="shared" si="20"/>
        <v>2.6300112093236765E-4</v>
      </c>
      <c r="BE115" s="20">
        <f t="shared" si="2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4"/>
        <v>2.5501246626418589E-4</v>
      </c>
      <c r="AI116" s="20">
        <f t="shared" si="21"/>
        <v>4.4935597561021087E-5</v>
      </c>
      <c r="AJ116" s="20">
        <f t="shared" si="22"/>
        <v>-2.50120939293552E-3</v>
      </c>
      <c r="AK116" s="20">
        <f t="shared" si="22"/>
        <v>1.41183446640269E-3</v>
      </c>
      <c r="AL116" s="20">
        <f t="shared" si="22"/>
        <v>1.6804586104202099E-3</v>
      </c>
      <c r="AM116" s="20">
        <f t="shared" si="22"/>
        <v>1.55039918308119E-3</v>
      </c>
      <c r="AN116" s="20">
        <f t="shared" si="22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16"/>
        <v>2.5501246626418589E-4</v>
      </c>
      <c r="AU116" s="20">
        <f t="shared" si="18"/>
        <v>2.1986789640119214E-3</v>
      </c>
      <c r="AV116" s="20">
        <f t="shared" si="23"/>
        <v>4.4935597561021087E-5</v>
      </c>
      <c r="AW116" s="20">
        <f t="shared" si="23"/>
        <v>-2.50120939293552E-3</v>
      </c>
      <c r="AX116" s="20">
        <f t="shared" si="23"/>
        <v>1.41183446640269E-3</v>
      </c>
      <c r="AY116" s="20">
        <f t="shared" si="23"/>
        <v>1.6804586104202099E-3</v>
      </c>
      <c r="AZ116" s="20">
        <f t="shared" si="23"/>
        <v>1.55039918308119E-3</v>
      </c>
      <c r="BA116" s="20">
        <f t="shared" si="23"/>
        <v>1.2260499482330501E-5</v>
      </c>
      <c r="BC116" s="22">
        <f t="shared" si="19"/>
        <v>49582</v>
      </c>
      <c r="BD116" s="20">
        <f t="shared" si="20"/>
        <v>2.5501246626418589E-4</v>
      </c>
      <c r="BE116" s="20">
        <f t="shared" si="2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4"/>
        <v>2.4739488226759802E-4</v>
      </c>
      <c r="AI117" s="20">
        <f t="shared" si="21"/>
        <v>4.3553562106801976E-5</v>
      </c>
      <c r="AJ117" s="20">
        <f t="shared" si="22"/>
        <v>-2.4241756977350002E-3</v>
      </c>
      <c r="AK117" s="20">
        <f t="shared" si="22"/>
        <v>1.3685345499503301E-3</v>
      </c>
      <c r="AL117" s="20">
        <f t="shared" si="22"/>
        <v>1.62886455277178E-3</v>
      </c>
      <c r="AM117" s="20">
        <f t="shared" si="22"/>
        <v>1.5028057104293699E-3</v>
      </c>
      <c r="AN117" s="20">
        <f t="shared" si="22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16"/>
        <v>2.4739488226759802E-4</v>
      </c>
      <c r="AU117" s="20">
        <f t="shared" si="18"/>
        <v>2.1310238825289064E-3</v>
      </c>
      <c r="AV117" s="20">
        <f t="shared" si="23"/>
        <v>4.3553562106801976E-5</v>
      </c>
      <c r="AW117" s="20">
        <f t="shared" si="23"/>
        <v>-2.4241756977350002E-3</v>
      </c>
      <c r="AX117" s="20">
        <f t="shared" si="23"/>
        <v>1.3685345499503301E-3</v>
      </c>
      <c r="AY117" s="20">
        <f t="shared" si="23"/>
        <v>1.62886455277178E-3</v>
      </c>
      <c r="AZ117" s="20">
        <f t="shared" si="23"/>
        <v>1.5028057104293699E-3</v>
      </c>
      <c r="BA117" s="20">
        <f t="shared" si="23"/>
        <v>1.1441205005624501E-5</v>
      </c>
      <c r="BC117" s="22">
        <f t="shared" si="19"/>
        <v>49674</v>
      </c>
      <c r="BD117" s="20">
        <f t="shared" si="20"/>
        <v>2.4739488226759802E-4</v>
      </c>
      <c r="BE117" s="20">
        <f t="shared" si="2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4"/>
        <v>2.4010411950811037E-4</v>
      </c>
      <c r="AI118" s="20">
        <f t="shared" si="21"/>
        <v>4.2214537719216436E-5</v>
      </c>
      <c r="AJ118" s="20">
        <f t="shared" si="22"/>
        <v>-2.3495742027090901E-3</v>
      </c>
      <c r="AK118" s="20">
        <f t="shared" si="22"/>
        <v>1.3265584071664399E-3</v>
      </c>
      <c r="AL118" s="20">
        <f t="shared" si="22"/>
        <v>1.5788520505211001E-3</v>
      </c>
      <c r="AM118" s="20">
        <f t="shared" si="22"/>
        <v>1.45666793229803E-3</v>
      </c>
      <c r="AN118" s="20">
        <f t="shared" si="22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16"/>
        <v>2.4010411950811037E-4</v>
      </c>
      <c r="AU118" s="20">
        <f t="shared" si="18"/>
        <v>2.0653681327291282E-3</v>
      </c>
      <c r="AV118" s="20">
        <f t="shared" si="23"/>
        <v>4.2214537719216436E-5</v>
      </c>
      <c r="AW118" s="20">
        <f t="shared" si="23"/>
        <v>-2.3495742027090901E-3</v>
      </c>
      <c r="AX118" s="20">
        <f t="shared" si="23"/>
        <v>1.3265584071664399E-3</v>
      </c>
      <c r="AY118" s="20">
        <f t="shared" si="23"/>
        <v>1.5788520505211001E-3</v>
      </c>
      <c r="AZ118" s="20">
        <f t="shared" si="23"/>
        <v>1.45666793229803E-3</v>
      </c>
      <c r="BA118" s="20">
        <f t="shared" si="23"/>
        <v>1.06494077334318E-5</v>
      </c>
      <c r="BC118" s="22">
        <f t="shared" si="19"/>
        <v>49765</v>
      </c>
      <c r="BD118" s="20">
        <f t="shared" si="20"/>
        <v>2.4010411950811037E-4</v>
      </c>
      <c r="BE118" s="20">
        <f t="shared" si="2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4"/>
        <v>2.3310214036615512E-4</v>
      </c>
      <c r="AI119" s="20">
        <f t="shared" si="21"/>
        <v>4.091718559150921E-5</v>
      </c>
      <c r="AJ119" s="20">
        <f t="shared" si="22"/>
        <v>-2.2773234257589198E-3</v>
      </c>
      <c r="AK119" s="20">
        <f t="shared" si="22"/>
        <v>1.28586788297191E-3</v>
      </c>
      <c r="AL119" s="20">
        <f t="shared" si="22"/>
        <v>1.53037522026E-3</v>
      </c>
      <c r="AM119" s="20">
        <f t="shared" si="22"/>
        <v>1.4119440785442801E-3</v>
      </c>
      <c r="AN119" s="20">
        <f t="shared" si="22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16"/>
        <v>2.3310214036615512E-4</v>
      </c>
      <c r="AU119" s="20">
        <f t="shared" si="18"/>
        <v>2.0016694879683061E-3</v>
      </c>
      <c r="AV119" s="20">
        <f t="shared" si="23"/>
        <v>4.091718559150921E-5</v>
      </c>
      <c r="AW119" s="20">
        <f t="shared" si="23"/>
        <v>-2.2773234257589198E-3</v>
      </c>
      <c r="AX119" s="20">
        <f t="shared" si="23"/>
        <v>1.28586788297191E-3</v>
      </c>
      <c r="AY119" s="20">
        <f t="shared" si="23"/>
        <v>1.53037522026E-3</v>
      </c>
      <c r="AZ119" s="20">
        <f t="shared" si="23"/>
        <v>1.4119440785442801E-3</v>
      </c>
      <c r="BA119" s="20">
        <f t="shared" si="23"/>
        <v>9.8885463595266203E-6</v>
      </c>
      <c r="BC119" s="22">
        <f t="shared" si="19"/>
        <v>49856</v>
      </c>
      <c r="BD119" s="20">
        <f t="shared" si="20"/>
        <v>2.3310214036615512E-4</v>
      </c>
      <c r="BE119" s="20">
        <f t="shared" si="2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4"/>
        <v>2.2635647185521873E-4</v>
      </c>
      <c r="AI120" s="20">
        <f t="shared" si="21"/>
        <v>3.9660201860809897E-5</v>
      </c>
      <c r="AJ120" s="20">
        <f t="shared" si="22"/>
        <v>-2.20734465241623E-3</v>
      </c>
      <c r="AK120" s="20">
        <f t="shared" si="22"/>
        <v>1.24642556174059E-3</v>
      </c>
      <c r="AL120" s="20">
        <f t="shared" si="22"/>
        <v>1.4833890756404901E-3</v>
      </c>
      <c r="AM120" s="20">
        <f t="shared" si="22"/>
        <v>1.3685931532725301E-3</v>
      </c>
      <c r="AN120" s="20">
        <f t="shared" si="22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16"/>
        <v>2.2635647185521873E-4</v>
      </c>
      <c r="AU120" s="20">
        <f t="shared" si="18"/>
        <v>1.9398844947330857E-3</v>
      </c>
      <c r="AV120" s="20">
        <f t="shared" si="23"/>
        <v>3.9660201860809897E-5</v>
      </c>
      <c r="AW120" s="20">
        <f t="shared" si="23"/>
        <v>-2.20734465241623E-3</v>
      </c>
      <c r="AX120" s="20">
        <f t="shared" si="23"/>
        <v>1.24642556174059E-3</v>
      </c>
      <c r="AY120" s="20">
        <f t="shared" si="23"/>
        <v>1.4833890756404901E-3</v>
      </c>
      <c r="AZ120" s="20">
        <f t="shared" si="23"/>
        <v>1.3685931532725301E-3</v>
      </c>
      <c r="BA120" s="20">
        <f t="shared" si="23"/>
        <v>9.1611546348957501E-6</v>
      </c>
      <c r="BC120" s="22">
        <f t="shared" si="19"/>
        <v>49948</v>
      </c>
      <c r="BD120" s="20">
        <f t="shared" si="20"/>
        <v>2.2635647185521873E-4</v>
      </c>
      <c r="BE120" s="20">
        <f t="shared" si="2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4"/>
        <v>2.1983959333876743E-4</v>
      </c>
      <c r="AI121" s="20">
        <f t="shared" si="21"/>
        <v>3.844231801440891E-5</v>
      </c>
      <c r="AJ121" s="20">
        <f t="shared" si="22"/>
        <v>-2.1395619043462701E-3</v>
      </c>
      <c r="AK121" s="20">
        <f t="shared" si="22"/>
        <v>1.20819479039191E-3</v>
      </c>
      <c r="AL121" s="20">
        <f t="shared" si="22"/>
        <v>1.4378495574618401E-3</v>
      </c>
      <c r="AM121" s="20">
        <f t="shared" si="22"/>
        <v>1.32657496343391E-3</v>
      </c>
      <c r="AN121" s="20">
        <f t="shared" si="22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16"/>
        <v>2.1983959333876743E-4</v>
      </c>
      <c r="AU121" s="20">
        <f t="shared" si="18"/>
        <v>1.8799687006098955E-3</v>
      </c>
      <c r="AV121" s="20">
        <f t="shared" si="23"/>
        <v>3.844231801440891E-5</v>
      </c>
      <c r="AW121" s="20">
        <f t="shared" si="23"/>
        <v>-2.1395619043462701E-3</v>
      </c>
      <c r="AX121" s="20">
        <f t="shared" si="23"/>
        <v>1.20819479039191E-3</v>
      </c>
      <c r="AY121" s="20">
        <f t="shared" si="23"/>
        <v>1.4378495574618401E-3</v>
      </c>
      <c r="AZ121" s="20">
        <f t="shared" si="23"/>
        <v>1.32657496343391E-3</v>
      </c>
      <c r="BA121" s="20">
        <f t="shared" si="23"/>
        <v>8.4689756540967597E-6</v>
      </c>
      <c r="BC121" s="22">
        <f t="shared" si="19"/>
        <v>50040</v>
      </c>
      <c r="BD121" s="20">
        <f t="shared" si="20"/>
        <v>2.1983959333876743E-4</v>
      </c>
      <c r="BE121" s="20">
        <f t="shared" si="2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4"/>
        <v>2.135283598279708E-4</v>
      </c>
      <c r="AI122" s="20">
        <f t="shared" si="21"/>
        <v>3.7262301090586928E-5</v>
      </c>
      <c r="AJ122" s="20">
        <f t="shared" si="22"/>
        <v>-2.0739018942395001E-3</v>
      </c>
      <c r="AK122" s="20">
        <f t="shared" si="22"/>
        <v>1.17113969801962E-3</v>
      </c>
      <c r="AL122" s="20">
        <f t="shared" si="22"/>
        <v>1.39371355989403E-3</v>
      </c>
      <c r="AM122" s="20">
        <f t="shared" si="22"/>
        <v>1.28585014560478E-3</v>
      </c>
      <c r="AN122" s="20">
        <f t="shared" si="22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16"/>
        <v>2.135283598279708E-4</v>
      </c>
      <c r="AU122" s="20">
        <f t="shared" si="18"/>
        <v>1.8218768793612969E-3</v>
      </c>
      <c r="AV122" s="20">
        <f t="shared" si="23"/>
        <v>3.7262301090586928E-5</v>
      </c>
      <c r="AW122" s="20">
        <f t="shared" si="23"/>
        <v>-2.0739018942395001E-3</v>
      </c>
      <c r="AX122" s="20">
        <f t="shared" si="23"/>
        <v>1.17113969801962E-3</v>
      </c>
      <c r="AY122" s="20">
        <f t="shared" si="23"/>
        <v>1.39371355989403E-3</v>
      </c>
      <c r="AZ122" s="20">
        <f t="shared" si="23"/>
        <v>1.28585014560478E-3</v>
      </c>
      <c r="BA122" s="20">
        <f t="shared" si="23"/>
        <v>7.8130689917799095E-6</v>
      </c>
      <c r="BC122" s="22">
        <f t="shared" si="19"/>
        <v>50130</v>
      </c>
      <c r="BD122" s="20">
        <f t="shared" si="20"/>
        <v>2.135283598279708E-4</v>
      </c>
      <c r="BE122" s="20">
        <f t="shared" si="2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4"/>
        <v>2.0740346654998169E-4</v>
      </c>
      <c r="AI123" s="20">
        <f t="shared" si="21"/>
        <v>3.6118953697674952E-5</v>
      </c>
      <c r="AJ123" s="20">
        <f t="shared" si="22"/>
        <v>-2.01029396991181E-3</v>
      </c>
      <c r="AK123" s="20">
        <f t="shared" si="22"/>
        <v>1.13522521327791E-3</v>
      </c>
      <c r="AL123" s="20">
        <f t="shared" si="22"/>
        <v>1.35093895223814E-3</v>
      </c>
      <c r="AM123" s="20">
        <f t="shared" si="22"/>
        <v>1.24638018819123E-3</v>
      </c>
      <c r="AN123" s="20">
        <f t="shared" si="22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16"/>
        <v>2.0740346654998169E-4</v>
      </c>
      <c r="AU123" s="20">
        <f t="shared" si="18"/>
        <v>1.765563246361753E-3</v>
      </c>
      <c r="AV123" s="20">
        <f t="shared" si="23"/>
        <v>3.6118953697674952E-5</v>
      </c>
      <c r="AW123" s="20">
        <f t="shared" si="23"/>
        <v>-2.01029396991181E-3</v>
      </c>
      <c r="AX123" s="20">
        <f t="shared" si="23"/>
        <v>1.13522521327791E-3</v>
      </c>
      <c r="AY123" s="20">
        <f t="shared" si="23"/>
        <v>1.35093895223814E-3</v>
      </c>
      <c r="AZ123" s="20">
        <f t="shared" si="23"/>
        <v>1.24638018819123E-3</v>
      </c>
      <c r="BA123" s="20">
        <f t="shared" si="23"/>
        <v>7.1939088686079302E-6</v>
      </c>
      <c r="BC123" s="22">
        <f t="shared" si="19"/>
        <v>50221</v>
      </c>
      <c r="BD123" s="20">
        <f t="shared" si="20"/>
        <v>2.0740346654998169E-4</v>
      </c>
      <c r="BE123" s="20">
        <f t="shared" si="2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4"/>
        <v>2.014489531825675E-4</v>
      </c>
      <c r="AI124" s="20">
        <f t="shared" si="21"/>
        <v>3.5011113868626931E-5</v>
      </c>
      <c r="AJ124" s="20">
        <f t="shared" ref="AJ124:AN132" si="24">Z124</f>
        <v>-1.94867004854604E-3</v>
      </c>
      <c r="AK124" s="20">
        <f t="shared" si="24"/>
        <v>1.1004170775708001E-3</v>
      </c>
      <c r="AL124" s="20">
        <f t="shared" si="24"/>
        <v>1.30948459606816E-3</v>
      </c>
      <c r="AM124" s="20">
        <f t="shared" si="24"/>
        <v>1.20812745039167E-3</v>
      </c>
      <c r="AN124" s="20">
        <f t="shared" si="24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16"/>
        <v>2.014489531825675E-4</v>
      </c>
      <c r="AU124" s="20">
        <f t="shared" si="18"/>
        <v>1.7109816639876495E-3</v>
      </c>
      <c r="AV124" s="20">
        <f t="shared" si="23"/>
        <v>3.5011113868626931E-5</v>
      </c>
      <c r="AW124" s="20">
        <f t="shared" si="23"/>
        <v>-1.94867004854604E-3</v>
      </c>
      <c r="AX124" s="20">
        <f t="shared" si="23"/>
        <v>1.1004170775708001E-3</v>
      </c>
      <c r="AY124" s="20">
        <f t="shared" si="23"/>
        <v>1.30948459606816E-3</v>
      </c>
      <c r="AZ124" s="20">
        <f t="shared" si="23"/>
        <v>1.20812745039167E-3</v>
      </c>
      <c r="BA124" s="20">
        <f t="shared" si="23"/>
        <v>6.6114746344325596E-6</v>
      </c>
      <c r="BC124" s="22">
        <f t="shared" si="19"/>
        <v>50313</v>
      </c>
      <c r="BD124" s="20">
        <f t="shared" si="20"/>
        <v>2.014489531825675E-4</v>
      </c>
      <c r="BE124" s="20">
        <f t="shared" si="2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4"/>
        <v>1.9565174883125278E-4</v>
      </c>
      <c r="AI125" s="20">
        <f t="shared" si="21"/>
        <v>3.3937654771569508E-5</v>
      </c>
      <c r="AJ125" s="20">
        <f t="shared" si="24"/>
        <v>-1.8889645445607701E-3</v>
      </c>
      <c r="AK125" s="20">
        <f t="shared" si="24"/>
        <v>1.0666818563098699E-3</v>
      </c>
      <c r="AL125" s="20">
        <f t="shared" si="24"/>
        <v>1.2693103587091399E-3</v>
      </c>
      <c r="AM125" s="20">
        <f t="shared" si="24"/>
        <v>1.17105517749571E-3</v>
      </c>
      <c r="AN125" s="20">
        <f t="shared" si="24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16"/>
        <v>1.9565174883125278E-4</v>
      </c>
      <c r="AU125" s="20">
        <f t="shared" si="18"/>
        <v>1.6580858358945668E-3</v>
      </c>
      <c r="AV125" s="20">
        <f t="shared" si="23"/>
        <v>3.3937654771569508E-5</v>
      </c>
      <c r="AW125" s="20">
        <f t="shared" si="23"/>
        <v>-1.8889645445607701E-3</v>
      </c>
      <c r="AX125" s="20">
        <f t="shared" si="23"/>
        <v>1.0666818563098699E-3</v>
      </c>
      <c r="AY125" s="20">
        <f t="shared" si="23"/>
        <v>1.2693103587091399E-3</v>
      </c>
      <c r="AZ125" s="20">
        <f t="shared" si="23"/>
        <v>1.17105517749571E-3</v>
      </c>
      <c r="BA125" s="20">
        <f t="shared" si="23"/>
        <v>6.0653331690474403E-6</v>
      </c>
      <c r="BC125" s="22">
        <f t="shared" si="19"/>
        <v>50405</v>
      </c>
      <c r="BD125" s="20">
        <f t="shared" si="20"/>
        <v>1.9565174883125278E-4</v>
      </c>
      <c r="BE125" s="20">
        <f t="shared" si="2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4"/>
        <v>1.9000125813841556E-4</v>
      </c>
      <c r="AI126" s="20">
        <f t="shared" si="21"/>
        <v>3.2897484295502871E-5</v>
      </c>
      <c r="AJ126" s="20">
        <f t="shared" si="24"/>
        <v>-1.8311142920168699E-3</v>
      </c>
      <c r="AK126" s="20">
        <f t="shared" si="24"/>
        <v>1.0339869460862499E-3</v>
      </c>
      <c r="AL126" s="20">
        <f t="shared" si="24"/>
        <v>1.2303771220745199E-3</v>
      </c>
      <c r="AM126" s="20">
        <f t="shared" si="24"/>
        <v>1.1351275120086101E-3</v>
      </c>
      <c r="AN126" s="20">
        <f t="shared" si="24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16"/>
        <v>1.9000125813841556E-4</v>
      </c>
      <c r="AU126" s="20">
        <f t="shared" si="18"/>
        <v>1.6068294849823964E-3</v>
      </c>
      <c r="AV126" s="20">
        <f t="shared" si="23"/>
        <v>3.2897484295502871E-5</v>
      </c>
      <c r="AW126" s="20">
        <f t="shared" si="23"/>
        <v>-1.8311142920168699E-3</v>
      </c>
      <c r="AX126" s="20">
        <f t="shared" si="23"/>
        <v>1.0339869460862499E-3</v>
      </c>
      <c r="AY126" s="20">
        <f t="shared" si="23"/>
        <v>1.2303771220745199E-3</v>
      </c>
      <c r="AZ126" s="20">
        <f t="shared" si="23"/>
        <v>1.1351275120086101E-3</v>
      </c>
      <c r="BA126" s="20">
        <f t="shared" si="23"/>
        <v>5.5547125343835504E-6</v>
      </c>
      <c r="BC126" s="22">
        <f t="shared" si="19"/>
        <v>50495</v>
      </c>
      <c r="BD126" s="20">
        <f t="shared" si="20"/>
        <v>1.9000125813841556E-4</v>
      </c>
      <c r="BE126" s="20">
        <f t="shared" si="2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4"/>
        <v>1.8448898686555186E-4</v>
      </c>
      <c r="AI127" s="20">
        <f t="shared" si="21"/>
        <v>3.1889544527549501E-5</v>
      </c>
      <c r="AJ127" s="20">
        <f t="shared" si="24"/>
        <v>-1.7750584628384301E-3</v>
      </c>
      <c r="AK127" s="20">
        <f t="shared" si="24"/>
        <v>1.002300579378E-3</v>
      </c>
      <c r="AL127" s="20">
        <f t="shared" si="24"/>
        <v>1.19264678757335E-3</v>
      </c>
      <c r="AM127" s="20">
        <f t="shared" si="24"/>
        <v>1.10030950202233E-3</v>
      </c>
      <c r="AN127" s="20">
        <f t="shared" si="24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16"/>
        <v>1.8448898686555186E-4</v>
      </c>
      <c r="AU127" s="20">
        <f t="shared" si="18"/>
        <v>1.5571665194283259E-3</v>
      </c>
      <c r="AV127" s="20">
        <f t="shared" si="23"/>
        <v>3.1889544527549501E-5</v>
      </c>
      <c r="AW127" s="20">
        <f t="shared" si="23"/>
        <v>-1.7750584628384301E-3</v>
      </c>
      <c r="AX127" s="20">
        <f t="shared" si="23"/>
        <v>1.002300579378E-3</v>
      </c>
      <c r="AY127" s="20">
        <f t="shared" si="23"/>
        <v>1.19264678757335E-3</v>
      </c>
      <c r="AZ127" s="20">
        <f t="shared" si="23"/>
        <v>1.10030950202233E-3</v>
      </c>
      <c r="BA127" s="20">
        <f t="shared" si="23"/>
        <v>5.07856876552637E-6</v>
      </c>
      <c r="BC127" s="22">
        <f t="shared" si="19"/>
        <v>50586</v>
      </c>
      <c r="BD127" s="20">
        <f t="shared" si="20"/>
        <v>1.8448898686555186E-4</v>
      </c>
      <c r="BE127" s="20">
        <f t="shared" si="2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4"/>
        <v>1.7910820521429145E-4</v>
      </c>
      <c r="AI128" s="20">
        <f t="shared" si="21"/>
        <v>3.0912811138990988E-5</v>
      </c>
      <c r="AJ128" s="20">
        <f t="shared" si="24"/>
        <v>-1.7207384834017E-3</v>
      </c>
      <c r="AK128" s="20">
        <f t="shared" si="24"/>
        <v>9.7159182603778695E-4</v>
      </c>
      <c r="AL128" s="20">
        <f t="shared" si="24"/>
        <v>1.1560822776868201E-3</v>
      </c>
      <c r="AM128" s="20">
        <f t="shared" si="24"/>
        <v>1.06656710479047E-3</v>
      </c>
      <c r="AN128" s="20">
        <f t="shared" si="24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16"/>
        <v>1.7910820521429145E-4</v>
      </c>
      <c r="AU128" s="20">
        <f t="shared" si="18"/>
        <v>1.5090511810981308E-3</v>
      </c>
      <c r="AV128" s="20">
        <f t="shared" si="23"/>
        <v>3.0912811138990988E-5</v>
      </c>
      <c r="AW128" s="20">
        <f t="shared" si="23"/>
        <v>-1.7207384834017E-3</v>
      </c>
      <c r="AX128" s="20">
        <f t="shared" si="23"/>
        <v>9.7159182603778695E-4</v>
      </c>
      <c r="AY128" s="20">
        <f t="shared" si="23"/>
        <v>1.1560822776868201E-3</v>
      </c>
      <c r="AZ128" s="20">
        <f t="shared" si="23"/>
        <v>1.06656710479047E-3</v>
      </c>
      <c r="BA128" s="20">
        <f t="shared" si="23"/>
        <v>4.6356448457629498E-6</v>
      </c>
      <c r="BC128" s="22">
        <f t="shared" si="19"/>
        <v>50678</v>
      </c>
      <c r="BD128" s="20">
        <f t="shared" si="20"/>
        <v>1.7910820521429145E-4</v>
      </c>
      <c r="BE128" s="20">
        <f t="shared" si="2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4"/>
        <v>1.7385364850535263E-4</v>
      </c>
      <c r="AI129" s="20">
        <f t="shared" si="21"/>
        <v>2.9966292695301983E-5</v>
      </c>
      <c r="AJ129" s="20">
        <f t="shared" si="24"/>
        <v>-1.6680979489813699E-3</v>
      </c>
      <c r="AK129" s="20">
        <f t="shared" si="24"/>
        <v>9.4183059209385002E-4</v>
      </c>
      <c r="AL129" s="20">
        <f t="shared" si="24"/>
        <v>1.12064753310381E-3</v>
      </c>
      <c r="AM129" s="20">
        <f t="shared" si="24"/>
        <v>1.03386718832698E-3</v>
      </c>
      <c r="AN129" s="20">
        <f t="shared" si="24"/>
        <v>4.2245224873837998E-6</v>
      </c>
      <c r="AR129" s="22">
        <f t="shared" si="15"/>
        <v>50770</v>
      </c>
      <c r="AS129" s="20">
        <f t="shared" si="17"/>
        <v>1.912255516062132</v>
      </c>
      <c r="AT129" s="20">
        <f t="shared" si="16"/>
        <v>1.7385364850535263E-4</v>
      </c>
      <c r="AU129" s="20">
        <f t="shared" si="18"/>
        <v>1.4624381797259558E-3</v>
      </c>
      <c r="AV129" s="20">
        <f t="shared" si="23"/>
        <v>2.9966292695301983E-5</v>
      </c>
      <c r="AW129" s="20">
        <f t="shared" si="23"/>
        <v>-1.6680979489813699E-3</v>
      </c>
      <c r="AX129" s="20">
        <f t="shared" si="23"/>
        <v>9.4183059209385002E-4</v>
      </c>
      <c r="AY129" s="20">
        <f t="shared" si="23"/>
        <v>1.12064753310381E-3</v>
      </c>
      <c r="AZ129" s="20">
        <f t="shared" si="23"/>
        <v>1.03386718832698E-3</v>
      </c>
      <c r="BA129" s="20">
        <f t="shared" si="23"/>
        <v>4.2245224873837998E-6</v>
      </c>
      <c r="BC129" s="22">
        <f t="shared" si="19"/>
        <v>50770</v>
      </c>
      <c r="BD129" s="20">
        <f t="shared" si="20"/>
        <v>1.7385364850535263E-4</v>
      </c>
      <c r="BE129" s="20">
        <f t="shared" si="2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5">K130+Y130-Y130/100</f>
        <v>1.6872125115518382E-4</v>
      </c>
      <c r="AI130" s="20">
        <f t="shared" si="21"/>
        <v>2.9049029903595444E-5</v>
      </c>
      <c r="AJ130" s="20">
        <f t="shared" si="24"/>
        <v>-1.6170825385186599E-3</v>
      </c>
      <c r="AK130" s="20">
        <f t="shared" si="24"/>
        <v>9.1298761610847303E-4</v>
      </c>
      <c r="AL130" s="20">
        <f t="shared" si="24"/>
        <v>1.08630750763616E-3</v>
      </c>
      <c r="AM130" s="20">
        <f t="shared" si="24"/>
        <v>1.0021775292301501E-3</v>
      </c>
      <c r="AN130" s="20">
        <f t="shared" si="24"/>
        <v>3.8436673843733598E-6</v>
      </c>
      <c r="AR130" s="22">
        <f t="shared" ref="AR130:AR132" si="26">A130</f>
        <v>50860</v>
      </c>
      <c r="AS130" s="20">
        <f t="shared" si="17"/>
        <v>1.9121719540398523</v>
      </c>
      <c r="AT130" s="20">
        <f t="shared" ref="AT130:AT132" si="27">AH130</f>
        <v>1.6872125115518382E-4</v>
      </c>
      <c r="AU130" s="20">
        <f t="shared" si="18"/>
        <v>1.4172828117440918E-3</v>
      </c>
      <c r="AV130" s="20">
        <f t="shared" si="23"/>
        <v>2.9049029903595444E-5</v>
      </c>
      <c r="AW130" s="20">
        <f t="shared" si="23"/>
        <v>-1.6170825385186599E-3</v>
      </c>
      <c r="AX130" s="20">
        <f t="shared" si="23"/>
        <v>9.1298761610847303E-4</v>
      </c>
      <c r="AY130" s="20">
        <f t="shared" si="23"/>
        <v>1.08630750763616E-3</v>
      </c>
      <c r="AZ130" s="20">
        <f t="shared" si="23"/>
        <v>1.0021775292301501E-3</v>
      </c>
      <c r="BA130" s="20">
        <f t="shared" si="23"/>
        <v>3.8436673843733598E-6</v>
      </c>
      <c r="BC130" s="22">
        <f t="shared" si="19"/>
        <v>50860</v>
      </c>
      <c r="BD130" s="20">
        <f t="shared" si="20"/>
        <v>1.6872125115518382E-4</v>
      </c>
      <c r="BE130" s="20">
        <f t="shared" si="2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5"/>
        <v>1.6370791423533308E-4</v>
      </c>
      <c r="AI131" s="20">
        <f t="shared" si="21"/>
        <v>2.8160094811590692E-5</v>
      </c>
      <c r="AJ131" s="20">
        <f t="shared" si="24"/>
        <v>-1.5676399297337401E-3</v>
      </c>
      <c r="AK131" s="20">
        <f t="shared" si="24"/>
        <v>8.8503446280529998E-4</v>
      </c>
      <c r="AL131" s="20">
        <f t="shared" si="24"/>
        <v>1.0530281596476899E-3</v>
      </c>
      <c r="AM131" s="20">
        <f t="shared" si="24"/>
        <v>9.7146680735349302E-4</v>
      </c>
      <c r="AN131" s="20">
        <f t="shared" si="24"/>
        <v>3.4914689361897899E-6</v>
      </c>
      <c r="AR131" s="22">
        <f t="shared" si="26"/>
        <v>50951</v>
      </c>
      <c r="AS131" s="20">
        <f t="shared" ref="AS131:AS132" si="28">AF131*4+2</f>
        <v>1.9121294854792732</v>
      </c>
      <c r="AT131" s="20">
        <f t="shared" si="27"/>
        <v>1.6370791423533308E-4</v>
      </c>
      <c r="AU131" s="20">
        <f t="shared" ref="AU131:AU132" si="29">SUM(AV131:BA131)</f>
        <v>1.3735410638205233E-3</v>
      </c>
      <c r="AV131" s="20">
        <f t="shared" si="23"/>
        <v>2.8160094811590692E-5</v>
      </c>
      <c r="AW131" s="20">
        <f t="shared" si="23"/>
        <v>-1.5676399297337401E-3</v>
      </c>
      <c r="AX131" s="20">
        <f t="shared" si="23"/>
        <v>8.8503446280529998E-4</v>
      </c>
      <c r="AY131" s="20">
        <f t="shared" si="23"/>
        <v>1.0530281596476899E-3</v>
      </c>
      <c r="AZ131" s="20">
        <f t="shared" si="23"/>
        <v>9.7146680735349302E-4</v>
      </c>
      <c r="BA131" s="20">
        <f t="shared" si="23"/>
        <v>3.4914689361897899E-6</v>
      </c>
      <c r="BC131" s="22">
        <f t="shared" ref="BC131:BC132" si="30">AR131</f>
        <v>50951</v>
      </c>
      <c r="BD131" s="20">
        <f t="shared" ref="BD131:BE132" si="31">AT131</f>
        <v>1.6370791423533308E-4</v>
      </c>
      <c r="BE131" s="20">
        <f t="shared" si="31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8"/>
        <v>3.6726840082341683</v>
      </c>
      <c r="AT132" s="20">
        <f t="shared" si="27"/>
        <v>3.8199787393950217E-5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3.8199787393950217E-5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01C5-B95F-4148-A4E4-911F9C1FA9C1}">
  <dimension ref="A1:AK132"/>
  <sheetViews>
    <sheetView topLeftCell="AC1" zoomScaleNormal="100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-1.10163594027729E-3</v>
      </c>
      <c r="C2" s="24">
        <v>3.1087255555739199E-2</v>
      </c>
      <c r="D2" s="24">
        <v>0.22705199618917499</v>
      </c>
      <c r="E2" s="24">
        <v>1.9844940666808499E-4</v>
      </c>
      <c r="F2" s="24">
        <v>-0.30157610588853301</v>
      </c>
      <c r="G2" s="24">
        <v>1.7578953686940301E-2</v>
      </c>
      <c r="H2" s="24">
        <v>1.8943839893806301E-3</v>
      </c>
      <c r="I2" s="24">
        <v>1.6766691200367299E-2</v>
      </c>
      <c r="J2" s="24">
        <v>-6.5934477039056999E-3</v>
      </c>
      <c r="K2" s="24">
        <v>-0.25608491108269099</v>
      </c>
      <c r="L2" s="24">
        <v>-2.6195535951360101E-2</v>
      </c>
      <c r="M2" s="24">
        <v>0</v>
      </c>
      <c r="N2" s="24">
        <v>0</v>
      </c>
      <c r="O2" s="24">
        <v>1.18759032076902E-2</v>
      </c>
      <c r="P2" s="24">
        <v>0</v>
      </c>
      <c r="Q2" s="24">
        <v>1.38723596651045E-2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-6.2235410942722599E-2</v>
      </c>
      <c r="AF2" s="24">
        <v>-0.333461054608436</v>
      </c>
      <c r="AG2" s="24">
        <v>0</v>
      </c>
      <c r="AH2">
        <f t="shared" ref="AH2:AH33" si="0">AF2+$AG$2</f>
        <v>-0.333461054608436</v>
      </c>
      <c r="AI2">
        <v>0.92500000000000004</v>
      </c>
      <c r="AJ2">
        <f t="shared" ref="AJ2:AJ33" si="1">+AH2</f>
        <v>-0.333461054608436</v>
      </c>
      <c r="AK2">
        <f t="shared" ref="AK2:AK33" si="2">AH2-SUM(Y2:AD2,K2)</f>
        <v>-7.7376143525745011E-2</v>
      </c>
    </row>
    <row r="3" spans="1:37">
      <c r="A3" s="26">
        <v>39263</v>
      </c>
      <c r="B3" s="24">
        <v>4.9018900811985595E-4</v>
      </c>
      <c r="C3" s="24">
        <v>1.51692411749057E-3</v>
      </c>
      <c r="D3" s="24">
        <v>0.24737247766763701</v>
      </c>
      <c r="E3" s="24">
        <v>-2.6124306021102001E-4</v>
      </c>
      <c r="F3" s="24">
        <v>-0.35093142632762397</v>
      </c>
      <c r="G3" s="24">
        <v>1.27901317803325E-2</v>
      </c>
      <c r="H3" s="24">
        <v>2.9873893888999999E-3</v>
      </c>
      <c r="I3" s="24">
        <v>2.4060103368828498E-2</v>
      </c>
      <c r="J3" s="24">
        <v>-7.80201829939126E-3</v>
      </c>
      <c r="K3" s="24">
        <v>-0.30850075500066898</v>
      </c>
      <c r="L3" s="24">
        <v>-1.09862823521243E-2</v>
      </c>
      <c r="M3" s="24">
        <v>0</v>
      </c>
      <c r="N3" s="24">
        <v>0</v>
      </c>
      <c r="O3" s="24">
        <v>1.4948354975991E-2</v>
      </c>
      <c r="P3" s="24">
        <v>0</v>
      </c>
      <c r="Q3" s="24">
        <v>2.6347968741077601E-2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-6.1565682788189198E-2</v>
      </c>
      <c r="AF3" s="24">
        <v>-0.409533868779835</v>
      </c>
      <c r="AH3">
        <f t="shared" si="0"/>
        <v>-0.409533868779835</v>
      </c>
      <c r="AI3">
        <v>0.99</v>
      </c>
      <c r="AJ3">
        <f t="shared" si="1"/>
        <v>-0.409533868779835</v>
      </c>
      <c r="AK3">
        <f t="shared" si="2"/>
        <v>-0.10103311377916602</v>
      </c>
    </row>
    <row r="4" spans="1:37">
      <c r="A4" s="26">
        <v>39355</v>
      </c>
      <c r="B4" s="24">
        <v>6.4512692799110604E-4</v>
      </c>
      <c r="C4" s="24">
        <v>4.5145553866438398E-2</v>
      </c>
      <c r="D4" s="24">
        <v>0.25711874778391502</v>
      </c>
      <c r="E4" s="24">
        <v>1.51836618155043E-4</v>
      </c>
      <c r="F4" s="24">
        <v>-0.35810494019219702</v>
      </c>
      <c r="G4" s="24">
        <v>-1.6074841473099899E-2</v>
      </c>
      <c r="H4" s="24">
        <v>1.1417797977254301E-3</v>
      </c>
      <c r="I4" s="24">
        <v>-2.13661740190987E-2</v>
      </c>
      <c r="J4" s="24">
        <v>-9.5064009672163694E-3</v>
      </c>
      <c r="K4" s="24">
        <v>-0.27106104739846598</v>
      </c>
      <c r="L4" s="24">
        <v>2.98474311651505E-3</v>
      </c>
      <c r="M4" s="24">
        <v>0</v>
      </c>
      <c r="N4" s="24">
        <v>0</v>
      </c>
      <c r="O4" s="24">
        <v>2.02024855120813E-2</v>
      </c>
      <c r="P4" s="24">
        <v>0</v>
      </c>
      <c r="Q4" s="24">
        <v>4.6341945394623101E-2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-6.0904522195453503E-2</v>
      </c>
      <c r="AF4" s="24">
        <v>-0.36328570722808001</v>
      </c>
      <c r="AH4">
        <f t="shared" si="0"/>
        <v>-0.36328570722808001</v>
      </c>
      <c r="AI4">
        <v>1.07</v>
      </c>
      <c r="AJ4">
        <f t="shared" si="1"/>
        <v>-0.36328570722808001</v>
      </c>
      <c r="AK4">
        <f t="shared" si="2"/>
        <v>-9.2224659829614031E-2</v>
      </c>
    </row>
    <row r="5" spans="1:37">
      <c r="A5" s="26">
        <v>39447</v>
      </c>
      <c r="B5" s="24">
        <v>2.19926045034113E-3</v>
      </c>
      <c r="C5" s="24">
        <v>-1.3145905834024099E-2</v>
      </c>
      <c r="D5" s="24">
        <v>0.26330976210584101</v>
      </c>
      <c r="E5" s="24">
        <v>-3.1494527124344601E-4</v>
      </c>
      <c r="F5" s="24">
        <v>-0.36187782487536202</v>
      </c>
      <c r="G5" s="24">
        <v>-3.8147156049375998E-2</v>
      </c>
      <c r="H5" s="24">
        <v>-3.08524513790503E-4</v>
      </c>
      <c r="I5" s="24">
        <v>2.9970179741553599E-2</v>
      </c>
      <c r="J5" s="24">
        <v>-1.0337147674196001E-2</v>
      </c>
      <c r="K5" s="24">
        <v>-0.31089195145283199</v>
      </c>
      <c r="L5" s="24">
        <v>-2.46748343734345E-3</v>
      </c>
      <c r="M5" s="24">
        <v>0</v>
      </c>
      <c r="N5" s="24">
        <v>0</v>
      </c>
      <c r="O5" s="24">
        <v>1.8329446057584901E-2</v>
      </c>
      <c r="P5" s="24">
        <v>0</v>
      </c>
      <c r="Q5" s="24">
        <v>5.3629689118120299E-2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-6.0251764154358803E-2</v>
      </c>
      <c r="AF5" s="24">
        <v>-0.430304365789069</v>
      </c>
      <c r="AH5">
        <f t="shared" si="0"/>
        <v>-0.430304365789069</v>
      </c>
      <c r="AI5">
        <v>1.0974999999999999</v>
      </c>
      <c r="AJ5">
        <f t="shared" si="1"/>
        <v>-0.430304365789069</v>
      </c>
      <c r="AK5">
        <f t="shared" si="2"/>
        <v>-0.119412414336237</v>
      </c>
    </row>
    <row r="6" spans="1:37">
      <c r="A6" s="26">
        <v>39538</v>
      </c>
      <c r="B6" s="24">
        <v>2.4284149769783201E-3</v>
      </c>
      <c r="C6" s="24">
        <v>4.8375714118429301E-2</v>
      </c>
      <c r="D6" s="24">
        <v>0.259044570470504</v>
      </c>
      <c r="E6" s="24">
        <v>1.20406889472618E-4</v>
      </c>
      <c r="F6" s="24">
        <v>-0.34835922863727398</v>
      </c>
      <c r="G6" s="24">
        <v>-7.7703216054831006E-2</v>
      </c>
      <c r="H6" s="24">
        <v>6.0169266728595404E-3</v>
      </c>
      <c r="I6" s="24">
        <v>-1.6144344848130501E-2</v>
      </c>
      <c r="J6" s="24">
        <v>-1.17349406869193E-2</v>
      </c>
      <c r="K6" s="24">
        <v>-0.36677212807468401</v>
      </c>
      <c r="L6" s="24">
        <v>4.8412759088111601E-2</v>
      </c>
      <c r="M6" s="24">
        <v>0</v>
      </c>
      <c r="N6" s="24">
        <v>0</v>
      </c>
      <c r="O6" s="24">
        <v>2.28197137109507E-2</v>
      </c>
      <c r="P6" s="24">
        <v>0</v>
      </c>
      <c r="Q6" s="24">
        <v>6.41944877121602E-2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-5.9607248686551297E-2</v>
      </c>
      <c r="AF6" s="24">
        <v>-0.428908113348898</v>
      </c>
      <c r="AH6">
        <f t="shared" si="0"/>
        <v>-0.428908113348898</v>
      </c>
      <c r="AI6">
        <v>1.0575000000000001</v>
      </c>
      <c r="AJ6">
        <f t="shared" si="1"/>
        <v>-0.428908113348898</v>
      </c>
      <c r="AK6">
        <f t="shared" si="2"/>
        <v>-6.213598527421399E-2</v>
      </c>
    </row>
    <row r="7" spans="1:37">
      <c r="A7" s="26">
        <v>39629</v>
      </c>
      <c r="B7" s="24">
        <v>3.0872485835178498E-3</v>
      </c>
      <c r="C7" s="24">
        <v>6.6473911451364401E-2</v>
      </c>
      <c r="D7" s="24">
        <v>0.26565886117054099</v>
      </c>
      <c r="E7" s="24">
        <v>-2.2232931300246301E-4</v>
      </c>
      <c r="F7" s="24">
        <v>-0.36934232810179002</v>
      </c>
      <c r="G7" s="24">
        <v>-7.4413139910423698E-2</v>
      </c>
      <c r="H7" s="24">
        <v>4.5944059328408204E-3</v>
      </c>
      <c r="I7" s="24">
        <v>3.2067539476568603E-2</v>
      </c>
      <c r="J7" s="24">
        <v>-1.1018352131353E-2</v>
      </c>
      <c r="K7" s="24">
        <v>-0.29071914373286201</v>
      </c>
      <c r="L7" s="24">
        <v>4.1185779282035498E-2</v>
      </c>
      <c r="M7" s="24">
        <v>0</v>
      </c>
      <c r="N7" s="24">
        <v>0</v>
      </c>
      <c r="O7" s="24">
        <v>2.1527700959041499E-2</v>
      </c>
      <c r="P7" s="24">
        <v>0</v>
      </c>
      <c r="Q7" s="24">
        <v>9.6493181087461605E-2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-5.8970820648993498E-2</v>
      </c>
      <c r="AF7" s="24">
        <v>-0.27359748589503702</v>
      </c>
      <c r="AH7">
        <f t="shared" si="0"/>
        <v>-0.27359748589503702</v>
      </c>
      <c r="AI7">
        <v>1.1025</v>
      </c>
      <c r="AJ7">
        <f t="shared" si="1"/>
        <v>-0.27359748589503702</v>
      </c>
      <c r="AK7">
        <f t="shared" si="2"/>
        <v>1.7121657837824988E-2</v>
      </c>
    </row>
    <row r="8" spans="1:37">
      <c r="A8" s="26">
        <v>39721</v>
      </c>
      <c r="B8" s="24">
        <v>4.6694191203808504E-3</v>
      </c>
      <c r="C8" s="24">
        <v>0.136284533877468</v>
      </c>
      <c r="D8" s="24">
        <v>0.2657386105856</v>
      </c>
      <c r="E8" s="24">
        <v>-1.18542726493203E-4</v>
      </c>
      <c r="F8" s="24">
        <v>-0.37487112269316403</v>
      </c>
      <c r="G8" s="24">
        <v>-0.120213520469955</v>
      </c>
      <c r="H8" s="24">
        <v>1.3665020617668101E-3</v>
      </c>
      <c r="I8" s="24">
        <v>-8.1932607300898297E-3</v>
      </c>
      <c r="J8" s="24">
        <v>-1.27604504898209E-2</v>
      </c>
      <c r="K8" s="24">
        <v>-0.27598417771165901</v>
      </c>
      <c r="L8" s="24">
        <v>5.88120359167396E-2</v>
      </c>
      <c r="M8" s="24">
        <v>0</v>
      </c>
      <c r="N8" s="24">
        <v>0</v>
      </c>
      <c r="O8" s="24">
        <v>2.7105746233279E-2</v>
      </c>
      <c r="P8" s="24">
        <v>0</v>
      </c>
      <c r="Q8" s="24">
        <v>0.108276176870301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-5.8342329545709802E-2</v>
      </c>
      <c r="AF8" s="24">
        <v>-0.24823037970134901</v>
      </c>
      <c r="AH8">
        <f t="shared" si="0"/>
        <v>-0.24823037970134901</v>
      </c>
      <c r="AI8">
        <v>1.135</v>
      </c>
      <c r="AJ8">
        <f t="shared" si="1"/>
        <v>-0.24823037970134901</v>
      </c>
      <c r="AK8">
        <f t="shared" si="2"/>
        <v>2.7753798010309999E-2</v>
      </c>
    </row>
    <row r="9" spans="1:37">
      <c r="A9" s="26">
        <v>39813</v>
      </c>
      <c r="B9" s="24">
        <v>2.3053271071045299E-3</v>
      </c>
      <c r="C9" s="24">
        <v>0.30279423463475003</v>
      </c>
      <c r="D9" s="24">
        <v>0.28624964477384002</v>
      </c>
      <c r="E9" s="24">
        <v>1.8810146483967099E-4</v>
      </c>
      <c r="F9" s="24">
        <v>-0.31481802395834102</v>
      </c>
      <c r="G9" s="24">
        <v>-0.293830149619001</v>
      </c>
      <c r="H9" s="24">
        <v>-1.00984820356448E-2</v>
      </c>
      <c r="I9" s="24">
        <v>-2.4262440221047499E-2</v>
      </c>
      <c r="J9" s="24">
        <v>-1.1767841011490801E-2</v>
      </c>
      <c r="K9" s="24">
        <v>-0.23932285205836801</v>
      </c>
      <c r="L9" s="24">
        <v>0.12780675181750201</v>
      </c>
      <c r="M9" s="24">
        <v>0</v>
      </c>
      <c r="N9" s="24">
        <v>0</v>
      </c>
      <c r="O9" s="24">
        <v>2.99667715555989E-2</v>
      </c>
      <c r="P9" s="24">
        <v>0</v>
      </c>
      <c r="Q9" s="24">
        <v>0.103467978667369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-1.13437510662318E-2</v>
      </c>
      <c r="Z9" s="24">
        <v>1.4337898823153899E-2</v>
      </c>
      <c r="AA9" s="24">
        <v>-4.8565414396510896E-3</v>
      </c>
      <c r="AB9" s="25">
        <v>-8.4605619536090405E-5</v>
      </c>
      <c r="AC9" s="24">
        <v>-1.31594896310883E-3</v>
      </c>
      <c r="AD9" s="24">
        <v>-5.1467510827583798E-3</v>
      </c>
      <c r="AE9" s="24">
        <v>-5.7721629347438297E-2</v>
      </c>
      <c r="AF9" s="24">
        <v>-0.10745230757846</v>
      </c>
      <c r="AH9">
        <f t="shared" si="0"/>
        <v>-0.10745230757846</v>
      </c>
      <c r="AI9">
        <v>0.97250000000000003</v>
      </c>
      <c r="AJ9">
        <f t="shared" si="1"/>
        <v>-0.10745230757846</v>
      </c>
      <c r="AK9">
        <f t="shared" si="2"/>
        <v>0.1402802438280403</v>
      </c>
    </row>
    <row r="10" spans="1:37">
      <c r="A10" s="26">
        <v>39903</v>
      </c>
      <c r="B10" s="24">
        <v>1.53985289194859E-3</v>
      </c>
      <c r="C10" s="24">
        <v>0.335157613126987</v>
      </c>
      <c r="D10" s="24">
        <v>0.258775574538535</v>
      </c>
      <c r="E10" s="25">
        <v>3.5484530414835603E-5</v>
      </c>
      <c r="F10" s="24">
        <v>-0.30885080571109502</v>
      </c>
      <c r="G10" s="24">
        <v>-0.29400483716775999</v>
      </c>
      <c r="H10" s="24">
        <v>-1.2226854437741901E-2</v>
      </c>
      <c r="I10" s="24">
        <v>1.9331779763876501E-2</v>
      </c>
      <c r="J10" s="24">
        <v>-1.04260554290647E-2</v>
      </c>
      <c r="K10" s="24">
        <v>-0.36084541804854398</v>
      </c>
      <c r="L10" s="24">
        <v>0.13794294744695801</v>
      </c>
      <c r="M10" s="24">
        <v>0</v>
      </c>
      <c r="N10" s="24">
        <v>0</v>
      </c>
      <c r="O10" s="24">
        <v>2.8427611844827901E-2</v>
      </c>
      <c r="P10" s="24">
        <v>0</v>
      </c>
      <c r="Q10" s="24">
        <v>4.8377007705696799E-2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0.27824602473860499</v>
      </c>
      <c r="Z10" s="24">
        <v>-1.3693943610444501E-3</v>
      </c>
      <c r="AA10" s="24">
        <v>-9.0801488588631105E-3</v>
      </c>
      <c r="AB10" s="25">
        <v>5.1818665973044802E-5</v>
      </c>
      <c r="AC10" s="24">
        <v>-3.0713861935193001E-3</v>
      </c>
      <c r="AD10" s="24">
        <v>-2.0253914792625699E-2</v>
      </c>
      <c r="AE10" s="24">
        <v>-5.7108578318873102E-2</v>
      </c>
      <c r="AF10" s="24">
        <v>3.0648321934691601E-2</v>
      </c>
      <c r="AH10">
        <f t="shared" si="0"/>
        <v>3.0648321934691601E-2</v>
      </c>
      <c r="AI10">
        <v>0.42</v>
      </c>
      <c r="AJ10">
        <f t="shared" si="1"/>
        <v>3.0648321934691601E-2</v>
      </c>
      <c r="AK10">
        <f t="shared" si="2"/>
        <v>0.14697074078471012</v>
      </c>
    </row>
    <row r="11" spans="1:37">
      <c r="A11" s="26">
        <v>39994</v>
      </c>
      <c r="B11" s="24">
        <v>1.5817527453659099E-3</v>
      </c>
      <c r="C11" s="24">
        <v>0.441679073402581</v>
      </c>
      <c r="D11" s="24">
        <v>0.228726628865073</v>
      </c>
      <c r="E11" s="24">
        <v>1.8366177853486399E-4</v>
      </c>
      <c r="F11" s="24">
        <v>-0.27292720460041098</v>
      </c>
      <c r="G11" s="24">
        <v>-0.24207139197811101</v>
      </c>
      <c r="H11" s="24">
        <v>1.56029823058516E-3</v>
      </c>
      <c r="I11" s="24">
        <v>2.0331628396158902E-2</v>
      </c>
      <c r="J11" s="24">
        <v>-1.00218515345045E-2</v>
      </c>
      <c r="K11" s="24">
        <v>-0.83275381451496999</v>
      </c>
      <c r="L11" s="24">
        <v>8.90394132325798E-2</v>
      </c>
      <c r="M11" s="24">
        <v>0</v>
      </c>
      <c r="N11" s="24">
        <v>0</v>
      </c>
      <c r="O11" s="24">
        <v>2.77908877787383E-2</v>
      </c>
      <c r="P11" s="24">
        <v>0</v>
      </c>
      <c r="Q11" s="24">
        <v>7.5821599700636702E-4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0.65755565130864901</v>
      </c>
      <c r="Z11" s="24">
        <v>-2.2823400726947499E-2</v>
      </c>
      <c r="AA11" s="24">
        <v>-1.4221214451552101E-2</v>
      </c>
      <c r="AB11" s="24">
        <v>1.17859357798392E-3</v>
      </c>
      <c r="AC11" s="24">
        <v>-2.0005115203548999E-4</v>
      </c>
      <c r="AD11" s="24">
        <v>-3.3627022986807399E-2</v>
      </c>
      <c r="AE11" s="24">
        <v>-5.6503038853209099E-2</v>
      </c>
      <c r="AF11" s="24">
        <v>-1.4763185485294201E-2</v>
      </c>
      <c r="AH11">
        <f t="shared" si="0"/>
        <v>-1.4763185485294201E-2</v>
      </c>
      <c r="AI11">
        <v>0.23250000000000001</v>
      </c>
      <c r="AJ11">
        <f t="shared" si="1"/>
        <v>-1.4763185485294201E-2</v>
      </c>
      <c r="AK11">
        <f t="shared" si="2"/>
        <v>0.23012807346038544</v>
      </c>
    </row>
    <row r="12" spans="1:37">
      <c r="A12" s="26">
        <v>40086</v>
      </c>
      <c r="B12" s="24">
        <v>1.8856497098919799E-3</v>
      </c>
      <c r="C12" s="24">
        <v>0.52500924855006703</v>
      </c>
      <c r="D12" s="24">
        <v>0.18386299707530801</v>
      </c>
      <c r="E12" s="24">
        <v>4.6620978800894698E-4</v>
      </c>
      <c r="F12" s="24">
        <v>-0.23784950931733501</v>
      </c>
      <c r="G12" s="24">
        <v>-0.14953660613099501</v>
      </c>
      <c r="H12" s="24">
        <v>4.2454014832786499E-3</v>
      </c>
      <c r="I12" s="24">
        <v>-2.1476323041825601E-2</v>
      </c>
      <c r="J12" s="24">
        <v>-8.8550639791819697E-3</v>
      </c>
      <c r="K12" s="24">
        <v>-1.13021155317629</v>
      </c>
      <c r="L12" s="24">
        <v>4.0629399007679798E-2</v>
      </c>
      <c r="M12" s="24">
        <v>0</v>
      </c>
      <c r="N12" s="24">
        <v>0</v>
      </c>
      <c r="O12" s="24">
        <v>2.8988835371728201E-2</v>
      </c>
      <c r="P12" s="24">
        <v>0</v>
      </c>
      <c r="Q12" s="24">
        <v>1.5908802071191601E-2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0.89439645319454897</v>
      </c>
      <c r="Z12" s="24">
        <v>-5.0831247603217201E-2</v>
      </c>
      <c r="AA12" s="24">
        <v>-1.82393558843356E-2</v>
      </c>
      <c r="AB12" s="24">
        <v>4.3986441267084902E-3</v>
      </c>
      <c r="AC12" s="24">
        <v>-1.6390782157698299E-4</v>
      </c>
      <c r="AD12" s="24">
        <v>-4.63769798448323E-2</v>
      </c>
      <c r="AE12" s="24">
        <v>-5.5904877313682197E-2</v>
      </c>
      <c r="AF12" s="24">
        <v>-1.96537837348616E-2</v>
      </c>
      <c r="AH12">
        <f t="shared" si="0"/>
        <v>-1.96537837348616E-2</v>
      </c>
      <c r="AI12">
        <v>0.13250000000000001</v>
      </c>
      <c r="AJ12">
        <f t="shared" si="1"/>
        <v>-1.96537837348616E-2</v>
      </c>
      <c r="AK12">
        <f t="shared" si="2"/>
        <v>0.32737416327413293</v>
      </c>
    </row>
    <row r="13" spans="1:37">
      <c r="A13" s="26">
        <v>40178</v>
      </c>
      <c r="B13" s="24">
        <v>3.4792183359128701E-3</v>
      </c>
      <c r="C13" s="24">
        <v>0.44607484746243298</v>
      </c>
      <c r="D13" s="24">
        <v>0.17132355711158001</v>
      </c>
      <c r="E13" s="24">
        <v>1.4240661058428E-4</v>
      </c>
      <c r="F13" s="24">
        <v>-0.248601718787234</v>
      </c>
      <c r="G13" s="24">
        <v>-9.7366727540901296E-2</v>
      </c>
      <c r="H13" s="24">
        <v>4.6502222228766798E-4</v>
      </c>
      <c r="I13" s="24">
        <v>3.2240821946565801E-2</v>
      </c>
      <c r="J13" s="24">
        <v>-5.6829489766802499E-3</v>
      </c>
      <c r="K13" s="24">
        <v>-1.2575256391820999</v>
      </c>
      <c r="L13" s="24">
        <v>1.63227159998291E-2</v>
      </c>
      <c r="M13" s="24">
        <v>0</v>
      </c>
      <c r="N13" s="24">
        <v>0</v>
      </c>
      <c r="O13" s="24">
        <v>2.55933880297355E-2</v>
      </c>
      <c r="P13" s="24">
        <v>0</v>
      </c>
      <c r="Q13" s="24">
        <v>2.3624030284407401E-2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1.0395718973769399</v>
      </c>
      <c r="Z13" s="24">
        <v>-7.8861603739441496E-2</v>
      </c>
      <c r="AA13" s="24">
        <v>-1.30832567149285E-2</v>
      </c>
      <c r="AB13" s="24">
        <v>1.23136578853856E-2</v>
      </c>
      <c r="AC13" s="24">
        <v>6.6674031028124301E-3</v>
      </c>
      <c r="AD13" s="24">
        <v>-4.3938163780859699E-2</v>
      </c>
      <c r="AE13" s="24">
        <v>-5.5313963881814601E-2</v>
      </c>
      <c r="AF13" s="24">
        <v>-2.2555056235489701E-2</v>
      </c>
      <c r="AH13">
        <f t="shared" si="0"/>
        <v>-2.2555056235489701E-2</v>
      </c>
      <c r="AI13">
        <v>0.1125</v>
      </c>
      <c r="AJ13">
        <f t="shared" si="1"/>
        <v>-2.2555056235489701E-2</v>
      </c>
      <c r="AK13">
        <f t="shared" si="2"/>
        <v>0.31230064881670194</v>
      </c>
    </row>
    <row r="14" spans="1:37">
      <c r="A14" s="26">
        <v>40268</v>
      </c>
      <c r="B14" s="24">
        <v>4.2595524730988299E-3</v>
      </c>
      <c r="C14" s="24">
        <v>0.42841487878510298</v>
      </c>
      <c r="D14" s="24">
        <v>0.17349180056393099</v>
      </c>
      <c r="E14" s="25">
        <v>-9.0599374258632404E-5</v>
      </c>
      <c r="F14" s="24">
        <v>-0.22813673751709501</v>
      </c>
      <c r="G14" s="24">
        <v>-6.5713185503601806E-2</v>
      </c>
      <c r="H14" s="24">
        <v>1.6720227971760201E-3</v>
      </c>
      <c r="I14" s="24">
        <v>2.6011099604881401E-2</v>
      </c>
      <c r="J14" s="24">
        <v>-2.2986991459684001E-3</v>
      </c>
      <c r="K14" s="24">
        <v>-1.4468433091500501</v>
      </c>
      <c r="L14" s="24">
        <v>8.4790850170255901E-3</v>
      </c>
      <c r="M14" s="24">
        <v>0</v>
      </c>
      <c r="N14" s="24">
        <v>0</v>
      </c>
      <c r="O14" s="24">
        <v>2.5046564895904899E-2</v>
      </c>
      <c r="P14" s="24">
        <v>0</v>
      </c>
      <c r="Q14" s="24">
        <v>1.7761888220455099E-2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1.1213242694304399</v>
      </c>
      <c r="Z14" s="24">
        <v>-0.10714339591252001</v>
      </c>
      <c r="AA14" s="24">
        <v>-1.16856629068857E-2</v>
      </c>
      <c r="AB14" s="24">
        <v>2.3687480266995201E-2</v>
      </c>
      <c r="AC14" s="24">
        <v>1.6786145400709301E-2</v>
      </c>
      <c r="AD14" s="24">
        <v>-1.9897682780476902E-2</v>
      </c>
      <c r="AE14" s="24">
        <v>-5.4730172412094102E-2</v>
      </c>
      <c r="AF14" s="24">
        <v>-8.9604657247233599E-2</v>
      </c>
      <c r="AH14">
        <f t="shared" si="0"/>
        <v>-8.9604657247233599E-2</v>
      </c>
      <c r="AI14">
        <v>0.105</v>
      </c>
      <c r="AJ14">
        <f t="shared" si="1"/>
        <v>-8.9604657247233599E-2</v>
      </c>
      <c r="AK14">
        <f t="shared" si="2"/>
        <v>0.33416749840455479</v>
      </c>
    </row>
    <row r="15" spans="1:37">
      <c r="A15" s="26">
        <v>40359</v>
      </c>
      <c r="B15" s="24">
        <v>5.1156620446696603E-3</v>
      </c>
      <c r="C15" s="24">
        <v>0.38173459248959901</v>
      </c>
      <c r="D15" s="24">
        <v>0.17549995198214899</v>
      </c>
      <c r="E15" s="24">
        <v>1.0808974267029201E-4</v>
      </c>
      <c r="F15" s="24">
        <v>-0.19325051020841</v>
      </c>
      <c r="G15" s="24">
        <v>-5.9459883429205003E-2</v>
      </c>
      <c r="H15" s="24">
        <v>-2.6294572418562299E-3</v>
      </c>
      <c r="I15" s="24">
        <v>2.0092412486768099E-2</v>
      </c>
      <c r="J15" s="24">
        <v>-7.3266317405097203E-4</v>
      </c>
      <c r="K15" s="24">
        <v>-1.5378722118560599</v>
      </c>
      <c r="L15" s="24">
        <v>-1.8013714455480299E-2</v>
      </c>
      <c r="M15" s="24">
        <v>0</v>
      </c>
      <c r="N15" s="24">
        <v>0</v>
      </c>
      <c r="O15" s="24">
        <v>2.4306338779669801E-2</v>
      </c>
      <c r="P15" s="24">
        <v>0</v>
      </c>
      <c r="Q15" s="24">
        <v>1.55960102167222E-2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1.2053621857028001</v>
      </c>
      <c r="Z15" s="24">
        <v>-0.143320032446516</v>
      </c>
      <c r="AA15" s="24">
        <v>-1.8831792244048799E-2</v>
      </c>
      <c r="AB15" s="24">
        <v>3.3992633499804498E-2</v>
      </c>
      <c r="AC15" s="24">
        <v>2.7121943300072601E-2</v>
      </c>
      <c r="AD15" s="24">
        <v>3.0501045618914101E-2</v>
      </c>
      <c r="AE15" s="24">
        <v>-5.4153380292817299E-2</v>
      </c>
      <c r="AF15" s="24">
        <v>-0.10883277948461199</v>
      </c>
      <c r="AH15">
        <f t="shared" si="0"/>
        <v>-0.10883277948461199</v>
      </c>
      <c r="AI15">
        <v>0.105</v>
      </c>
      <c r="AJ15">
        <f t="shared" si="1"/>
        <v>-0.10883277948461199</v>
      </c>
      <c r="AK15">
        <f t="shared" si="2"/>
        <v>0.29421344894042156</v>
      </c>
    </row>
    <row r="16" spans="1:37">
      <c r="A16" s="26">
        <v>40451</v>
      </c>
      <c r="B16" s="24">
        <v>5.1733720876054896E-3</v>
      </c>
      <c r="C16" s="24">
        <v>0.347580595782992</v>
      </c>
      <c r="D16" s="24">
        <v>0.17549423702409001</v>
      </c>
      <c r="E16" s="24">
        <v>1.24885431556917E-4</v>
      </c>
      <c r="F16" s="24">
        <v>-0.21747002850634001</v>
      </c>
      <c r="G16" s="24">
        <v>-4.3602850254478201E-2</v>
      </c>
      <c r="H16" s="24">
        <v>-1.9878498797226002E-3</v>
      </c>
      <c r="I16" s="24">
        <v>-2.88653638516181E-2</v>
      </c>
      <c r="J16" s="24">
        <v>1.3707364832579901E-3</v>
      </c>
      <c r="K16" s="24">
        <v>-1.6129551023558799</v>
      </c>
      <c r="L16" s="24">
        <v>6.55341570715733E-3</v>
      </c>
      <c r="M16" s="24">
        <v>0</v>
      </c>
      <c r="N16" s="24">
        <v>0</v>
      </c>
      <c r="O16" s="24">
        <v>2.6786705572771401E-2</v>
      </c>
      <c r="P16" s="24">
        <v>0</v>
      </c>
      <c r="Q16" s="24">
        <v>1.3004831500631499E-3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1.3408977280527901</v>
      </c>
      <c r="Z16" s="24">
        <v>-0.17165704354875799</v>
      </c>
      <c r="AA16" s="24">
        <v>-3.08667843345167E-2</v>
      </c>
      <c r="AB16" s="24">
        <v>3.40666983273391E-2</v>
      </c>
      <c r="AC16" s="24">
        <v>2.37678056097675E-2</v>
      </c>
      <c r="AD16" s="24">
        <v>9.1978723354493405E-2</v>
      </c>
      <c r="AE16" s="24">
        <v>-5.3583468312830701E-2</v>
      </c>
      <c r="AF16" s="24">
        <v>-0.105893104460261</v>
      </c>
      <c r="AH16">
        <f t="shared" si="0"/>
        <v>-0.105893104460261</v>
      </c>
      <c r="AI16">
        <v>0.1525</v>
      </c>
      <c r="AJ16">
        <f t="shared" si="1"/>
        <v>-0.105893104460261</v>
      </c>
      <c r="AK16">
        <f t="shared" si="2"/>
        <v>0.21887487043450393</v>
      </c>
    </row>
    <row r="17" spans="1:37">
      <c r="A17" s="26">
        <v>40543</v>
      </c>
      <c r="B17" s="24">
        <v>5.98526924714684E-3</v>
      </c>
      <c r="C17" s="24">
        <v>0.286130290311569</v>
      </c>
      <c r="D17" s="24">
        <v>0.19096625721105701</v>
      </c>
      <c r="E17" s="25">
        <v>-2.4097889757676401E-5</v>
      </c>
      <c r="F17" s="24">
        <v>-0.28557216214966302</v>
      </c>
      <c r="G17" s="24">
        <v>-3.4800043848296602E-2</v>
      </c>
      <c r="H17" s="24">
        <v>2.4593731439997699E-3</v>
      </c>
      <c r="I17" s="24">
        <v>2.8644005744039001E-2</v>
      </c>
      <c r="J17" s="24">
        <v>2.44903747622063E-3</v>
      </c>
      <c r="K17" s="24">
        <v>-1.7794578186980901</v>
      </c>
      <c r="L17" s="24">
        <v>-1.0642226413149099E-2</v>
      </c>
      <c r="M17" s="24">
        <v>0</v>
      </c>
      <c r="N17" s="24">
        <v>0</v>
      </c>
      <c r="O17" s="24">
        <v>2.49843424231368E-2</v>
      </c>
      <c r="P17" s="24">
        <v>0</v>
      </c>
      <c r="Q17" s="24">
        <v>-1.02491540835203E-2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1.55418460017489</v>
      </c>
      <c r="Z17" s="24">
        <v>-0.19298402343038501</v>
      </c>
      <c r="AA17" s="24">
        <v>-4.7367466060417203E-2</v>
      </c>
      <c r="AB17" s="24">
        <v>2.4220497513772699E-2</v>
      </c>
      <c r="AC17" s="24">
        <v>1.35983717530189E-2</v>
      </c>
      <c r="AD17" s="24">
        <v>0.146464152282439</v>
      </c>
      <c r="AE17" s="24">
        <v>-5.3020320533917899E-2</v>
      </c>
      <c r="AF17" s="24">
        <v>-0.134031115825923</v>
      </c>
      <c r="AH17">
        <f t="shared" si="0"/>
        <v>-0.134031115825923</v>
      </c>
      <c r="AI17">
        <v>0.20250000000000001</v>
      </c>
      <c r="AJ17">
        <f t="shared" si="1"/>
        <v>-0.134031115825923</v>
      </c>
      <c r="AK17">
        <f t="shared" si="2"/>
        <v>0.14731057063884875</v>
      </c>
    </row>
    <row r="18" spans="1:37">
      <c r="A18" s="26">
        <v>40633</v>
      </c>
      <c r="B18" s="24">
        <v>3.7288828237406601E-3</v>
      </c>
      <c r="C18" s="24">
        <v>0.33747615857575702</v>
      </c>
      <c r="D18" s="24">
        <v>0.203633573077805</v>
      </c>
      <c r="E18" s="24">
        <v>4.7544227085250098E-4</v>
      </c>
      <c r="F18" s="24">
        <v>-0.36868529864184502</v>
      </c>
      <c r="G18" s="24">
        <v>-3.9310715965839502E-2</v>
      </c>
      <c r="H18" s="24">
        <v>5.1738783887953603E-3</v>
      </c>
      <c r="I18" s="24">
        <v>-6.46484756769212E-3</v>
      </c>
      <c r="J18" s="24">
        <v>1.7681870693273499E-3</v>
      </c>
      <c r="K18" s="24">
        <v>-2.0002283280114899</v>
      </c>
      <c r="L18" s="24">
        <v>-2.5237821821701499E-2</v>
      </c>
      <c r="M18" s="24">
        <v>0</v>
      </c>
      <c r="N18" s="24">
        <v>0</v>
      </c>
      <c r="O18" s="24">
        <v>2.7688826968290999E-2</v>
      </c>
      <c r="P18" s="24">
        <v>0</v>
      </c>
      <c r="Q18" s="24">
        <v>8.6146536156542805E-4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1.84135093905811</v>
      </c>
      <c r="Z18" s="24">
        <v>-0.187789149805524</v>
      </c>
      <c r="AA18" s="24">
        <v>-4.9222597966696299E-2</v>
      </c>
      <c r="AB18" s="24">
        <v>8.7559054278984402E-3</v>
      </c>
      <c r="AC18" s="24">
        <v>-7.4113050141847098E-3</v>
      </c>
      <c r="AD18" s="24">
        <v>0.18195042508370499</v>
      </c>
      <c r="AE18" s="24">
        <v>-5.2463824168601902E-2</v>
      </c>
      <c r="AF18" s="24">
        <v>-0.123950204857737</v>
      </c>
      <c r="AH18">
        <f t="shared" si="0"/>
        <v>-0.123950204857737</v>
      </c>
      <c r="AI18">
        <v>0.215</v>
      </c>
      <c r="AJ18">
        <f t="shared" si="1"/>
        <v>-0.123950204857737</v>
      </c>
      <c r="AK18">
        <f t="shared" si="2"/>
        <v>8.8643906370444281E-2</v>
      </c>
    </row>
    <row r="19" spans="1:37">
      <c r="A19" s="26">
        <v>40724</v>
      </c>
      <c r="B19" s="24">
        <v>4.8835896634343498E-3</v>
      </c>
      <c r="C19" s="24">
        <v>0.197854395217296</v>
      </c>
      <c r="D19" s="24">
        <v>0.18921990109935999</v>
      </c>
      <c r="E19" s="24">
        <v>2.1564528549802901E-4</v>
      </c>
      <c r="F19" s="24">
        <v>-0.38648480287247899</v>
      </c>
      <c r="G19" s="24">
        <v>-4.3703820262532E-2</v>
      </c>
      <c r="H19" s="24">
        <v>-4.30995875746314E-3</v>
      </c>
      <c r="I19" s="24">
        <v>4.0507770905565503E-3</v>
      </c>
      <c r="J19" s="24">
        <v>2.2499841668526298E-3</v>
      </c>
      <c r="K19" s="24">
        <v>-2.2489968086884602</v>
      </c>
      <c r="L19" s="24">
        <v>-3.29478660856643E-3</v>
      </c>
      <c r="M19" s="24">
        <v>0</v>
      </c>
      <c r="N19" s="24">
        <v>0</v>
      </c>
      <c r="O19" s="24">
        <v>2.87841332905234E-2</v>
      </c>
      <c r="P19" s="24">
        <v>0</v>
      </c>
      <c r="Q19" s="24">
        <v>9.8270813937507001E-3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2.2272688454210599</v>
      </c>
      <c r="Z19" s="24">
        <v>-0.19585712720046899</v>
      </c>
      <c r="AA19" s="24">
        <v>-3.5290811455208099E-2</v>
      </c>
      <c r="AB19" s="24">
        <v>3.4465714438964498E-3</v>
      </c>
      <c r="AC19" s="24">
        <v>-1.5613099565856801E-2</v>
      </c>
      <c r="AD19" s="24">
        <v>0.20972285924378201</v>
      </c>
      <c r="AE19" s="24">
        <v>-5.1913869463106999E-2</v>
      </c>
      <c r="AF19" s="24">
        <v>-0.107941301558133</v>
      </c>
      <c r="AH19">
        <f t="shared" si="0"/>
        <v>-0.107941301558133</v>
      </c>
      <c r="AI19">
        <v>0.30499999999999999</v>
      </c>
      <c r="AJ19">
        <f t="shared" si="1"/>
        <v>-0.107941301558133</v>
      </c>
      <c r="AK19">
        <f t="shared" si="2"/>
        <v>-5.2621730756877066E-2</v>
      </c>
    </row>
    <row r="20" spans="1:37">
      <c r="A20" s="26">
        <v>40816</v>
      </c>
      <c r="B20" s="24">
        <v>3.3403878568153901E-3</v>
      </c>
      <c r="C20" s="24">
        <v>0.20218276676920099</v>
      </c>
      <c r="D20" s="24">
        <v>0.184917692610721</v>
      </c>
      <c r="E20" s="25">
        <v>-7.9317034676527098E-5</v>
      </c>
      <c r="F20" s="24">
        <v>-0.20073462952996499</v>
      </c>
      <c r="G20" s="24">
        <v>-5.4226542468072701E-2</v>
      </c>
      <c r="H20" s="24">
        <v>3.0146681772747299E-3</v>
      </c>
      <c r="I20" s="24">
        <v>-2.4211499665265E-2</v>
      </c>
      <c r="J20" s="24">
        <v>3.4751791927488101E-3</v>
      </c>
      <c r="K20" s="24">
        <v>-2.6451265246046902</v>
      </c>
      <c r="L20" s="24">
        <v>1.2616430299732099E-3</v>
      </c>
      <c r="M20" s="24">
        <v>0</v>
      </c>
      <c r="N20" s="24">
        <v>0</v>
      </c>
      <c r="O20" s="24">
        <v>2.6396528490742699E-2</v>
      </c>
      <c r="P20" s="24">
        <v>0</v>
      </c>
      <c r="Q20" s="24">
        <v>-1.0165656650476401E-2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2.5204066809569001</v>
      </c>
      <c r="Z20" s="24">
        <v>-0.24873037812395701</v>
      </c>
      <c r="AA20" s="24">
        <v>-3.0241550103361801E-2</v>
      </c>
      <c r="AB20" s="24">
        <v>1.51619682293873E-2</v>
      </c>
      <c r="AC20" s="24">
        <v>-6.8534194443287703E-3</v>
      </c>
      <c r="AD20" s="24">
        <v>0.24597447766797001</v>
      </c>
      <c r="AE20" s="24">
        <v>-5.1370349585270099E-2</v>
      </c>
      <c r="AF20" s="24">
        <v>-6.5607874228328394E-2</v>
      </c>
      <c r="AH20">
        <f t="shared" si="0"/>
        <v>-6.5607874228328394E-2</v>
      </c>
      <c r="AI20">
        <v>0.34499999999999997</v>
      </c>
      <c r="AJ20">
        <f t="shared" si="1"/>
        <v>-6.5607874228328394E-2</v>
      </c>
      <c r="AK20">
        <f t="shared" si="2"/>
        <v>8.3800871193751875E-2</v>
      </c>
    </row>
    <row r="21" spans="1:37">
      <c r="A21" s="26">
        <v>40908</v>
      </c>
      <c r="B21" s="24">
        <v>3.42545602142574E-3</v>
      </c>
      <c r="C21" s="24">
        <v>0.25604991618222001</v>
      </c>
      <c r="D21" s="24">
        <v>0.17800612509059999</v>
      </c>
      <c r="E21" s="25">
        <v>8.8261705397749802E-5</v>
      </c>
      <c r="F21" s="24">
        <v>-0.12931633931411499</v>
      </c>
      <c r="G21" s="24">
        <v>-5.99467061203003E-2</v>
      </c>
      <c r="H21" s="24">
        <v>-2.4160306068005798E-3</v>
      </c>
      <c r="I21" s="24">
        <v>-3.6326551680074398E-2</v>
      </c>
      <c r="J21" s="24">
        <v>3.1935259382488502E-3</v>
      </c>
      <c r="K21" s="24">
        <v>-2.9159785738458002</v>
      </c>
      <c r="L21" s="24">
        <v>6.9092092231362199E-3</v>
      </c>
      <c r="M21" s="24">
        <v>0</v>
      </c>
      <c r="N21" s="24">
        <v>0</v>
      </c>
      <c r="O21" s="24">
        <v>2.4385415922358499E-2</v>
      </c>
      <c r="P21" s="24">
        <v>0</v>
      </c>
      <c r="Q21" s="24">
        <v>6.2142290118427602E-3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2.6771542061625899</v>
      </c>
      <c r="Z21" s="24">
        <v>-0.306446119209766</v>
      </c>
      <c r="AA21" s="24">
        <v>-2.74486859528702E-2</v>
      </c>
      <c r="AB21" s="24">
        <v>2.0617466776479399E-2</v>
      </c>
      <c r="AC21" s="24">
        <v>-1.6459967336930599E-3</v>
      </c>
      <c r="AD21" s="24">
        <v>0.27395829763872198</v>
      </c>
      <c r="AE21" s="24">
        <v>-5.0833160517183798E-2</v>
      </c>
      <c r="AF21" s="24">
        <v>-8.0356054307573699E-2</v>
      </c>
      <c r="AH21">
        <f t="shared" si="0"/>
        <v>-8.0356054307573699E-2</v>
      </c>
      <c r="AI21">
        <v>0.31</v>
      </c>
      <c r="AJ21">
        <f t="shared" si="1"/>
        <v>-8.0356054307573699E-2</v>
      </c>
      <c r="AK21">
        <f t="shared" si="2"/>
        <v>0.19943335085676445</v>
      </c>
    </row>
    <row r="22" spans="1:37">
      <c r="A22" s="26">
        <v>40999</v>
      </c>
      <c r="B22" s="24">
        <v>3.0111552644723001E-3</v>
      </c>
      <c r="C22" s="24">
        <v>0.22691606292265401</v>
      </c>
      <c r="D22" s="24">
        <v>0.154385679232691</v>
      </c>
      <c r="E22" s="25">
        <v>-3.4128896418516899E-5</v>
      </c>
      <c r="F22" s="24">
        <v>-9.4987954369625094E-2</v>
      </c>
      <c r="G22" s="24">
        <v>-3.1475549913987197E-2</v>
      </c>
      <c r="H22" s="24">
        <v>5.2143178054528199E-4</v>
      </c>
      <c r="I22" s="24">
        <v>-4.3511642396165298E-2</v>
      </c>
      <c r="J22" s="24">
        <v>3.33036996602726E-3</v>
      </c>
      <c r="K22" s="24">
        <v>-3.0090128690839699</v>
      </c>
      <c r="L22" s="24">
        <v>3.6199222783730202E-3</v>
      </c>
      <c r="M22" s="24">
        <v>0</v>
      </c>
      <c r="N22" s="24">
        <v>0</v>
      </c>
      <c r="O22" s="24">
        <v>2.16827962826763E-2</v>
      </c>
      <c r="P22" s="24">
        <v>0</v>
      </c>
      <c r="Q22" s="24">
        <v>-3.1086759022604599E-3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2.7633382847889401</v>
      </c>
      <c r="Z22" s="24">
        <v>-0.35792582559210501</v>
      </c>
      <c r="AA22" s="24">
        <v>-4.4096132148814297E-2</v>
      </c>
      <c r="AB22" s="24">
        <v>1.8556780136223899E-2</v>
      </c>
      <c r="AC22" s="24">
        <v>2.40959688031451E-3</v>
      </c>
      <c r="AD22" s="24">
        <v>0.29962879905587397</v>
      </c>
      <c r="AE22" s="24">
        <v>-5.0302200952356303E-2</v>
      </c>
      <c r="AF22" s="24">
        <v>-0.13705410066689599</v>
      </c>
      <c r="AH22">
        <f t="shared" si="0"/>
        <v>-0.13705410066689599</v>
      </c>
      <c r="AI22">
        <v>0.16250000000000001</v>
      </c>
      <c r="AJ22">
        <f t="shared" si="1"/>
        <v>-0.13705410066689599</v>
      </c>
      <c r="AK22">
        <f t="shared" si="2"/>
        <v>0.19004726529664068</v>
      </c>
    </row>
    <row r="23" spans="1:37">
      <c r="A23" s="26">
        <v>41090</v>
      </c>
      <c r="B23" s="24">
        <v>3.01679414828891E-3</v>
      </c>
      <c r="C23" s="24">
        <v>0.18625772417994799</v>
      </c>
      <c r="D23" s="24">
        <v>0.12667149870081801</v>
      </c>
      <c r="E23" s="25">
        <v>9.2849977469268996E-5</v>
      </c>
      <c r="F23" s="24">
        <v>-6.3008681393230001E-2</v>
      </c>
      <c r="G23" s="24">
        <v>-2.5511172582826099E-2</v>
      </c>
      <c r="H23" s="24">
        <v>7.4042904873351703E-4</v>
      </c>
      <c r="I23" s="24">
        <v>-4.6352038673157597E-2</v>
      </c>
      <c r="J23" s="24">
        <v>2.69889439489114E-3</v>
      </c>
      <c r="K23" s="24">
        <v>-2.9555970489301799</v>
      </c>
      <c r="L23" s="24">
        <v>-1.9660635158402301E-2</v>
      </c>
      <c r="M23" s="24">
        <v>0</v>
      </c>
      <c r="N23" s="24">
        <v>0</v>
      </c>
      <c r="O23" s="24">
        <v>1.9629703460817501E-2</v>
      </c>
      <c r="P23" s="24">
        <v>0</v>
      </c>
      <c r="Q23" s="24">
        <v>1.87185622180979E-4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2.81769860395455</v>
      </c>
      <c r="Z23" s="24">
        <v>-0.37866817132807101</v>
      </c>
      <c r="AA23" s="24">
        <v>-7.0199090911521406E-2</v>
      </c>
      <c r="AB23" s="24">
        <v>-4.5937889959698298E-4</v>
      </c>
      <c r="AC23" s="24">
        <v>1.3580568462444301E-3</v>
      </c>
      <c r="AD23" s="24">
        <v>0.325533314735718</v>
      </c>
      <c r="AE23" s="24">
        <v>-4.9777372197193602E-2</v>
      </c>
      <c r="AF23" s="24">
        <v>-0.125348535004522</v>
      </c>
      <c r="AH23">
        <f t="shared" si="0"/>
        <v>-0.125348535004522</v>
      </c>
      <c r="AI23">
        <v>9.7500000000000003E-2</v>
      </c>
      <c r="AJ23">
        <f t="shared" si="1"/>
        <v>-0.125348535004522</v>
      </c>
      <c r="AK23">
        <f t="shared" si="2"/>
        <v>0.13498517952833503</v>
      </c>
    </row>
    <row r="24" spans="1:37">
      <c r="A24" s="26">
        <v>41182</v>
      </c>
      <c r="B24" s="24">
        <v>2.2641417244281402E-3</v>
      </c>
      <c r="C24" s="24">
        <v>0.178053604342784</v>
      </c>
      <c r="D24" s="24">
        <v>0.117930059532669</v>
      </c>
      <c r="E24" s="25">
        <v>-9.6223785275075702E-6</v>
      </c>
      <c r="F24" s="24">
        <v>-2.5161329794329501E-2</v>
      </c>
      <c r="G24" s="24">
        <v>-3.9096087751005499E-3</v>
      </c>
      <c r="H24" s="24">
        <v>-1.4153055266367101E-3</v>
      </c>
      <c r="I24" s="24">
        <v>-5.3132457154088597E-2</v>
      </c>
      <c r="J24" s="24">
        <v>2.8702649928180699E-3</v>
      </c>
      <c r="K24" s="24">
        <v>-2.9387608689123499</v>
      </c>
      <c r="L24" s="24">
        <v>-1.6810672855228598E-2</v>
      </c>
      <c r="M24" s="24">
        <v>0</v>
      </c>
      <c r="N24" s="24">
        <v>0</v>
      </c>
      <c r="O24" s="24">
        <v>1.7044583364893499E-2</v>
      </c>
      <c r="P24" s="24">
        <v>0</v>
      </c>
      <c r="Q24" s="24">
        <v>2.5075761809830901E-3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2.7978928058430599</v>
      </c>
      <c r="Z24" s="24">
        <v>-0.37818328267819101</v>
      </c>
      <c r="AA24" s="24">
        <v>-7.5993324263193704E-2</v>
      </c>
      <c r="AB24" s="24">
        <v>-2.6105865170277701E-2</v>
      </c>
      <c r="AC24" s="24">
        <v>-1.40776083331224E-2</v>
      </c>
      <c r="AD24" s="24">
        <v>0.34821595209960599</v>
      </c>
      <c r="AE24" s="24">
        <v>-4.9258578076608397E-2</v>
      </c>
      <c r="AF24" s="24">
        <v>-0.116039535836428</v>
      </c>
      <c r="AH24">
        <f t="shared" si="0"/>
        <v>-0.116039535836428</v>
      </c>
      <c r="AI24">
        <v>0.04</v>
      </c>
      <c r="AJ24">
        <f t="shared" si="1"/>
        <v>-0.116039535836428</v>
      </c>
      <c r="AK24">
        <f t="shared" si="2"/>
        <v>0.17097265557804098</v>
      </c>
    </row>
    <row r="25" spans="1:37">
      <c r="A25" s="26">
        <v>41274</v>
      </c>
      <c r="B25" s="24">
        <v>2.9374210679618601E-3</v>
      </c>
      <c r="C25" s="24">
        <v>0.13350551258724899</v>
      </c>
      <c r="D25" s="24">
        <v>0.118013171494004</v>
      </c>
      <c r="E25" s="25">
        <v>-6.0508111430579598E-5</v>
      </c>
      <c r="F25" s="24">
        <v>-3.8189347580705101E-2</v>
      </c>
      <c r="G25" s="24">
        <v>2.0558546199941199E-2</v>
      </c>
      <c r="H25" s="24">
        <v>-1.2356965006447801E-3</v>
      </c>
      <c r="I25" s="24">
        <v>-5.18677425240332E-2</v>
      </c>
      <c r="J25" s="24">
        <v>2.8211543220890301E-3</v>
      </c>
      <c r="K25" s="24">
        <v>-2.8283601930512599</v>
      </c>
      <c r="L25" s="24">
        <v>-3.4119410117692602E-2</v>
      </c>
      <c r="M25" s="24">
        <v>0</v>
      </c>
      <c r="N25" s="24">
        <v>0</v>
      </c>
      <c r="O25" s="24">
        <v>1.51907590127103E-2</v>
      </c>
      <c r="P25" s="24">
        <v>0</v>
      </c>
      <c r="Q25" s="24">
        <v>-7.6723800374890504E-3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2.7477489945807099</v>
      </c>
      <c r="Z25" s="24">
        <v>-0.37416148149521999</v>
      </c>
      <c r="AA25" s="24">
        <v>-7.39709631145158E-2</v>
      </c>
      <c r="AB25" s="24">
        <v>-3.6096097640489599E-2</v>
      </c>
      <c r="AC25" s="24">
        <v>-3.5485947448114202E-2</v>
      </c>
      <c r="AD25" s="24">
        <v>0.354686352338762</v>
      </c>
      <c r="AE25" s="24">
        <v>-4.8745724843580002E-2</v>
      </c>
      <c r="AF25" s="24">
        <v>-0.134503580861766</v>
      </c>
      <c r="AH25">
        <f t="shared" si="0"/>
        <v>-0.134503580861766</v>
      </c>
      <c r="AI25">
        <v>2.75E-2</v>
      </c>
      <c r="AJ25">
        <f t="shared" si="1"/>
        <v>-0.134503580861766</v>
      </c>
      <c r="AK25">
        <f t="shared" si="2"/>
        <v>0.11113575496836142</v>
      </c>
    </row>
    <row r="26" spans="1:37">
      <c r="A26" s="26">
        <v>41364</v>
      </c>
      <c r="B26" s="24">
        <v>1.8587782441370599E-3</v>
      </c>
      <c r="C26" s="24">
        <v>0.14857475049094401</v>
      </c>
      <c r="D26" s="24">
        <v>0.11843666867842401</v>
      </c>
      <c r="E26" s="25">
        <v>5.1001776705279698E-5</v>
      </c>
      <c r="F26" s="24">
        <v>-6.80069780147564E-2</v>
      </c>
      <c r="G26" s="24">
        <v>3.59154379057866E-2</v>
      </c>
      <c r="H26" s="24">
        <v>-6.9246082680074397E-4</v>
      </c>
      <c r="I26" s="24">
        <v>-4.73384153979996E-2</v>
      </c>
      <c r="J26" s="24">
        <v>2.6709991415299898E-3</v>
      </c>
      <c r="K26" s="24">
        <v>-2.6623034560849899</v>
      </c>
      <c r="L26" s="24">
        <v>-3.3725243012077702E-2</v>
      </c>
      <c r="M26" s="24">
        <v>0</v>
      </c>
      <c r="N26" s="24">
        <v>0</v>
      </c>
      <c r="O26" s="24">
        <v>1.2581668345939399E-2</v>
      </c>
      <c r="P26" s="24">
        <v>0</v>
      </c>
      <c r="Q26" s="24">
        <v>-1.3119914495662599E-2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2.71498294694692</v>
      </c>
      <c r="Z26" s="24">
        <v>-0.35880330575438601</v>
      </c>
      <c r="AA26" s="24">
        <v>-7.0294112642297693E-2</v>
      </c>
      <c r="AB26" s="24">
        <v>-3.9858770339543499E-2</v>
      </c>
      <c r="AC26" s="24">
        <v>-4.6417317132936398E-2</v>
      </c>
      <c r="AD26" s="24">
        <v>0.34207101530199402</v>
      </c>
      <c r="AE26" s="24">
        <v>-4.8238721092484102E-2</v>
      </c>
      <c r="AF26" s="24">
        <v>-1.16554279615675E-2</v>
      </c>
      <c r="AH26">
        <f t="shared" si="0"/>
        <v>-1.16554279615675E-2</v>
      </c>
      <c r="AI26">
        <v>0.03</v>
      </c>
      <c r="AJ26">
        <f t="shared" si="1"/>
        <v>-1.16554279615675E-2</v>
      </c>
      <c r="AK26">
        <f t="shared" si="2"/>
        <v>0.10896757174367198</v>
      </c>
    </row>
    <row r="27" spans="1:37">
      <c r="A27" s="26">
        <v>41455</v>
      </c>
      <c r="B27" s="24">
        <v>5.8027026590648696E-4</v>
      </c>
      <c r="C27" s="24">
        <v>0.17101679868710001</v>
      </c>
      <c r="D27" s="24">
        <v>0.14212712284492701</v>
      </c>
      <c r="E27" s="25">
        <v>5.1055869739915598E-5</v>
      </c>
      <c r="F27" s="24">
        <v>-8.5349764388516602E-2</v>
      </c>
      <c r="G27" s="24">
        <v>3.61480419046128E-2</v>
      </c>
      <c r="H27" s="24">
        <v>5.9771152546697903E-3</v>
      </c>
      <c r="I27" s="24">
        <v>-4.4974133221150403E-2</v>
      </c>
      <c r="J27" s="24">
        <v>3.1767824348196902E-3</v>
      </c>
      <c r="K27" s="24">
        <v>-2.6175237683616102</v>
      </c>
      <c r="L27" s="24">
        <v>-6.6131245455700496E-2</v>
      </c>
      <c r="M27" s="24">
        <v>0</v>
      </c>
      <c r="N27" s="24">
        <v>0</v>
      </c>
      <c r="O27" s="24">
        <v>1.13717998129016E-2</v>
      </c>
      <c r="P27" s="24">
        <v>0</v>
      </c>
      <c r="Q27" s="24">
        <v>-1.5648761385648201E-2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2.66029263802174</v>
      </c>
      <c r="Z27" s="24">
        <v>-0.35123367464782501</v>
      </c>
      <c r="AA27" s="24">
        <v>-6.7361733450573502E-2</v>
      </c>
      <c r="AB27" s="24">
        <v>-4.0451829265927899E-2</v>
      </c>
      <c r="AC27" s="24">
        <v>-4.9194138730184502E-2</v>
      </c>
      <c r="AD27" s="24">
        <v>0.32902843877987398</v>
      </c>
      <c r="AE27" s="24">
        <v>-4.7737477676010602E-2</v>
      </c>
      <c r="AF27" s="24">
        <v>-2.5836462706883001E-2</v>
      </c>
      <c r="AH27">
        <f t="shared" si="0"/>
        <v>-2.5836462706883001E-2</v>
      </c>
      <c r="AI27">
        <v>0.03</v>
      </c>
      <c r="AJ27">
        <f t="shared" si="1"/>
        <v>-2.5836462706883001E-2</v>
      </c>
      <c r="AK27">
        <f t="shared" si="2"/>
        <v>0.11060760494762434</v>
      </c>
    </row>
    <row r="28" spans="1:37">
      <c r="A28" s="26">
        <v>41547</v>
      </c>
      <c r="B28" s="24">
        <v>1.7174347277530201E-3</v>
      </c>
      <c r="C28" s="24">
        <v>0.18022080679376801</v>
      </c>
      <c r="D28" s="24">
        <v>0.16447663587217101</v>
      </c>
      <c r="E28" s="25">
        <v>-1.6567801847157699E-5</v>
      </c>
      <c r="F28" s="24">
        <v>-0.134015526873832</v>
      </c>
      <c r="G28" s="24">
        <v>3.1502040260776298E-2</v>
      </c>
      <c r="H28" s="24">
        <v>-2.9568254499013498E-3</v>
      </c>
      <c r="I28" s="24">
        <v>-3.8278775196565397E-2</v>
      </c>
      <c r="J28" s="24">
        <v>4.1079404715470696E-3</v>
      </c>
      <c r="K28" s="24">
        <v>-2.59008586240869</v>
      </c>
      <c r="L28" s="24">
        <v>-5.7902820498745199E-2</v>
      </c>
      <c r="M28" s="24">
        <v>0</v>
      </c>
      <c r="N28" s="24">
        <v>0</v>
      </c>
      <c r="O28" s="24">
        <v>1.0288155580783E-2</v>
      </c>
      <c r="P28" s="24">
        <v>0</v>
      </c>
      <c r="Q28" s="24">
        <v>3.9286985988188404E-3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2.6121598319161401</v>
      </c>
      <c r="Z28" s="24">
        <v>-0.34078872697290202</v>
      </c>
      <c r="AA28" s="24">
        <v>-6.12829629789476E-2</v>
      </c>
      <c r="AB28" s="24">
        <v>-4.0662332137781497E-2</v>
      </c>
      <c r="AC28" s="24">
        <v>-5.3121747089469401E-2</v>
      </c>
      <c r="AD28" s="24">
        <v>0.31409894824970402</v>
      </c>
      <c r="AE28" s="24">
        <v>-4.72419076255522E-2</v>
      </c>
      <c r="AF28" s="24">
        <v>-4.3853562562802199E-2</v>
      </c>
      <c r="AH28">
        <f t="shared" si="0"/>
        <v>-4.3853562562802199E-2</v>
      </c>
      <c r="AI28">
        <v>3.2500000000000001E-2</v>
      </c>
      <c r="AJ28">
        <f t="shared" si="1"/>
        <v>-4.3853562562802199E-2</v>
      </c>
      <c r="AK28">
        <f t="shared" si="2"/>
        <v>0.11582928885914417</v>
      </c>
    </row>
    <row r="29" spans="1:37">
      <c r="A29" s="26">
        <v>41639</v>
      </c>
      <c r="B29" s="24">
        <v>7.2651287709241E-4</v>
      </c>
      <c r="C29" s="24">
        <v>0.135660261186272</v>
      </c>
      <c r="D29" s="24">
        <v>0.16376016439249999</v>
      </c>
      <c r="E29" s="24">
        <v>-1.3958019243892801E-4</v>
      </c>
      <c r="F29" s="24">
        <v>-0.12468069153133</v>
      </c>
      <c r="G29" s="24">
        <v>4.3960367217979697E-2</v>
      </c>
      <c r="H29" s="24">
        <v>-5.7284961282277099E-4</v>
      </c>
      <c r="I29" s="24">
        <v>7.3468411928587002E-3</v>
      </c>
      <c r="J29" s="24">
        <v>5.2859228701971602E-3</v>
      </c>
      <c r="K29" s="24">
        <v>-2.5290890765793699</v>
      </c>
      <c r="L29" s="24">
        <v>-6.5858440094899995E-2</v>
      </c>
      <c r="M29" s="24">
        <v>0</v>
      </c>
      <c r="N29" s="24">
        <v>0</v>
      </c>
      <c r="O29" s="24">
        <v>5.6480327462548998E-3</v>
      </c>
      <c r="P29" s="24">
        <v>0</v>
      </c>
      <c r="Q29" s="24">
        <v>-1.5762341328153701E-2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2.5840164741000198</v>
      </c>
      <c r="Z29" s="24">
        <v>-0.34184784054894901</v>
      </c>
      <c r="AA29" s="24">
        <v>-5.76195007840982E-2</v>
      </c>
      <c r="AB29" s="24">
        <v>-3.7061821465470601E-2</v>
      </c>
      <c r="AC29" s="24">
        <v>-5.1615850763742303E-2</v>
      </c>
      <c r="AD29" s="24">
        <v>0.30366611467335303</v>
      </c>
      <c r="AE29" s="24">
        <v>-4.6751926074857598E-2</v>
      </c>
      <c r="AF29" s="24">
        <v>-2.0929227719621801E-2</v>
      </c>
      <c r="AH29">
        <f t="shared" si="0"/>
        <v>-2.0929227719621801E-2</v>
      </c>
      <c r="AI29">
        <v>0.04</v>
      </c>
      <c r="AJ29">
        <f t="shared" si="1"/>
        <v>-2.0929227719621801E-2</v>
      </c>
      <c r="AK29">
        <f t="shared" si="2"/>
        <v>0.10862227364863508</v>
      </c>
    </row>
    <row r="30" spans="1:37">
      <c r="A30" s="26">
        <v>41729</v>
      </c>
      <c r="B30" s="24">
        <v>-6.9963019114045104E-4</v>
      </c>
      <c r="C30" s="24">
        <v>0.10877089968343299</v>
      </c>
      <c r="D30" s="24">
        <v>0.150281001705657</v>
      </c>
      <c r="E30" s="25">
        <v>8.7092301212324599E-5</v>
      </c>
      <c r="F30" s="24">
        <v>-9.8107402213421901E-2</v>
      </c>
      <c r="G30" s="24">
        <v>6.02747941874699E-2</v>
      </c>
      <c r="H30" s="24">
        <v>1.7850738554720401E-3</v>
      </c>
      <c r="I30" s="24">
        <v>9.37714639265822E-4</v>
      </c>
      <c r="J30" s="24">
        <v>5.42046493627912E-3</v>
      </c>
      <c r="K30" s="24">
        <v>-2.3913365961036499</v>
      </c>
      <c r="L30" s="24">
        <v>-5.4981022194854699E-2</v>
      </c>
      <c r="M30" s="24">
        <v>0</v>
      </c>
      <c r="N30" s="24">
        <v>0</v>
      </c>
      <c r="O30" s="24">
        <v>1.7291041966906501E-3</v>
      </c>
      <c r="P30" s="24">
        <v>0</v>
      </c>
      <c r="Q30" s="24">
        <v>-1.90726700017529E-2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2.5874025741792201</v>
      </c>
      <c r="Z30" s="24">
        <v>-0.34212371231619099</v>
      </c>
      <c r="AA30" s="24">
        <v>-5.8937469060567502E-2</v>
      </c>
      <c r="AB30" s="24">
        <v>-3.3813237254463599E-2</v>
      </c>
      <c r="AC30" s="24">
        <v>-4.9277186632622601E-2</v>
      </c>
      <c r="AD30" s="24">
        <v>0.29683035526363999</v>
      </c>
      <c r="AE30" s="24">
        <v>-4.6267450186838997E-2</v>
      </c>
      <c r="AF30" s="24">
        <v>0.11890269879281699</v>
      </c>
      <c r="AH30">
        <f t="shared" si="0"/>
        <v>0.11890269879281699</v>
      </c>
      <c r="AI30">
        <v>5.5E-2</v>
      </c>
      <c r="AJ30">
        <f t="shared" si="1"/>
        <v>0.11890269879281699</v>
      </c>
      <c r="AK30">
        <f t="shared" si="2"/>
        <v>0.11015797071745158</v>
      </c>
    </row>
    <row r="31" spans="1:37">
      <c r="A31" s="26">
        <v>41820</v>
      </c>
      <c r="B31" s="24">
        <v>-2.04640901767737E-4</v>
      </c>
      <c r="C31" s="24">
        <v>3.4510257030655897E-2</v>
      </c>
      <c r="D31" s="24">
        <v>0.13627165855083001</v>
      </c>
      <c r="E31" s="24">
        <v>-1.4950604802687901E-4</v>
      </c>
      <c r="F31" s="24">
        <v>-7.8331343687597199E-2</v>
      </c>
      <c r="G31" s="24">
        <v>6.5596425810524106E-2</v>
      </c>
      <c r="H31" s="24">
        <v>-1.644126787373E-3</v>
      </c>
      <c r="I31" s="24">
        <v>4.4959902103426798E-2</v>
      </c>
      <c r="J31" s="24">
        <v>6.41285926295643E-3</v>
      </c>
      <c r="K31" s="24">
        <v>-2.40876214075905</v>
      </c>
      <c r="L31" s="24">
        <v>-5.1763302057399103E-2</v>
      </c>
      <c r="M31" s="24">
        <v>0</v>
      </c>
      <c r="N31" s="24">
        <v>0</v>
      </c>
      <c r="O31" s="24">
        <v>-2.6632158425411098E-3</v>
      </c>
      <c r="P31" s="24">
        <v>0</v>
      </c>
      <c r="Q31" s="24">
        <v>-1.51570658335578E-2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2.5780733762777399</v>
      </c>
      <c r="Z31" s="24">
        <v>-0.34676559235467302</v>
      </c>
      <c r="AA31" s="24">
        <v>-5.8967028006171297E-2</v>
      </c>
      <c r="AB31" s="24">
        <v>-3.5231312827455098E-2</v>
      </c>
      <c r="AC31" s="24">
        <v>-4.7961109224774201E-2</v>
      </c>
      <c r="AD31" s="24">
        <v>0.29275107424054198</v>
      </c>
      <c r="AE31" s="24">
        <v>-4.57883990833775E-2</v>
      </c>
      <c r="AF31" s="24">
        <v>6.5186769862892804E-2</v>
      </c>
      <c r="AH31">
        <f t="shared" si="0"/>
        <v>6.5186769862892804E-2</v>
      </c>
      <c r="AI31">
        <v>5.5E-2</v>
      </c>
      <c r="AJ31">
        <f t="shared" si="1"/>
        <v>6.5186769862892804E-2</v>
      </c>
      <c r="AK31">
        <f t="shared" si="2"/>
        <v>9.2049502516733897E-2</v>
      </c>
    </row>
    <row r="32" spans="1:37">
      <c r="A32" s="26">
        <v>41912</v>
      </c>
      <c r="B32" s="24">
        <v>3.30127149466121E-4</v>
      </c>
      <c r="C32" s="24">
        <v>4.67781464892034E-2</v>
      </c>
      <c r="D32" s="24">
        <v>0.119062846691698</v>
      </c>
      <c r="E32" s="24">
        <v>1.04134195343089E-4</v>
      </c>
      <c r="F32" s="24">
        <v>-3.5939139065290997E-2</v>
      </c>
      <c r="G32" s="24">
        <v>5.7981352331219801E-2</v>
      </c>
      <c r="H32" s="24">
        <v>-1.9863885555306202E-3</v>
      </c>
      <c r="I32" s="24">
        <v>-1.02004840927713E-2</v>
      </c>
      <c r="J32" s="24">
        <v>6.6371198248154802E-3</v>
      </c>
      <c r="K32" s="24">
        <v>-2.4268648476166601</v>
      </c>
      <c r="L32" s="24">
        <v>-5.7623742487764702E-2</v>
      </c>
      <c r="M32" s="24">
        <v>0</v>
      </c>
      <c r="N32" s="24">
        <v>0</v>
      </c>
      <c r="O32" s="24">
        <v>-2.8940086734620999E-3</v>
      </c>
      <c r="P32" s="24">
        <v>0</v>
      </c>
      <c r="Q32" s="24">
        <v>-2.1815382470692601E-2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2.5342082105814301</v>
      </c>
      <c r="Z32" s="24">
        <v>-0.34394282088449302</v>
      </c>
      <c r="AA32" s="24">
        <v>-6.1689960938269998E-2</v>
      </c>
      <c r="AB32" s="24">
        <v>-3.5670397737851502E-2</v>
      </c>
      <c r="AC32" s="24">
        <v>-4.9628461755900702E-2</v>
      </c>
      <c r="AD32" s="24">
        <v>0.290784135328926</v>
      </c>
      <c r="AE32" s="24">
        <v>-4.5314693778008001E-2</v>
      </c>
      <c r="AF32" s="24">
        <v>-3.7684255464589297E-2</v>
      </c>
      <c r="AH32">
        <f t="shared" si="0"/>
        <v>-3.7684255464589297E-2</v>
      </c>
      <c r="AI32">
        <v>1.7500000000000002E-2</v>
      </c>
      <c r="AJ32">
        <f t="shared" si="1"/>
        <v>-3.7684255464589297E-2</v>
      </c>
      <c r="AK32">
        <f t="shared" si="2"/>
        <v>5.5119887558230621E-2</v>
      </c>
    </row>
    <row r="33" spans="1:37">
      <c r="A33" s="26">
        <v>42004</v>
      </c>
      <c r="B33" s="25">
        <v>-8.9697723694018197E-5</v>
      </c>
      <c r="C33" s="24">
        <v>-2.0440506454708001E-2</v>
      </c>
      <c r="D33" s="24">
        <v>0.102133796861963</v>
      </c>
      <c r="E33" s="25">
        <v>-5.0441040604721097E-5</v>
      </c>
      <c r="F33" s="24">
        <v>-1.13091391289978E-2</v>
      </c>
      <c r="G33" s="24">
        <v>5.1667678187633098E-2</v>
      </c>
      <c r="H33" s="25">
        <v>-9.4173183487246496E-5</v>
      </c>
      <c r="I33" s="24">
        <v>3.4280993145633203E-2</v>
      </c>
      <c r="J33" s="24">
        <v>7.2534216874550897E-3</v>
      </c>
      <c r="K33" s="24">
        <v>-2.3552794104597101</v>
      </c>
      <c r="L33" s="24">
        <v>-4.5661148972120001E-2</v>
      </c>
      <c r="M33" s="24">
        <v>0</v>
      </c>
      <c r="N33" s="24">
        <v>0</v>
      </c>
      <c r="O33" s="24">
        <v>-8.4040870193644798E-3</v>
      </c>
      <c r="P33" s="24">
        <v>0</v>
      </c>
      <c r="Q33" s="24">
        <v>-3.08227727575471E-2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2.46493786005145</v>
      </c>
      <c r="Z33" s="24">
        <v>-0.33800323298132301</v>
      </c>
      <c r="AA33" s="24">
        <v>-6.2313130530325202E-2</v>
      </c>
      <c r="AB33" s="24">
        <v>-3.9808239410591799E-2</v>
      </c>
      <c r="AC33" s="24">
        <v>-5.1395458108439797E-2</v>
      </c>
      <c r="AD33" s="24">
        <v>0.28695596910639998</v>
      </c>
      <c r="AE33" s="24">
        <v>-4.4846257111334401E-2</v>
      </c>
      <c r="AF33" s="24">
        <v>-6.1287975841707899E-2</v>
      </c>
      <c r="AH33">
        <f t="shared" si="0"/>
        <v>-6.1287975841707899E-2</v>
      </c>
      <c r="AI33">
        <v>2.5000000000000001E-3</v>
      </c>
      <c r="AJ33">
        <f t="shared" si="1"/>
        <v>-6.1287975841707899E-2</v>
      </c>
      <c r="AK33">
        <f t="shared" si="2"/>
        <v>3.3617666490831942E-2</v>
      </c>
    </row>
    <row r="34" spans="1:37">
      <c r="A34" s="26">
        <v>42094</v>
      </c>
      <c r="B34" s="24">
        <v>1.8074827201768E-4</v>
      </c>
      <c r="C34" s="24">
        <v>-5.7435498745150498E-2</v>
      </c>
      <c r="D34" s="24">
        <v>9.0091622762878507E-2</v>
      </c>
      <c r="E34" s="25">
        <v>-6.5945374599011905E-5</v>
      </c>
      <c r="F34" s="24">
        <v>1.9067937680705398E-2</v>
      </c>
      <c r="G34" s="24">
        <v>5.4289264232209297E-2</v>
      </c>
      <c r="H34" s="24">
        <v>2.0294060734179701E-3</v>
      </c>
      <c r="I34" s="24">
        <v>2.4042294647794699E-2</v>
      </c>
      <c r="J34" s="24">
        <v>7.46580888617403E-3</v>
      </c>
      <c r="K34" s="24">
        <v>-2.21609920699763</v>
      </c>
      <c r="L34" s="24">
        <v>-4.01409482889434E-2</v>
      </c>
      <c r="M34" s="24">
        <v>0</v>
      </c>
      <c r="N34" s="24">
        <v>0</v>
      </c>
      <c r="O34" s="24">
        <v>-1.2902535213164701E-2</v>
      </c>
      <c r="P34" s="24">
        <v>0</v>
      </c>
      <c r="Q34" s="24">
        <v>-2.86046755322946E-2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2.3855957253619202</v>
      </c>
      <c r="Z34" s="24">
        <v>-0.32727310217776401</v>
      </c>
      <c r="AA34" s="24">
        <v>-6.1461394380306497E-2</v>
      </c>
      <c r="AB34" s="24">
        <v>-4.2707661145096699E-2</v>
      </c>
      <c r="AC34" s="24">
        <v>-5.4945582648647399E-2</v>
      </c>
      <c r="AD34" s="24">
        <v>0.28226852798269197</v>
      </c>
      <c r="AE34" s="24">
        <v>-4.4383013689079397E-2</v>
      </c>
      <c r="AF34" s="24">
        <v>-2.0988228292878601E-2</v>
      </c>
      <c r="AH34">
        <f t="shared" ref="AH34:AH65" si="3">AF34+$AG$2</f>
        <v>-2.0988228292878601E-2</v>
      </c>
      <c r="AI34">
        <v>0</v>
      </c>
      <c r="AJ34">
        <f t="shared" ref="AJ34:AJ65" si="4">+AH34</f>
        <v>-2.0988228292878601E-2</v>
      </c>
      <c r="AK34">
        <f t="shared" ref="AK34:AK65" si="5">AH34-SUM(Y34:AD34,K34)</f>
        <v>1.3634465711953821E-2</v>
      </c>
    </row>
    <row r="35" spans="1:37">
      <c r="A35" s="26">
        <v>42185</v>
      </c>
      <c r="B35" s="24">
        <v>2.0411052184528301E-3</v>
      </c>
      <c r="C35" s="24">
        <v>-3.2618455241341597E-2</v>
      </c>
      <c r="D35" s="24">
        <v>0.110095699380796</v>
      </c>
      <c r="E35" s="24">
        <v>1.3523768871458601E-4</v>
      </c>
      <c r="F35" s="24">
        <v>-8.8416086633837099E-3</v>
      </c>
      <c r="G35" s="24">
        <v>3.4230701354955699E-2</v>
      </c>
      <c r="H35" s="24">
        <v>3.4258102287246998E-4</v>
      </c>
      <c r="I35" s="24">
        <v>2.21082858615285E-2</v>
      </c>
      <c r="J35" s="24">
        <v>7.8260817421433697E-3</v>
      </c>
      <c r="K35" s="24">
        <v>-2.2075979357350799</v>
      </c>
      <c r="L35" s="24">
        <v>-0.119698548888848</v>
      </c>
      <c r="M35" s="24">
        <v>0</v>
      </c>
      <c r="N35" s="24">
        <v>0</v>
      </c>
      <c r="O35" s="24">
        <v>-1.49839022073466E-2</v>
      </c>
      <c r="P35" s="24">
        <v>0</v>
      </c>
      <c r="Q35" s="24">
        <v>-1.74954400687692E-2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2.27677443008236</v>
      </c>
      <c r="Z35" s="24">
        <v>-0.31351157779562999</v>
      </c>
      <c r="AA35" s="24">
        <v>-5.9572175472714303E-2</v>
      </c>
      <c r="AB35" s="24">
        <v>-4.4240878883993501E-2</v>
      </c>
      <c r="AC35" s="24">
        <v>-5.7415251779593897E-2</v>
      </c>
      <c r="AD35" s="24">
        <v>0.27256822652262103</v>
      </c>
      <c r="AE35" s="24">
        <v>-4.3924889822632998E-2</v>
      </c>
      <c r="AF35" s="24">
        <v>-0.19377831568488299</v>
      </c>
      <c r="AH35">
        <f t="shared" si="3"/>
        <v>-0.19377831568488299</v>
      </c>
      <c r="AI35">
        <v>-1.2500000000000001E-2</v>
      </c>
      <c r="AJ35">
        <f t="shared" si="4"/>
        <v>-0.19377831568488299</v>
      </c>
      <c r="AK35">
        <f t="shared" si="5"/>
        <v>-6.0783152622852693E-2</v>
      </c>
    </row>
    <row r="36" spans="1:37">
      <c r="A36" s="26">
        <v>42277</v>
      </c>
      <c r="B36" s="24">
        <v>3.52602686160835E-4</v>
      </c>
      <c r="C36" s="24">
        <v>-1.6118661862293999E-2</v>
      </c>
      <c r="D36" s="24">
        <v>0.11718273550848</v>
      </c>
      <c r="E36" s="24">
        <v>-3.7196747452316399E-4</v>
      </c>
      <c r="F36" s="24">
        <v>-1.1459301357948501E-2</v>
      </c>
      <c r="G36" s="24">
        <v>4.6609344027368202E-2</v>
      </c>
      <c r="H36" s="24">
        <v>9.2893687127702004E-4</v>
      </c>
      <c r="I36" s="24">
        <v>-2.8162917141272E-2</v>
      </c>
      <c r="J36" s="24">
        <v>7.7840225482531901E-3</v>
      </c>
      <c r="K36" s="24">
        <v>-2.0668764948131901</v>
      </c>
      <c r="L36" s="24">
        <v>3.4949945504620099E-2</v>
      </c>
      <c r="M36" s="24">
        <v>0</v>
      </c>
      <c r="N36" s="24">
        <v>0</v>
      </c>
      <c r="O36" s="24">
        <v>-1.32063905984303E-2</v>
      </c>
      <c r="P36" s="24">
        <v>0</v>
      </c>
      <c r="Q36" s="24">
        <v>-1.95349940031589E-2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2.1523446094631802</v>
      </c>
      <c r="Z36" s="24">
        <v>-0.30497384343807599</v>
      </c>
      <c r="AA36" s="24">
        <v>-5.8717836503223E-2</v>
      </c>
      <c r="AB36" s="24">
        <v>-4.4137862321912601E-2</v>
      </c>
      <c r="AC36" s="24">
        <v>-5.36461516236982E-2</v>
      </c>
      <c r="AD36" s="24">
        <v>0.26491304733103699</v>
      </c>
      <c r="AE36" s="24">
        <v>-4.3471813471999597E-2</v>
      </c>
      <c r="AF36" s="24">
        <v>-3.5612990669335397E-2</v>
      </c>
      <c r="AH36">
        <f t="shared" si="3"/>
        <v>-3.5612990669335397E-2</v>
      </c>
      <c r="AI36">
        <v>-2.2499999999999999E-2</v>
      </c>
      <c r="AJ36">
        <f t="shared" si="4"/>
        <v>-3.5612990669335397E-2</v>
      </c>
      <c r="AK36">
        <f t="shared" si="5"/>
        <v>7.5481541236547295E-2</v>
      </c>
    </row>
    <row r="37" spans="1:37">
      <c r="A37" s="26">
        <v>42369</v>
      </c>
      <c r="B37" s="24">
        <v>1.08396942584612E-3</v>
      </c>
      <c r="C37" s="24">
        <v>5.0482103208210598E-3</v>
      </c>
      <c r="D37" s="24">
        <v>0.109518568593247</v>
      </c>
      <c r="E37" s="24">
        <v>1.37835594471118E-4</v>
      </c>
      <c r="F37" s="24">
        <v>2.4495994729015001E-2</v>
      </c>
      <c r="G37" s="24">
        <v>2.3811367406164501E-2</v>
      </c>
      <c r="H37" s="24">
        <v>-1.1754817382243401E-4</v>
      </c>
      <c r="I37" s="24">
        <v>-2.85428365765555E-2</v>
      </c>
      <c r="J37" s="24">
        <v>6.5413372291471903E-3</v>
      </c>
      <c r="K37" s="24">
        <v>-1.96446114446549</v>
      </c>
      <c r="L37" s="24">
        <v>-6.2656112412373094E-2</v>
      </c>
      <c r="M37" s="24">
        <v>0</v>
      </c>
      <c r="N37" s="24">
        <v>0</v>
      </c>
      <c r="O37" s="24">
        <v>-1.58910852286899E-2</v>
      </c>
      <c r="P37" s="24">
        <v>0</v>
      </c>
      <c r="Q37" s="24">
        <v>-1.4043216489718201E-2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2.0046871815199898</v>
      </c>
      <c r="Z37" s="24">
        <v>-0.293607609442673</v>
      </c>
      <c r="AA37" s="24">
        <v>-5.7697149295074801E-2</v>
      </c>
      <c r="AB37" s="24">
        <v>-4.46231565052315E-2</v>
      </c>
      <c r="AC37" s="24">
        <v>-5.2031315223691497E-2</v>
      </c>
      <c r="AD37" s="24">
        <v>0.25662097462953998</v>
      </c>
      <c r="AE37" s="24">
        <v>-4.3023714191035303E-2</v>
      </c>
      <c r="AF37" s="24">
        <v>-0.144749448556106</v>
      </c>
      <c r="AH37">
        <f t="shared" si="3"/>
        <v>-0.144749448556106</v>
      </c>
      <c r="AI37">
        <v>-3.7499999999999999E-2</v>
      </c>
      <c r="AJ37">
        <f t="shared" si="4"/>
        <v>-0.144749448556106</v>
      </c>
      <c r="AK37">
        <f t="shared" si="5"/>
        <v>6.3627702265250385E-3</v>
      </c>
    </row>
    <row r="38" spans="1:37">
      <c r="A38" s="26">
        <v>42460</v>
      </c>
      <c r="B38" s="24">
        <v>-1.1876542143863099E-3</v>
      </c>
      <c r="C38" s="24">
        <v>-3.9522053372385103E-2</v>
      </c>
      <c r="D38" s="24">
        <v>9.2160142390709299E-2</v>
      </c>
      <c r="E38" s="24">
        <v>-1.7235187489514101E-4</v>
      </c>
      <c r="F38" s="24">
        <v>6.4406621514906504E-2</v>
      </c>
      <c r="G38" s="24">
        <v>2.05062044314397E-2</v>
      </c>
      <c r="H38" s="24">
        <v>1.12229077162345E-3</v>
      </c>
      <c r="I38" s="24">
        <v>1.36545275531317E-2</v>
      </c>
      <c r="J38" s="24">
        <v>6.4639682496327499E-3</v>
      </c>
      <c r="K38" s="24">
        <v>-1.8135966209879699</v>
      </c>
      <c r="L38" s="24">
        <v>-5.4628056565630603E-3</v>
      </c>
      <c r="M38" s="24">
        <v>0</v>
      </c>
      <c r="N38" s="24">
        <v>0</v>
      </c>
      <c r="O38" s="24">
        <v>-2.1248882750723098E-2</v>
      </c>
      <c r="P38" s="24">
        <v>0</v>
      </c>
      <c r="Q38" s="24">
        <v>-1.7074522614434599E-2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1.82022842044818</v>
      </c>
      <c r="Z38" s="24">
        <v>-0.28585029570431503</v>
      </c>
      <c r="AA38" s="24">
        <v>-6.0096738459854103E-2</v>
      </c>
      <c r="AB38" s="24">
        <v>-4.48127031929373E-2</v>
      </c>
      <c r="AC38" s="24">
        <v>-4.8867301307558397E-2</v>
      </c>
      <c r="AD38" s="24">
        <v>0.249661869045914</v>
      </c>
      <c r="AE38" s="24">
        <v>-4.2580523074885503E-2</v>
      </c>
      <c r="AF38" s="24">
        <v>-0.11226840880536</v>
      </c>
      <c r="AH38">
        <f t="shared" si="3"/>
        <v>-0.11226840880536</v>
      </c>
      <c r="AI38">
        <v>-6.5000000000000002E-2</v>
      </c>
      <c r="AJ38">
        <f t="shared" si="4"/>
        <v>-0.11226840880536</v>
      </c>
      <c r="AK38">
        <f t="shared" si="5"/>
        <v>7.1064961353180675E-2</v>
      </c>
    </row>
    <row r="39" spans="1:37">
      <c r="A39" s="26">
        <v>42551</v>
      </c>
      <c r="B39" s="24">
        <v>-1.22137467902387E-4</v>
      </c>
      <c r="C39" s="24">
        <v>-6.0769198999582899E-2</v>
      </c>
      <c r="D39" s="24">
        <v>7.4748560300905903E-2</v>
      </c>
      <c r="E39" s="24">
        <v>-1.3412666850695201E-4</v>
      </c>
      <c r="F39" s="24">
        <v>7.3930911251708503E-2</v>
      </c>
      <c r="G39" s="24">
        <v>3.2769370339512501E-2</v>
      </c>
      <c r="H39" s="24">
        <v>-3.7733518765576302E-3</v>
      </c>
      <c r="I39" s="24">
        <v>9.9762152363910405E-3</v>
      </c>
      <c r="J39" s="24">
        <v>6.1180297688379201E-3</v>
      </c>
      <c r="K39" s="24">
        <v>-1.6534350398795801</v>
      </c>
      <c r="L39" s="24">
        <v>-1.8854665704320199E-2</v>
      </c>
      <c r="M39" s="24">
        <v>0</v>
      </c>
      <c r="N39" s="24">
        <v>0</v>
      </c>
      <c r="O39" s="24">
        <v>-2.3469087463097602E-2</v>
      </c>
      <c r="P39" s="24">
        <v>0</v>
      </c>
      <c r="Q39" s="24">
        <v>-1.2955031275979099E-2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1.62853548926295</v>
      </c>
      <c r="Z39" s="24">
        <v>-0.26830540170847</v>
      </c>
      <c r="AA39" s="24">
        <v>-6.5045044055955098E-2</v>
      </c>
      <c r="AB39" s="24">
        <v>-4.6835102011253502E-2</v>
      </c>
      <c r="AC39" s="24">
        <v>-4.7156969802971502E-2</v>
      </c>
      <c r="AD39" s="24">
        <v>0.24353770560552801</v>
      </c>
      <c r="AE39" s="24">
        <v>-4.2142172709502997E-2</v>
      </c>
      <c r="AF39" s="24">
        <v>-0.17338104785783101</v>
      </c>
      <c r="AH39">
        <f t="shared" si="3"/>
        <v>-0.17338104785783101</v>
      </c>
      <c r="AI39">
        <v>-8.7499999999999994E-2</v>
      </c>
      <c r="AJ39">
        <f t="shared" si="4"/>
        <v>-0.17338104785783101</v>
      </c>
      <c r="AK39">
        <f t="shared" si="5"/>
        <v>3.5323314731920991E-2</v>
      </c>
    </row>
    <row r="40" spans="1:37">
      <c r="A40" s="26">
        <v>42643</v>
      </c>
      <c r="B40" s="24">
        <v>8.8891580567416095E-4</v>
      </c>
      <c r="C40" s="24">
        <v>-8.2286635050607099E-2</v>
      </c>
      <c r="D40" s="24">
        <v>6.4541811188214698E-2</v>
      </c>
      <c r="E40" s="25">
        <v>-7.2241382040521602E-7</v>
      </c>
      <c r="F40" s="24">
        <v>8.8822466025267E-2</v>
      </c>
      <c r="G40" s="24">
        <v>3.8679676967153298E-2</v>
      </c>
      <c r="H40" s="24">
        <v>7.0235408028200097E-4</v>
      </c>
      <c r="I40" s="24">
        <v>7.3971544960532397E-3</v>
      </c>
      <c r="J40" s="24">
        <v>5.0931363368671902E-3</v>
      </c>
      <c r="K40" s="24">
        <v>-1.46051386687055</v>
      </c>
      <c r="L40" s="24">
        <v>-2.6767760806194502E-2</v>
      </c>
      <c r="M40" s="24">
        <v>0</v>
      </c>
      <c r="N40" s="24">
        <v>0</v>
      </c>
      <c r="O40" s="24">
        <v>-2.6734670940779099E-2</v>
      </c>
      <c r="P40" s="24">
        <v>0</v>
      </c>
      <c r="Q40" s="24">
        <v>-2.9732656629118899E-2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1.44105004083164</v>
      </c>
      <c r="Z40" s="24">
        <v>-0.25055519029203499</v>
      </c>
      <c r="AA40" s="24">
        <v>-6.7583919413694293E-2</v>
      </c>
      <c r="AB40" s="24">
        <v>-5.2127981595688003E-2</v>
      </c>
      <c r="AC40" s="24">
        <v>-4.7001307685747298E-2</v>
      </c>
      <c r="AD40" s="24">
        <v>0.236890234914093</v>
      </c>
      <c r="AE40" s="24">
        <v>-4.1708597123185198E-2</v>
      </c>
      <c r="AF40" s="24">
        <v>-0.20094751817616499</v>
      </c>
      <c r="AH40">
        <f t="shared" si="3"/>
        <v>-0.20094751817616499</v>
      </c>
      <c r="AI40">
        <v>-9.2499999999999999E-2</v>
      </c>
      <c r="AJ40">
        <f t="shared" si="4"/>
        <v>-0.20094751817616499</v>
      </c>
      <c r="AK40">
        <f t="shared" si="5"/>
        <v>-1.1055280641833198E-3</v>
      </c>
    </row>
    <row r="41" spans="1:37">
      <c r="A41" s="26">
        <v>42735</v>
      </c>
      <c r="B41" s="24">
        <v>3.87233900267013E-3</v>
      </c>
      <c r="C41" s="24">
        <v>-7.09809276503406E-2</v>
      </c>
      <c r="D41" s="24">
        <v>7.4308034912077395E-2</v>
      </c>
      <c r="E41" s="25">
        <v>-1.87688042784985E-5</v>
      </c>
      <c r="F41" s="24">
        <v>5.4941149582397097E-2</v>
      </c>
      <c r="G41" s="24">
        <v>3.5150130711049297E-2</v>
      </c>
      <c r="H41" s="24">
        <v>-1.69341470735532E-3</v>
      </c>
      <c r="I41" s="24">
        <v>1.2073931833776501E-2</v>
      </c>
      <c r="J41" s="24">
        <v>4.42446098797408E-3</v>
      </c>
      <c r="K41" s="24">
        <v>-1.35973380132281</v>
      </c>
      <c r="L41" s="24">
        <v>-2.4213266126380001E-2</v>
      </c>
      <c r="M41" s="24">
        <v>0</v>
      </c>
      <c r="N41" s="24">
        <v>0</v>
      </c>
      <c r="O41" s="24">
        <v>-2.88729434508713E-2</v>
      </c>
      <c r="P41" s="24">
        <v>0</v>
      </c>
      <c r="Q41" s="24">
        <v>-2.5285820069483E-2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1.25045188171767</v>
      </c>
      <c r="Z41" s="24">
        <v>-0.22623787485990801</v>
      </c>
      <c r="AA41" s="24">
        <v>-6.8822227291434598E-2</v>
      </c>
      <c r="AB41" s="24">
        <v>-5.5106032532273197E-2</v>
      </c>
      <c r="AC41" s="24">
        <v>-5.1034382335519803E-2</v>
      </c>
      <c r="AD41" s="24">
        <v>0.22653999812079401</v>
      </c>
      <c r="AE41" s="24">
        <v>-4.1279731740024701E-2</v>
      </c>
      <c r="AF41" s="24">
        <v>-0.29151726402225098</v>
      </c>
      <c r="AH41">
        <f t="shared" si="3"/>
        <v>-0.29151726402225098</v>
      </c>
      <c r="AI41">
        <v>-9.2499999999999999E-2</v>
      </c>
      <c r="AJ41">
        <f t="shared" si="4"/>
        <v>-0.29151726402225098</v>
      </c>
      <c r="AK41">
        <f t="shared" si="5"/>
        <v>-7.5748255187693125E-3</v>
      </c>
    </row>
    <row r="42" spans="1:37">
      <c r="A42" s="26">
        <v>42825</v>
      </c>
      <c r="B42" s="24">
        <v>3.8195113988908798E-3</v>
      </c>
      <c r="C42" s="24">
        <v>-6.4244545578687501E-2</v>
      </c>
      <c r="D42" s="24">
        <v>8.1022765991525497E-2</v>
      </c>
      <c r="E42" s="24">
        <v>-3.0207216900444598E-4</v>
      </c>
      <c r="F42" s="24">
        <v>4.3520221698751603E-2</v>
      </c>
      <c r="G42" s="24">
        <v>4.3557706059909898E-2</v>
      </c>
      <c r="H42" s="24">
        <v>3.5548028484985999E-4</v>
      </c>
      <c r="I42" s="24">
        <v>1.15350405653263E-2</v>
      </c>
      <c r="J42" s="24">
        <v>3.9656055428232903E-3</v>
      </c>
      <c r="K42" s="24">
        <v>-1.20005359693376</v>
      </c>
      <c r="L42" s="24">
        <v>1.04483966745119E-2</v>
      </c>
      <c r="M42" s="24">
        <v>0</v>
      </c>
      <c r="N42" s="24">
        <v>0</v>
      </c>
      <c r="O42" s="24">
        <v>-3.0973153391137102E-2</v>
      </c>
      <c r="P42" s="24">
        <v>0</v>
      </c>
      <c r="Q42" s="24">
        <v>-3.02086048832199E-2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1.0612895549753101</v>
      </c>
      <c r="Z42" s="24">
        <v>-0.20438102314110301</v>
      </c>
      <c r="AA42" s="24">
        <v>-6.6014259846812404E-2</v>
      </c>
      <c r="AB42" s="24">
        <v>-5.6882767223093801E-2</v>
      </c>
      <c r="AC42" s="24">
        <v>-5.1185902308965602E-2</v>
      </c>
      <c r="AD42" s="24">
        <v>0.21244413581806201</v>
      </c>
      <c r="AE42" s="24">
        <v>-4.0855513335186402E-2</v>
      </c>
      <c r="AF42" s="24">
        <v>-0.27314301980098898</v>
      </c>
      <c r="AH42">
        <f t="shared" si="3"/>
        <v>-0.27314301980098898</v>
      </c>
      <c r="AI42">
        <v>-9.2499999999999999E-2</v>
      </c>
      <c r="AJ42">
        <f t="shared" si="4"/>
        <v>-0.27314301980098898</v>
      </c>
      <c r="AK42">
        <f t="shared" si="5"/>
        <v>3.1640838859373743E-2</v>
      </c>
    </row>
    <row r="43" spans="1:37">
      <c r="A43" s="26">
        <v>42916</v>
      </c>
      <c r="B43" s="24">
        <v>4.6400768845180898E-3</v>
      </c>
      <c r="C43" s="24">
        <v>-5.9955389925814097E-2</v>
      </c>
      <c r="D43" s="24">
        <v>8.0840911167958399E-2</v>
      </c>
      <c r="E43" s="24">
        <v>1.4323237068252799E-4</v>
      </c>
      <c r="F43" s="24">
        <v>5.4603511530029403E-2</v>
      </c>
      <c r="G43" s="24">
        <v>2.8061259453397099E-2</v>
      </c>
      <c r="H43" s="24">
        <v>1.57618391559288E-3</v>
      </c>
      <c r="I43" s="24">
        <v>6.07324116710228E-3</v>
      </c>
      <c r="J43" s="24">
        <v>3.1653894800825698E-3</v>
      </c>
      <c r="K43" s="24">
        <v>-1.0346962686651799</v>
      </c>
      <c r="L43" s="24">
        <v>-9.34890488041204E-2</v>
      </c>
      <c r="M43" s="24">
        <v>0</v>
      </c>
      <c r="N43" s="24">
        <v>0</v>
      </c>
      <c r="O43" s="24">
        <v>-3.4463706587123902E-2</v>
      </c>
      <c r="P43" s="24">
        <v>0</v>
      </c>
      <c r="Q43" s="24">
        <v>-2.0816813931742201E-2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0.880605932234235</v>
      </c>
      <c r="Z43" s="24">
        <v>-0.178599444418548</v>
      </c>
      <c r="AA43" s="24">
        <v>-6.0976396110569799E-2</v>
      </c>
      <c r="AB43" s="24">
        <v>-5.5356978650920798E-2</v>
      </c>
      <c r="AC43" s="24">
        <v>-5.1939114038930402E-2</v>
      </c>
      <c r="AD43" s="24">
        <v>0.19582534116736</v>
      </c>
      <c r="AE43" s="24">
        <v>-4.0435879991958898E-2</v>
      </c>
      <c r="AF43" s="24">
        <v>-0.37519396175393699</v>
      </c>
      <c r="AH43">
        <f t="shared" si="3"/>
        <v>-0.37519396175393699</v>
      </c>
      <c r="AI43">
        <v>-9.2499999999999999E-2</v>
      </c>
      <c r="AJ43">
        <f t="shared" si="4"/>
        <v>-0.37519396175393699</v>
      </c>
      <c r="AK43">
        <f t="shared" si="5"/>
        <v>-7.0057033271382962E-2</v>
      </c>
    </row>
    <row r="44" spans="1:37">
      <c r="A44" s="26">
        <v>43008</v>
      </c>
      <c r="B44" s="24">
        <v>3.76583275934698E-3</v>
      </c>
      <c r="C44" s="24">
        <v>-8.7713546274351503E-2</v>
      </c>
      <c r="D44" s="24">
        <v>7.8917351820106299E-2</v>
      </c>
      <c r="E44" s="24">
        <v>-2.8612111683746301E-4</v>
      </c>
      <c r="F44" s="24">
        <v>5.22288760572856E-2</v>
      </c>
      <c r="G44" s="24">
        <v>5.6484206108372202E-2</v>
      </c>
      <c r="H44" s="24">
        <v>1.61868541253105E-3</v>
      </c>
      <c r="I44" s="24">
        <v>9.2178788933337703E-3</v>
      </c>
      <c r="J44" s="24">
        <v>1.68989395084979E-3</v>
      </c>
      <c r="K44" s="24">
        <v>-0.87037366637757896</v>
      </c>
      <c r="L44" s="24">
        <v>5.4886423864425597E-2</v>
      </c>
      <c r="M44" s="24">
        <v>0</v>
      </c>
      <c r="N44" s="24">
        <v>0</v>
      </c>
      <c r="O44" s="24">
        <v>-3.50950997166464E-2</v>
      </c>
      <c r="P44" s="24">
        <v>0</v>
      </c>
      <c r="Q44" s="24">
        <v>-1.4983441092414399E-2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0.69324976544704497</v>
      </c>
      <c r="Z44" s="24">
        <v>-0.16078576384458901</v>
      </c>
      <c r="AA44" s="24">
        <v>-5.8002960605899698E-2</v>
      </c>
      <c r="AB44" s="24">
        <v>-4.9787362899050697E-2</v>
      </c>
      <c r="AC44" s="24">
        <v>-4.6800699740806702E-2</v>
      </c>
      <c r="AD44" s="24">
        <v>0.182999510685421</v>
      </c>
      <c r="AE44" s="24">
        <v>-4.0020771060479098E-2</v>
      </c>
      <c r="AF44" s="24">
        <v>-0.228791007729923</v>
      </c>
      <c r="AH44">
        <f t="shared" si="3"/>
        <v>-0.228791007729923</v>
      </c>
      <c r="AI44">
        <v>-9.2499999999999999E-2</v>
      </c>
      <c r="AJ44">
        <f t="shared" si="4"/>
        <v>-0.228791007729923</v>
      </c>
      <c r="AK44">
        <f t="shared" si="5"/>
        <v>8.071016960553612E-2</v>
      </c>
    </row>
    <row r="45" spans="1:37">
      <c r="A45" s="26">
        <v>43100</v>
      </c>
      <c r="B45" s="24">
        <v>3.5989732232214501E-3</v>
      </c>
      <c r="C45" s="24">
        <v>-6.6439086699801794E-2</v>
      </c>
      <c r="D45" s="24">
        <v>7.4693295609568694E-2</v>
      </c>
      <c r="E45" s="25">
        <v>5.19770705741789E-5</v>
      </c>
      <c r="F45" s="24">
        <v>6.4787014681273902E-2</v>
      </c>
      <c r="G45" s="24">
        <v>4.68888370403997E-2</v>
      </c>
      <c r="H45" s="24">
        <v>3.9528719473546402E-3</v>
      </c>
      <c r="I45" s="24">
        <v>-3.7386351876791901E-2</v>
      </c>
      <c r="J45" s="24">
        <v>1.9227678121424199E-4</v>
      </c>
      <c r="K45" s="24">
        <v>-0.75094646336579796</v>
      </c>
      <c r="L45" s="24">
        <v>-5.5006659808300397E-3</v>
      </c>
      <c r="M45" s="24">
        <v>0</v>
      </c>
      <c r="N45" s="24">
        <v>0</v>
      </c>
      <c r="O45" s="24">
        <v>-3.4592578447438099E-2</v>
      </c>
      <c r="P45" s="24">
        <v>0</v>
      </c>
      <c r="Q45" s="24">
        <v>-4.7890548999995598E-4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0.51090250354578404</v>
      </c>
      <c r="Z45" s="24">
        <v>-0.14178435119850399</v>
      </c>
      <c r="AA45" s="24">
        <v>-5.64393446810336E-2</v>
      </c>
      <c r="AB45" s="24">
        <v>-4.48129329011724E-2</v>
      </c>
      <c r="AC45" s="24">
        <v>-4.2864723229007397E-2</v>
      </c>
      <c r="AD45" s="24">
        <v>0.17190158729614299</v>
      </c>
      <c r="AE45" s="24">
        <v>-3.96101271180576E-2</v>
      </c>
      <c r="AF45" s="24">
        <v>-0.34388619379285101</v>
      </c>
      <c r="AH45">
        <f t="shared" si="3"/>
        <v>-0.34388619379285101</v>
      </c>
      <c r="AI45">
        <v>-9.2499999999999999E-2</v>
      </c>
      <c r="AJ45">
        <f t="shared" si="4"/>
        <v>-0.34388619379285101</v>
      </c>
      <c r="AK45">
        <f t="shared" si="5"/>
        <v>1.0157530740737275E-2</v>
      </c>
    </row>
    <row r="46" spans="1:37">
      <c r="A46" s="26">
        <v>43190</v>
      </c>
      <c r="B46" s="24">
        <v>5.7944302904119104E-3</v>
      </c>
      <c r="C46" s="24">
        <v>-8.62460150185754E-2</v>
      </c>
      <c r="D46" s="24">
        <v>7.65645076569271E-2</v>
      </c>
      <c r="E46" s="24">
        <v>-2.4761903116980797E-4</v>
      </c>
      <c r="F46" s="24">
        <v>6.0846362808723201E-2</v>
      </c>
      <c r="G46" s="24">
        <v>4.1115879939112601E-2</v>
      </c>
      <c r="H46" s="24">
        <v>-1.67173185773221E-3</v>
      </c>
      <c r="I46" s="24">
        <v>-3.6413479797719001E-2</v>
      </c>
      <c r="J46" s="24">
        <v>1.2675833942960799E-4</v>
      </c>
      <c r="K46" s="24">
        <v>-0.63737284493651003</v>
      </c>
      <c r="L46" s="24">
        <v>-1.9178577507233499E-4</v>
      </c>
      <c r="M46" s="24">
        <v>0</v>
      </c>
      <c r="N46" s="24">
        <v>0</v>
      </c>
      <c r="O46" s="24">
        <v>-3.7050172895407199E-2</v>
      </c>
      <c r="P46" s="24">
        <v>0</v>
      </c>
      <c r="Q46" s="24">
        <v>1.77659772468278E-2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0.33774040122902599</v>
      </c>
      <c r="Z46" s="24">
        <v>-0.126372386283297</v>
      </c>
      <c r="AA46" s="24">
        <v>-5.6288026909437003E-2</v>
      </c>
      <c r="AB46" s="24">
        <v>-4.2018956688530902E-2</v>
      </c>
      <c r="AC46" s="24">
        <v>-3.9276266567333198E-2</v>
      </c>
      <c r="AD46" s="24">
        <v>0.16123665643738699</v>
      </c>
      <c r="AE46" s="24">
        <v>-3.9203889931057098E-2</v>
      </c>
      <c r="AF46" s="24">
        <v>-0.40116220174394501</v>
      </c>
      <c r="AH46">
        <f t="shared" si="3"/>
        <v>-0.40116220174394501</v>
      </c>
      <c r="AI46">
        <v>-9.2499999999999999E-2</v>
      </c>
      <c r="AJ46">
        <f t="shared" si="4"/>
        <v>-0.40116220174394501</v>
      </c>
      <c r="AK46">
        <f t="shared" si="5"/>
        <v>1.189221974750132E-3</v>
      </c>
    </row>
    <row r="47" spans="1:37">
      <c r="A47" s="26">
        <v>43281</v>
      </c>
      <c r="B47" s="24">
        <v>4.7983291553902203E-3</v>
      </c>
      <c r="C47" s="24">
        <v>-7.7567729372186797E-2</v>
      </c>
      <c r="D47" s="24">
        <v>7.4564889832201997E-2</v>
      </c>
      <c r="E47" s="25">
        <v>-4.2186381467737903E-5</v>
      </c>
      <c r="F47" s="24">
        <v>6.9777622378843801E-2</v>
      </c>
      <c r="G47" s="24">
        <v>2.7693563898105001E-2</v>
      </c>
      <c r="H47" s="24">
        <v>1.68533630294928E-3</v>
      </c>
      <c r="I47" s="24">
        <v>-3.2381067599535199E-2</v>
      </c>
      <c r="J47" s="24">
        <v>-1.6695866298820901E-3</v>
      </c>
      <c r="K47" s="24">
        <v>-0.52340051115809905</v>
      </c>
      <c r="L47" s="24">
        <v>-1.01066336773772E-2</v>
      </c>
      <c r="M47" s="24">
        <v>0</v>
      </c>
      <c r="N47" s="24">
        <v>0</v>
      </c>
      <c r="O47" s="24">
        <v>-3.8627184265679397E-2</v>
      </c>
      <c r="P47" s="24">
        <v>0</v>
      </c>
      <c r="Q47" s="24">
        <v>9.9917247545943302E-3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0.164327303169853</v>
      </c>
      <c r="Z47" s="24">
        <v>-0.109191801746059</v>
      </c>
      <c r="AA47" s="24">
        <v>-5.9897233567449998E-2</v>
      </c>
      <c r="AB47" s="24">
        <v>-4.0351421959748099E-2</v>
      </c>
      <c r="AC47" s="24">
        <v>-3.5798781913541397E-2</v>
      </c>
      <c r="AD47" s="24">
        <v>0.15571323545299401</v>
      </c>
      <c r="AE47" s="24">
        <v>-3.88020024182444E-2</v>
      </c>
      <c r="AF47" s="24">
        <v>-0.459284135744289</v>
      </c>
      <c r="AH47">
        <f t="shared" si="3"/>
        <v>-0.459284135744289</v>
      </c>
      <c r="AI47">
        <v>-9.2499999999999999E-2</v>
      </c>
      <c r="AJ47">
        <f t="shared" si="4"/>
        <v>-0.459284135744289</v>
      </c>
      <c r="AK47">
        <f t="shared" si="5"/>
        <v>-1.0684924022238473E-2</v>
      </c>
    </row>
    <row r="48" spans="1:37">
      <c r="A48" s="26">
        <v>43373</v>
      </c>
      <c r="B48" s="24">
        <v>4.6664551310044503E-3</v>
      </c>
      <c r="C48" s="24">
        <v>-8.5388361979899893E-2</v>
      </c>
      <c r="D48" s="24">
        <v>6.8239216176406894E-2</v>
      </c>
      <c r="E48" s="25">
        <v>-6.6775839456820297E-5</v>
      </c>
      <c r="F48" s="24">
        <v>8.35787487259472E-2</v>
      </c>
      <c r="G48" s="24">
        <v>2.3247865717552801E-2</v>
      </c>
      <c r="H48" s="24">
        <v>-3.1144119444658299E-3</v>
      </c>
      <c r="I48" s="24">
        <v>-3.1573763320199899E-2</v>
      </c>
      <c r="J48" s="24">
        <v>-2.8724840758173999E-3</v>
      </c>
      <c r="K48" s="24">
        <v>-0.34762186343105</v>
      </c>
      <c r="L48" s="24">
        <v>8.9419051975148604E-3</v>
      </c>
      <c r="M48" s="24">
        <v>0</v>
      </c>
      <c r="N48" s="24">
        <v>0</v>
      </c>
      <c r="O48" s="24">
        <v>-4.1127892375805199E-2</v>
      </c>
      <c r="P48" s="24">
        <v>0</v>
      </c>
      <c r="Q48" s="24">
        <v>1.6424124941674799E-2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9.6043184093415595E-4</v>
      </c>
      <c r="Z48" s="24">
        <v>-9.0218104726264903E-2</v>
      </c>
      <c r="AA48" s="24">
        <v>-6.06192362664012E-2</v>
      </c>
      <c r="AB48" s="24">
        <v>-4.2690633321706598E-2</v>
      </c>
      <c r="AC48" s="24">
        <v>-3.44351873271092E-2</v>
      </c>
      <c r="AD48" s="24">
        <v>0.152898824648696</v>
      </c>
      <c r="AE48" s="24">
        <v>-3.8404408615552499E-2</v>
      </c>
      <c r="AF48" s="24">
        <v>-0.41917555084395403</v>
      </c>
      <c r="AH48">
        <f t="shared" si="3"/>
        <v>-0.41917555084395403</v>
      </c>
      <c r="AI48">
        <v>-9.2499999999999999E-2</v>
      </c>
      <c r="AJ48">
        <f t="shared" si="4"/>
        <v>-0.41917555084395403</v>
      </c>
      <c r="AK48">
        <f t="shared" si="5"/>
        <v>2.5502177389477576E-3</v>
      </c>
    </row>
    <row r="49" spans="1:37">
      <c r="A49" s="26">
        <v>43465</v>
      </c>
      <c r="B49" s="24">
        <v>5.4242267254392797E-3</v>
      </c>
      <c r="C49" s="24">
        <v>-8.7200789855627403E-2</v>
      </c>
      <c r="D49" s="24">
        <v>6.8366316973349495E-2</v>
      </c>
      <c r="E49" s="25">
        <v>3.3848841504012202E-5</v>
      </c>
      <c r="F49" s="24">
        <v>8.6792754434359201E-2</v>
      </c>
      <c r="G49" s="24">
        <v>-1.5275308542400099E-3</v>
      </c>
      <c r="H49" s="24">
        <v>6.9903702102138505E-4</v>
      </c>
      <c r="I49" s="24">
        <v>-3.3882455925246503E-2</v>
      </c>
      <c r="J49" s="24">
        <v>-2.87737556753794E-3</v>
      </c>
      <c r="K49" s="24">
        <v>-0.236146575430385</v>
      </c>
      <c r="L49" s="24">
        <v>-3.1401957447628297E-2</v>
      </c>
      <c r="M49" s="24">
        <v>0</v>
      </c>
      <c r="N49" s="24">
        <v>0</v>
      </c>
      <c r="O49" s="24">
        <v>-4.3334082304534602E-2</v>
      </c>
      <c r="P49" s="24">
        <v>0</v>
      </c>
      <c r="Q49" s="24">
        <v>4.5544524473959801E-3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-0.15820620354054299</v>
      </c>
      <c r="Z49" s="24">
        <v>-7.0747456016958393E-2</v>
      </c>
      <c r="AA49" s="24">
        <v>-5.9782836487266899E-2</v>
      </c>
      <c r="AB49" s="24">
        <v>-4.3778615833256297E-2</v>
      </c>
      <c r="AC49" s="24">
        <v>-3.8172557339359897E-2</v>
      </c>
      <c r="AD49" s="24">
        <v>0.14972930592289499</v>
      </c>
      <c r="AE49" s="24">
        <v>-3.80110536421958E-2</v>
      </c>
      <c r="AF49" s="24">
        <v>-0.52946954787876499</v>
      </c>
      <c r="AH49">
        <f t="shared" si="3"/>
        <v>-0.52946954787876499</v>
      </c>
      <c r="AI49">
        <v>-9.2499999999999999E-2</v>
      </c>
      <c r="AJ49">
        <f t="shared" si="4"/>
        <v>-0.52946954787876499</v>
      </c>
      <c r="AK49">
        <f t="shared" si="5"/>
        <v>-7.236460915389048E-2</v>
      </c>
    </row>
    <row r="50" spans="1:37">
      <c r="A50" s="26">
        <v>43555</v>
      </c>
      <c r="B50" s="24">
        <v>2.9307866561821402E-3</v>
      </c>
      <c r="C50" s="24">
        <v>-0.14787349692524199</v>
      </c>
      <c r="D50" s="24">
        <v>6.4334152149127605E-2</v>
      </c>
      <c r="E50" s="24">
        <v>-3.3672675728082098E-4</v>
      </c>
      <c r="F50" s="24">
        <v>9.3829560506819898E-2</v>
      </c>
      <c r="G50" s="24">
        <v>9.9738168112946408E-3</v>
      </c>
      <c r="H50" s="24">
        <v>-2.16829952507031E-3</v>
      </c>
      <c r="I50" s="24">
        <v>1.3195886213822901E-2</v>
      </c>
      <c r="J50" s="24">
        <v>-3.5751010044771398E-3</v>
      </c>
      <c r="K50" s="24">
        <v>-6.9606118545146298E-2</v>
      </c>
      <c r="L50" s="24">
        <v>5.1064524506370598E-2</v>
      </c>
      <c r="M50" s="24">
        <v>0</v>
      </c>
      <c r="N50" s="24">
        <v>0</v>
      </c>
      <c r="O50" s="24">
        <v>-4.7081658230070399E-2</v>
      </c>
      <c r="P50" s="24">
        <v>0</v>
      </c>
      <c r="Q50" s="24">
        <v>2.8037121198499601E-3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-0.31115746900154401</v>
      </c>
      <c r="Z50" s="24">
        <v>-5.2945248845227E-2</v>
      </c>
      <c r="AA50" s="24">
        <v>-5.9403424750621298E-2</v>
      </c>
      <c r="AB50" s="24">
        <v>-4.39503426551308E-2</v>
      </c>
      <c r="AC50" s="24">
        <v>-3.7860070731782401E-2</v>
      </c>
      <c r="AD50" s="24">
        <v>0.14932652466100199</v>
      </c>
      <c r="AE50" s="24">
        <v>-3.7621883668081099E-2</v>
      </c>
      <c r="AF50" s="24">
        <v>-0.426120877015157</v>
      </c>
      <c r="AH50">
        <f t="shared" si="3"/>
        <v>-0.426120877015157</v>
      </c>
      <c r="AI50">
        <v>-9.2499999999999999E-2</v>
      </c>
      <c r="AJ50">
        <f t="shared" si="4"/>
        <v>-0.426120877015157</v>
      </c>
      <c r="AK50">
        <f t="shared" si="5"/>
        <v>-5.2472714670720455E-4</v>
      </c>
    </row>
    <row r="51" spans="1:37">
      <c r="A51" s="26">
        <v>43646</v>
      </c>
      <c r="B51" s="24">
        <v>6.6390288845035597E-3</v>
      </c>
      <c r="C51" s="24">
        <v>-0.16918131348264401</v>
      </c>
      <c r="D51" s="24">
        <v>4.9662917405258002E-2</v>
      </c>
      <c r="E51" s="24">
        <v>2.6499931189688801E-4</v>
      </c>
      <c r="F51" s="24">
        <v>0.12955516605679801</v>
      </c>
      <c r="G51" s="24">
        <v>-1.2486316343316799E-3</v>
      </c>
      <c r="H51" s="24">
        <v>2.3002450798926201E-3</v>
      </c>
      <c r="I51" s="24">
        <v>8.4750080092417194E-3</v>
      </c>
      <c r="J51" s="24">
        <v>-4.7057923838479E-3</v>
      </c>
      <c r="K51" s="24">
        <v>1.8134823451297601E-2</v>
      </c>
      <c r="L51" s="24">
        <v>-6.2843327228408102E-2</v>
      </c>
      <c r="M51" s="24">
        <v>0</v>
      </c>
      <c r="N51" s="24">
        <v>0</v>
      </c>
      <c r="O51" s="24">
        <v>-5.0940810070047901E-2</v>
      </c>
      <c r="P51" s="24">
        <v>0</v>
      </c>
      <c r="Q51" s="24">
        <v>-4.7221664695977598E-3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-0.46728587885261602</v>
      </c>
      <c r="Z51" s="24">
        <v>-3.7481844235091898E-2</v>
      </c>
      <c r="AA51" s="24">
        <v>-5.8282203030473503E-2</v>
      </c>
      <c r="AB51" s="24">
        <v>-4.4970570551447799E-2</v>
      </c>
      <c r="AC51" s="24">
        <v>-3.9554173737987197E-2</v>
      </c>
      <c r="AD51" s="24">
        <v>0.151355195351879</v>
      </c>
      <c r="AE51" s="24">
        <v>-3.7236845882469602E-2</v>
      </c>
      <c r="AF51" s="24">
        <v>-0.612066174008152</v>
      </c>
      <c r="AH51">
        <f t="shared" si="3"/>
        <v>-0.612066174008152</v>
      </c>
      <c r="AI51">
        <v>-9.2499999999999999E-2</v>
      </c>
      <c r="AJ51">
        <f t="shared" si="4"/>
        <v>-0.612066174008152</v>
      </c>
      <c r="AK51">
        <f t="shared" si="5"/>
        <v>-0.13398152240371219</v>
      </c>
    </row>
    <row r="52" spans="1:37">
      <c r="A52" s="26">
        <v>43738</v>
      </c>
      <c r="B52" s="24">
        <v>5.6887641172970503E-3</v>
      </c>
      <c r="C52" s="24">
        <v>-0.25944440565205201</v>
      </c>
      <c r="D52" s="24">
        <v>3.8055585627053301E-2</v>
      </c>
      <c r="E52" s="24">
        <v>-6.0986782095258005E-4</v>
      </c>
      <c r="F52" s="24">
        <v>0.17337516214630999</v>
      </c>
      <c r="G52" s="24">
        <v>3.3454680550565802E-2</v>
      </c>
      <c r="H52" s="24">
        <v>-5.6573785898919105E-4</v>
      </c>
      <c r="I52" s="24">
        <v>4.8780946286669701E-2</v>
      </c>
      <c r="J52" s="24">
        <v>-4.77201570177867E-3</v>
      </c>
      <c r="K52" s="24">
        <v>0.16553051976198799</v>
      </c>
      <c r="L52" s="24">
        <v>8.9215588617731698E-2</v>
      </c>
      <c r="M52" s="24">
        <v>0</v>
      </c>
      <c r="N52" s="24">
        <v>0</v>
      </c>
      <c r="O52" s="24">
        <v>-5.5286021409098003E-2</v>
      </c>
      <c r="P52" s="24">
        <v>0</v>
      </c>
      <c r="Q52" s="24">
        <v>5.1624580514640899E-4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-0.65279799337633704</v>
      </c>
      <c r="Z52" s="24">
        <v>-3.5727420803715999E-2</v>
      </c>
      <c r="AA52" s="24">
        <v>-6.1018342554144601E-2</v>
      </c>
      <c r="AB52" s="24">
        <v>-4.4799340488246901E-2</v>
      </c>
      <c r="AC52" s="24">
        <v>-3.9537704470405097E-2</v>
      </c>
      <c r="AD52" s="24">
        <v>0.160018728796437</v>
      </c>
      <c r="AE52" s="24">
        <v>-3.6855888463818702E-2</v>
      </c>
      <c r="AF52" s="24">
        <v>-0.47677851689030498</v>
      </c>
      <c r="AH52">
        <f t="shared" si="3"/>
        <v>-0.47677851689030498</v>
      </c>
      <c r="AI52">
        <v>-0.105</v>
      </c>
      <c r="AJ52">
        <f t="shared" si="4"/>
        <v>-0.47677851689030498</v>
      </c>
      <c r="AK52">
        <f t="shared" si="5"/>
        <v>3.1553036244119703E-2</v>
      </c>
    </row>
    <row r="53" spans="1:37">
      <c r="A53" s="26">
        <v>43830</v>
      </c>
      <c r="B53" s="24">
        <v>7.6522817001333501E-3</v>
      </c>
      <c r="C53" s="24">
        <v>-0.23031208155996799</v>
      </c>
      <c r="D53" s="24">
        <v>3.6610502381292903E-2</v>
      </c>
      <c r="E53" s="24">
        <v>-1.7328598945379501E-4</v>
      </c>
      <c r="F53" s="24">
        <v>0.157934194789739</v>
      </c>
      <c r="G53" s="24">
        <v>-2.17324154413358E-3</v>
      </c>
      <c r="H53" s="24">
        <v>-1.0141918482190601E-3</v>
      </c>
      <c r="I53" s="24">
        <v>3.8759081170913499E-2</v>
      </c>
      <c r="J53" s="24">
        <v>-4.8777716867133497E-3</v>
      </c>
      <c r="K53" s="24">
        <v>0.37542420205038302</v>
      </c>
      <c r="L53" s="24">
        <v>-0.10307614865161201</v>
      </c>
      <c r="M53" s="24">
        <v>0</v>
      </c>
      <c r="N53" s="24">
        <v>0</v>
      </c>
      <c r="O53" s="24">
        <v>-5.8801964252579497E-2</v>
      </c>
      <c r="P53" s="24">
        <v>0</v>
      </c>
      <c r="Q53" s="24">
        <v>4.6508542489122401E-3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-0.80428358685948498</v>
      </c>
      <c r="Z53" s="24">
        <v>-9.8598597509664404E-3</v>
      </c>
      <c r="AA53" s="24">
        <v>-6.0684598444326901E-2</v>
      </c>
      <c r="AB53" s="24">
        <v>-4.8202382871448499E-2</v>
      </c>
      <c r="AC53" s="24">
        <v>-4.8717111910796501E-2</v>
      </c>
      <c r="AD53" s="24">
        <v>0.158494223791772</v>
      </c>
      <c r="AE53" s="24">
        <v>-3.64789605507638E-2</v>
      </c>
      <c r="AF53" s="24">
        <v>-0.62912984578728404</v>
      </c>
      <c r="AH53">
        <f t="shared" si="3"/>
        <v>-0.62912984578728404</v>
      </c>
      <c r="AI53">
        <v>-0.1125</v>
      </c>
      <c r="AJ53">
        <f t="shared" si="4"/>
        <v>-0.62912984578728404</v>
      </c>
      <c r="AK53">
        <f t="shared" si="5"/>
        <v>-0.19130073179241563</v>
      </c>
    </row>
    <row r="54" spans="1:37">
      <c r="A54" s="26">
        <v>43921</v>
      </c>
      <c r="B54" s="24">
        <v>9.3678090647376592E-3</v>
      </c>
      <c r="C54" s="24">
        <v>-0.17257612859711699</v>
      </c>
      <c r="D54" s="24">
        <v>3.7667503421291999E-2</v>
      </c>
      <c r="E54" s="24">
        <v>-1.5781622646355699E-4</v>
      </c>
      <c r="F54" s="24">
        <v>0.17705726259636601</v>
      </c>
      <c r="G54" s="24">
        <v>-1.1888548877582301E-2</v>
      </c>
      <c r="H54" s="24">
        <v>-7.8589749307376804E-4</v>
      </c>
      <c r="I54" s="24">
        <v>2.9016164135682799E-2</v>
      </c>
      <c r="J54" s="24">
        <v>-6.0534674944400704E-3</v>
      </c>
      <c r="K54" s="24">
        <v>0.73923834589806903</v>
      </c>
      <c r="L54" s="24">
        <v>-6.8206282050446904E-2</v>
      </c>
      <c r="M54" s="24">
        <v>0</v>
      </c>
      <c r="N54" s="24">
        <v>0</v>
      </c>
      <c r="O54" s="24">
        <v>-5.9699799809843503E-2</v>
      </c>
      <c r="P54" s="24">
        <v>0</v>
      </c>
      <c r="Q54" s="24">
        <v>2.04794035347831E-4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-0.95119093026371404</v>
      </c>
      <c r="Z54" s="24">
        <v>1.42772751318175E-2</v>
      </c>
      <c r="AA54" s="24">
        <v>-6.0523581718069E-2</v>
      </c>
      <c r="AB54" s="24">
        <v>-5.00040148438241E-2</v>
      </c>
      <c r="AC54" s="24">
        <v>-5.1220236317729803E-2</v>
      </c>
      <c r="AD54" s="24">
        <v>0.154741346459704</v>
      </c>
      <c r="AE54" s="24">
        <v>-3.6106012214205098E-2</v>
      </c>
      <c r="AF54" s="24">
        <v>-0.306842215163461</v>
      </c>
      <c r="AH54">
        <f t="shared" si="3"/>
        <v>-0.306842215163461</v>
      </c>
      <c r="AI54">
        <v>-0.11749999999999999</v>
      </c>
      <c r="AJ54">
        <f t="shared" si="4"/>
        <v>-0.306842215163461</v>
      </c>
      <c r="AK54">
        <f t="shared" si="5"/>
        <v>-0.10216041950971455</v>
      </c>
    </row>
    <row r="55" spans="1:37">
      <c r="A55" s="26">
        <v>44012</v>
      </c>
      <c r="B55" s="24">
        <v>1.07895338095745E-2</v>
      </c>
      <c r="C55" s="24">
        <v>-0.13619332031644801</v>
      </c>
      <c r="D55" s="24">
        <v>3.79871179926397E-2</v>
      </c>
      <c r="E55" s="24">
        <v>-2.09274552212452E-4</v>
      </c>
      <c r="F55" s="24">
        <v>0.19169073844041401</v>
      </c>
      <c r="G55" s="24">
        <v>-3.9366304253504597E-2</v>
      </c>
      <c r="H55" s="24">
        <v>-5.0070207860273197E-4</v>
      </c>
      <c r="I55" s="24">
        <v>2.045377489232E-2</v>
      </c>
      <c r="J55" s="24">
        <v>-6.6576206853596201E-3</v>
      </c>
      <c r="K55" s="24">
        <v>1.0849697674092</v>
      </c>
      <c r="L55" s="24">
        <v>-4.9133036181191303E-2</v>
      </c>
      <c r="M55" s="24">
        <v>0</v>
      </c>
      <c r="N55" s="24">
        <v>0</v>
      </c>
      <c r="O55" s="24">
        <v>-6.2316105312842297E-2</v>
      </c>
      <c r="P55" s="24">
        <v>0</v>
      </c>
      <c r="Q55" s="24">
        <v>-3.7816057880898099E-3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-1.09602936344164</v>
      </c>
      <c r="Z55" s="24">
        <v>5.5051144575473998E-2</v>
      </c>
      <c r="AA55" s="24">
        <v>-5.8302751263111498E-2</v>
      </c>
      <c r="AB55" s="24">
        <v>-4.9728637607792503E-2</v>
      </c>
      <c r="AC55" s="24">
        <v>-5.2163103900034001E-2</v>
      </c>
      <c r="AD55" s="24">
        <v>0.15105757521417101</v>
      </c>
      <c r="AE55" s="24">
        <v>-3.5736994430428798E-2</v>
      </c>
      <c r="AF55" s="24">
        <v>-3.8119167477468102E-2</v>
      </c>
      <c r="AH55">
        <f t="shared" si="3"/>
        <v>-3.8119167477468102E-2</v>
      </c>
      <c r="AI55">
        <v>-0.115</v>
      </c>
      <c r="AJ55">
        <f t="shared" si="4"/>
        <v>-3.8119167477468102E-2</v>
      </c>
      <c r="AK55">
        <f t="shared" si="5"/>
        <v>-7.2973798463734835E-2</v>
      </c>
    </row>
    <row r="56" spans="1:37">
      <c r="A56" s="26">
        <v>44104</v>
      </c>
      <c r="B56" s="24">
        <v>1.1851543298616599E-2</v>
      </c>
      <c r="C56" s="24">
        <v>-0.131031291181716</v>
      </c>
      <c r="D56" s="24">
        <v>1.22188454681561E-2</v>
      </c>
      <c r="E56" s="24">
        <v>-2.97271136248641E-4</v>
      </c>
      <c r="F56" s="24">
        <v>0.198345319197343</v>
      </c>
      <c r="G56" s="24">
        <v>-2.5002810422312099E-2</v>
      </c>
      <c r="H56" s="24">
        <v>-2.8424252127824299E-4</v>
      </c>
      <c r="I56" s="24">
        <v>7.6985232107615598E-2</v>
      </c>
      <c r="J56" s="24">
        <v>-7.1908718891961401E-3</v>
      </c>
      <c r="K56" s="24">
        <v>1.19999087724156</v>
      </c>
      <c r="L56" s="24">
        <v>-5.8720163402259801E-2</v>
      </c>
      <c r="M56" s="24">
        <v>0</v>
      </c>
      <c r="N56" s="24">
        <v>0</v>
      </c>
      <c r="O56" s="24">
        <v>-6.0546795485677998E-2</v>
      </c>
      <c r="P56" s="24">
        <v>0</v>
      </c>
      <c r="Q56" s="24">
        <v>-4.9127853739943201E-3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-1.2594900689064099</v>
      </c>
      <c r="Z56" s="24">
        <v>8.2325162151105594E-2</v>
      </c>
      <c r="AA56" s="24">
        <v>-4.7076910885528699E-2</v>
      </c>
      <c r="AB56" s="24">
        <v>-4.8651216817118502E-2</v>
      </c>
      <c r="AC56" s="24">
        <v>-5.0689991162759303E-2</v>
      </c>
      <c r="AD56" s="24">
        <v>0.14505810336299799</v>
      </c>
      <c r="AE56" s="24">
        <v>-3.5371859055238201E-2</v>
      </c>
      <c r="AF56" s="24">
        <v>-2.4911954123615901E-3</v>
      </c>
      <c r="AH56">
        <f t="shared" si="3"/>
        <v>-2.4911954123615901E-3</v>
      </c>
      <c r="AI56">
        <v>-0.13</v>
      </c>
      <c r="AJ56">
        <f t="shared" si="4"/>
        <v>-2.4911954123615901E-3</v>
      </c>
      <c r="AK56">
        <f t="shared" si="5"/>
        <v>-2.3957150396208771E-2</v>
      </c>
    </row>
    <row r="57" spans="1:37">
      <c r="A57" s="26">
        <v>44196</v>
      </c>
      <c r="B57" s="24">
        <v>6.8237765334787804E-3</v>
      </c>
      <c r="C57" s="24">
        <v>-3.2131416980323999E-2</v>
      </c>
      <c r="D57" s="24">
        <v>1.07458666191218E-2</v>
      </c>
      <c r="E57" s="24">
        <v>6.67490633886715E-4</v>
      </c>
      <c r="F57" s="24">
        <v>0.22514470438574199</v>
      </c>
      <c r="G57" s="24">
        <v>-1.5809817229771098E-2</v>
      </c>
      <c r="H57" s="24">
        <v>1.5105291296291399E-3</v>
      </c>
      <c r="I57" s="24">
        <v>2.33030268776983E-2</v>
      </c>
      <c r="J57" s="24">
        <v>-7.8647564706520005E-3</v>
      </c>
      <c r="K57" s="24">
        <v>1.6494770539646599</v>
      </c>
      <c r="L57" s="24">
        <v>-7.3532650701457203E-2</v>
      </c>
      <c r="M57" s="24">
        <v>0</v>
      </c>
      <c r="N57" s="24">
        <v>0</v>
      </c>
      <c r="O57" s="24">
        <v>-6.0942896782070599E-2</v>
      </c>
      <c r="P57" s="24">
        <v>0</v>
      </c>
      <c r="Q57" s="24">
        <v>-2.1856350848590699E-3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-1.3789392949858801</v>
      </c>
      <c r="Z57" s="24">
        <v>0.116321206681494</v>
      </c>
      <c r="AA57" s="24">
        <v>-4.0969593676839902E-2</v>
      </c>
      <c r="AB57" s="24">
        <v>-4.06666474551459E-2</v>
      </c>
      <c r="AC57" s="24">
        <v>-4.8567280870238497E-2</v>
      </c>
      <c r="AD57" s="24">
        <v>0.13752989832302201</v>
      </c>
      <c r="AE57" s="24">
        <v>-3.5010558799043502E-2</v>
      </c>
      <c r="AF57" s="24">
        <v>0.43490300411243799</v>
      </c>
      <c r="AH57">
        <f t="shared" si="3"/>
        <v>0.43490300411243799</v>
      </c>
      <c r="AI57">
        <v>-0.13750000000000001</v>
      </c>
      <c r="AJ57">
        <f t="shared" si="4"/>
        <v>0.43490300411243799</v>
      </c>
      <c r="AK57">
        <f t="shared" si="5"/>
        <v>4.0717662131366295E-2</v>
      </c>
    </row>
    <row r="58" spans="1:37">
      <c r="A58" s="26">
        <v>44286</v>
      </c>
      <c r="B58" s="24">
        <v>1.9083008388006901E-3</v>
      </c>
      <c r="C58" s="24">
        <v>-6.2593433211494007E-2</v>
      </c>
      <c r="D58" s="24">
        <v>2.1842012092025302E-2</v>
      </c>
      <c r="E58" s="24">
        <v>3.1681865835058598E-4</v>
      </c>
      <c r="F58" s="24">
        <v>0.19656416789404399</v>
      </c>
      <c r="G58" s="24">
        <v>6.8830256822357098E-3</v>
      </c>
      <c r="H58" s="24">
        <v>5.5376005854096205E-4</v>
      </c>
      <c r="I58" s="24">
        <v>2.50494307853933E-2</v>
      </c>
      <c r="J58" s="24">
        <v>-3.2763662918625599E-3</v>
      </c>
      <c r="K58" s="24">
        <v>1.7875620285043501</v>
      </c>
      <c r="L58" s="24">
        <v>1.0982139408325001E-2</v>
      </c>
      <c r="M58" s="24">
        <v>0</v>
      </c>
      <c r="N58" s="24">
        <v>0</v>
      </c>
      <c r="O58" s="24">
        <v>-6.2639673931481094E-2</v>
      </c>
      <c r="P58" s="24">
        <v>0</v>
      </c>
      <c r="Q58" s="24">
        <v>6.73977196782298E-3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-1.52532182461226</v>
      </c>
      <c r="Z58" s="24">
        <v>0.140092046440499</v>
      </c>
      <c r="AA58" s="24">
        <v>-3.6266980284345302E-2</v>
      </c>
      <c r="AB58" s="24">
        <v>-3.7747272293044302E-2</v>
      </c>
      <c r="AC58" s="24">
        <v>-3.9724774495848901E-2</v>
      </c>
      <c r="AD58" s="24">
        <v>0.130510104305856</v>
      </c>
      <c r="AE58" s="24">
        <v>-3.4653047202883203E-2</v>
      </c>
      <c r="AF58" s="24">
        <v>0.52678023431297205</v>
      </c>
      <c r="AH58">
        <f t="shared" si="3"/>
        <v>0.52678023431297205</v>
      </c>
      <c r="AI58">
        <v>-0.13750000000000001</v>
      </c>
      <c r="AJ58">
        <f t="shared" si="4"/>
        <v>0.52678023431297205</v>
      </c>
      <c r="AK58">
        <f t="shared" si="5"/>
        <v>0.10767690674776553</v>
      </c>
    </row>
    <row r="59" spans="1:37">
      <c r="A59" s="26">
        <v>44377</v>
      </c>
      <c r="B59" s="24">
        <v>2.6714094553813099E-3</v>
      </c>
      <c r="C59" s="24">
        <v>-0.14011941869392799</v>
      </c>
      <c r="D59" s="24">
        <v>3.0850805047933399E-2</v>
      </c>
      <c r="E59" s="24">
        <v>-1.334301173807E-4</v>
      </c>
      <c r="F59" s="24">
        <v>0.15324241957989701</v>
      </c>
      <c r="G59" s="24">
        <v>2.58949179463822E-3</v>
      </c>
      <c r="H59" s="24">
        <v>-2.0177897851232402E-3</v>
      </c>
      <c r="I59" s="24">
        <v>3.4414604496714997E-2</v>
      </c>
      <c r="J59" s="24">
        <v>2.7017740997664799E-3</v>
      </c>
      <c r="K59" s="24">
        <v>1.47311941009392</v>
      </c>
      <c r="L59" s="24">
        <v>1.5322336554604601E-2</v>
      </c>
      <c r="M59" s="24">
        <v>0</v>
      </c>
      <c r="N59" s="24">
        <v>0</v>
      </c>
      <c r="O59" s="24">
        <v>-6.0158622108088998E-2</v>
      </c>
      <c r="P59" s="24">
        <v>0</v>
      </c>
      <c r="Q59" s="24">
        <v>1.44995333420668E-2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-1.74824480574612</v>
      </c>
      <c r="Z59" s="24">
        <v>0.15228124830079001</v>
      </c>
      <c r="AA59" s="24">
        <v>-3.5130001575042001E-2</v>
      </c>
      <c r="AB59" s="24">
        <v>-3.55601561704093E-2</v>
      </c>
      <c r="AC59" s="24">
        <v>-3.5545719354395197E-2</v>
      </c>
      <c r="AD59" s="24">
        <v>0.12874562843826201</v>
      </c>
      <c r="AE59" s="24">
        <v>-3.4299278615322601E-2</v>
      </c>
      <c r="AF59" s="24">
        <v>-8.0770560961860305E-2</v>
      </c>
      <c r="AH59">
        <f t="shared" si="3"/>
        <v>-8.0770560961860305E-2</v>
      </c>
      <c r="AI59">
        <v>-0.14000000000000001</v>
      </c>
      <c r="AJ59">
        <f t="shared" si="4"/>
        <v>-8.0770560961860305E-2</v>
      </c>
      <c r="AK59">
        <f t="shared" si="5"/>
        <v>1.9563835051134015E-2</v>
      </c>
    </row>
    <row r="60" spans="1:37">
      <c r="A60" s="26">
        <v>44469</v>
      </c>
      <c r="B60" s="24">
        <v>8.3299821814532497E-3</v>
      </c>
      <c r="C60" s="24">
        <v>-0.21739890894727301</v>
      </c>
      <c r="D60" s="24">
        <v>3.2491586827886797E-2</v>
      </c>
      <c r="E60" s="24">
        <v>-4.28806396405086E-4</v>
      </c>
      <c r="F60" s="24">
        <v>0.156198416191552</v>
      </c>
      <c r="G60" s="24">
        <v>8.6804640555076494E-3</v>
      </c>
      <c r="H60" s="24">
        <v>2.1912356647102401E-3</v>
      </c>
      <c r="I60" s="24">
        <v>-1.4502247149224601E-2</v>
      </c>
      <c r="J60" s="24">
        <v>5.7549038089866602E-3</v>
      </c>
      <c r="K60" s="24">
        <v>1.40166083437708</v>
      </c>
      <c r="L60" s="24">
        <v>6.9046090674198604E-2</v>
      </c>
      <c r="M60" s="24">
        <v>0</v>
      </c>
      <c r="N60" s="24">
        <v>0</v>
      </c>
      <c r="O60" s="24">
        <v>-6.0206666898258897E-2</v>
      </c>
      <c r="P60" s="24">
        <v>0</v>
      </c>
      <c r="Q60" s="24">
        <v>1.3580202781806499E-2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-1.96185211861274</v>
      </c>
      <c r="Z60" s="24">
        <v>0.15798427918840499</v>
      </c>
      <c r="AA60" s="24">
        <v>-3.4864220135813702E-2</v>
      </c>
      <c r="AB60" s="24">
        <v>-3.4131246808595202E-2</v>
      </c>
      <c r="AC60" s="24">
        <v>-3.2880709959950197E-2</v>
      </c>
      <c r="AD60" s="24">
        <v>0.12773849752640001</v>
      </c>
      <c r="AE60" s="24">
        <v>-3.3949208170198003E-2</v>
      </c>
      <c r="AF60" s="24">
        <v>-0.40655763980049803</v>
      </c>
      <c r="AH60">
        <f t="shared" si="3"/>
        <v>-0.40655763980049803</v>
      </c>
      <c r="AI60">
        <v>-0.14000000000000001</v>
      </c>
      <c r="AJ60">
        <f t="shared" si="4"/>
        <v>-0.40655763980049803</v>
      </c>
      <c r="AK60">
        <f t="shared" si="5"/>
        <v>-3.0212955375283734E-2</v>
      </c>
    </row>
    <row r="61" spans="1:37">
      <c r="A61" s="26">
        <v>44561</v>
      </c>
      <c r="B61" s="24">
        <v>8.6146105010658693E-3</v>
      </c>
      <c r="C61" s="24">
        <v>-0.15445600610802199</v>
      </c>
      <c r="D61" s="24">
        <v>4.87331022310038E-2</v>
      </c>
      <c r="E61" s="24">
        <v>1.93673063933383E-4</v>
      </c>
      <c r="F61" s="24">
        <v>0.14864489149895299</v>
      </c>
      <c r="G61" s="24">
        <v>-6.7635735630123001E-3</v>
      </c>
      <c r="H61" s="24">
        <v>1.49812712371626E-3</v>
      </c>
      <c r="I61" s="24">
        <v>-6.6978990068974703E-2</v>
      </c>
      <c r="J61" s="24">
        <v>5.8788991812174203E-3</v>
      </c>
      <c r="K61" s="24">
        <v>1.63350518631818</v>
      </c>
      <c r="L61" s="24">
        <v>1.11551873651646E-2</v>
      </c>
      <c r="M61" s="24">
        <v>0</v>
      </c>
      <c r="N61" s="24">
        <v>0</v>
      </c>
      <c r="O61" s="24">
        <v>-5.7679907273782E-2</v>
      </c>
      <c r="P61" s="24">
        <v>0</v>
      </c>
      <c r="Q61" s="24">
        <v>4.0067765144040597E-2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-2.1104769676766502</v>
      </c>
      <c r="Z61" s="24">
        <v>0.168954320550191</v>
      </c>
      <c r="AA61" s="24">
        <v>-3.5842037307367097E-2</v>
      </c>
      <c r="AB61" s="24">
        <v>-3.4459678637940597E-2</v>
      </c>
      <c r="AC61" s="24">
        <v>-3.4304013660751302E-2</v>
      </c>
      <c r="AD61" s="24">
        <v>0.118165319671511</v>
      </c>
      <c r="AE61" s="24">
        <v>-3.3602791765185797E-2</v>
      </c>
      <c r="AF61" s="24">
        <v>-0.34915288341273998</v>
      </c>
      <c r="AH61">
        <f t="shared" si="3"/>
        <v>-0.34915288341273998</v>
      </c>
      <c r="AI61">
        <v>-0.14499999999999999</v>
      </c>
      <c r="AJ61">
        <f t="shared" si="4"/>
        <v>-0.34915288341273998</v>
      </c>
      <c r="AK61">
        <f t="shared" si="5"/>
        <v>-5.4695012669912835E-2</v>
      </c>
    </row>
    <row r="62" spans="1:37">
      <c r="A62" s="26">
        <v>44651</v>
      </c>
      <c r="B62" s="24">
        <v>8.6823254009520193E-3</v>
      </c>
      <c r="C62" s="24">
        <v>-0.131290406623358</v>
      </c>
      <c r="D62" s="24">
        <v>7.8689174958299302E-2</v>
      </c>
      <c r="E62" s="25">
        <v>-7.9302887983200595E-5</v>
      </c>
      <c r="F62" s="24">
        <v>9.7665346058559005E-2</v>
      </c>
      <c r="G62" s="24">
        <v>-1.3482358278412E-2</v>
      </c>
      <c r="H62" s="24">
        <v>-1.4044552573707701E-3</v>
      </c>
      <c r="I62" s="24">
        <v>-0.108886814676479</v>
      </c>
      <c r="J62" s="24">
        <v>5.6625336522623604E-3</v>
      </c>
      <c r="K62" s="24">
        <v>1.6777164470891199</v>
      </c>
      <c r="L62" s="24">
        <v>6.7446276162031499E-2</v>
      </c>
      <c r="M62" s="24">
        <v>0</v>
      </c>
      <c r="N62" s="24">
        <v>0</v>
      </c>
      <c r="O62" s="24">
        <v>-5.4527938097136699E-2</v>
      </c>
      <c r="P62" s="24">
        <v>0</v>
      </c>
      <c r="Q62" s="24">
        <v>5.4715149707845898E-2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-2.2690663560614599</v>
      </c>
      <c r="Z62" s="24">
        <v>0.18597016860222801</v>
      </c>
      <c r="AA62" s="24">
        <v>-3.6465120140773598E-2</v>
      </c>
      <c r="AB62" s="24">
        <v>-3.5542824591208499E-2</v>
      </c>
      <c r="AC62" s="24">
        <v>-3.1270736130017102E-2</v>
      </c>
      <c r="AD62" s="24">
        <v>0.114529624813273</v>
      </c>
      <c r="AE62" s="24">
        <v>-3.3259986041141498E-2</v>
      </c>
      <c r="AF62" s="24">
        <v>-0.42419925234079497</v>
      </c>
      <c r="AH62">
        <f t="shared" si="3"/>
        <v>-0.42419925234079497</v>
      </c>
      <c r="AI62">
        <v>-0.13750000000000001</v>
      </c>
      <c r="AJ62">
        <f t="shared" si="4"/>
        <v>-0.42419925234079497</v>
      </c>
      <c r="AK62">
        <f t="shared" si="5"/>
        <v>-3.0070455921956507E-2</v>
      </c>
    </row>
    <row r="63" spans="1:37">
      <c r="A63" s="26">
        <v>44742</v>
      </c>
      <c r="B63" s="24">
        <v>1.21449357130212E-2</v>
      </c>
      <c r="C63" s="24">
        <v>-0.159836842852424</v>
      </c>
      <c r="D63" s="24">
        <v>0.11331455116356</v>
      </c>
      <c r="E63" s="24">
        <v>-1.7260441890848101E-4</v>
      </c>
      <c r="F63" s="24">
        <v>1.5918320633502001E-2</v>
      </c>
      <c r="G63" s="24">
        <v>-4.3986634504856903E-2</v>
      </c>
      <c r="H63" s="24">
        <v>1.23125564838779E-3</v>
      </c>
      <c r="I63" s="24">
        <v>-0.143703040382161</v>
      </c>
      <c r="J63" s="24">
        <v>3.9167962633989096E-3</v>
      </c>
      <c r="K63" s="24">
        <v>1.6960226569349099</v>
      </c>
      <c r="L63" s="24">
        <v>5.0407227253903598E-2</v>
      </c>
      <c r="M63" s="24">
        <v>0</v>
      </c>
      <c r="N63" s="24">
        <v>0</v>
      </c>
      <c r="O63" s="24">
        <v>-5.0763759601676298E-2</v>
      </c>
      <c r="P63" s="24">
        <v>0</v>
      </c>
      <c r="Q63" s="24">
        <v>5.4725258992720502E-2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-2.2909369100630599</v>
      </c>
      <c r="Z63" s="24">
        <v>0.196753335789176</v>
      </c>
      <c r="AA63" s="24">
        <v>-3.3719924460113397E-2</v>
      </c>
      <c r="AB63" s="24">
        <v>-3.5414412895704302E-2</v>
      </c>
      <c r="AC63" s="24">
        <v>-2.5480021451343701E-2</v>
      </c>
      <c r="AD63" s="24">
        <v>0.116156799718064</v>
      </c>
      <c r="AE63" s="24">
        <v>-3.2920748362189001E-2</v>
      </c>
      <c r="AF63" s="24">
        <v>-0.55634376088183102</v>
      </c>
      <c r="AH63">
        <f t="shared" si="3"/>
        <v>-0.55634376088183102</v>
      </c>
      <c r="AI63">
        <v>-0.13500000000000001</v>
      </c>
      <c r="AJ63">
        <f t="shared" si="4"/>
        <v>-0.55634376088183102</v>
      </c>
      <c r="AK63">
        <f t="shared" si="5"/>
        <v>-0.1797252844537599</v>
      </c>
    </row>
    <row r="64" spans="1:37">
      <c r="A64" s="26">
        <v>44834</v>
      </c>
      <c r="B64" s="24">
        <v>1.5612224318278E-2</v>
      </c>
      <c r="C64" s="24">
        <v>-0.17873650122755499</v>
      </c>
      <c r="D64" s="24">
        <v>0.12888099109206</v>
      </c>
      <c r="E64" s="25">
        <v>-2.6733622949305699E-5</v>
      </c>
      <c r="F64" s="24">
        <v>-1.2151147891063301E-2</v>
      </c>
      <c r="G64" s="24">
        <v>-6.5542198693088902E-2</v>
      </c>
      <c r="H64" s="24">
        <v>5.4597898356442201E-3</v>
      </c>
      <c r="I64" s="24">
        <v>-0.17408013437736</v>
      </c>
      <c r="J64" s="24">
        <v>-3.0751166958860901E-4</v>
      </c>
      <c r="K64" s="24">
        <v>1.6011840775419499</v>
      </c>
      <c r="L64" s="24">
        <v>7.2211329191746901E-2</v>
      </c>
      <c r="M64" s="24">
        <v>0</v>
      </c>
      <c r="N64" s="24">
        <v>0</v>
      </c>
      <c r="O64" s="24">
        <v>-4.7078318240079901E-2</v>
      </c>
      <c r="P64" s="24">
        <v>0</v>
      </c>
      <c r="Q64" s="24">
        <v>6.7544590218758804E-2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-2.2326253320962901</v>
      </c>
      <c r="Z64" s="24">
        <v>0.19521357968487599</v>
      </c>
      <c r="AA64" s="24">
        <v>-2.83552082885473E-2</v>
      </c>
      <c r="AB64" s="24">
        <v>-3.4028793081304999E-2</v>
      </c>
      <c r="AC64" s="24">
        <v>-2.02930720688391E-2</v>
      </c>
      <c r="AD64" s="24">
        <v>0.117499628846414</v>
      </c>
      <c r="AE64" s="24">
        <v>-3.2585036796533497E-2</v>
      </c>
      <c r="AF64" s="24">
        <v>-0.62220377732350196</v>
      </c>
      <c r="AH64">
        <f t="shared" si="3"/>
        <v>-0.62220377732350196</v>
      </c>
      <c r="AI64">
        <v>2.2499999999999999E-2</v>
      </c>
      <c r="AJ64">
        <f t="shared" si="4"/>
        <v>-0.62220377732350196</v>
      </c>
      <c r="AK64">
        <f t="shared" si="5"/>
        <v>-0.22079865786176078</v>
      </c>
    </row>
    <row r="65" spans="1:37">
      <c r="A65" s="26">
        <v>44926</v>
      </c>
      <c r="B65" s="24">
        <v>1.32462715566467E-2</v>
      </c>
      <c r="C65" s="24">
        <v>-0.20254441320668001</v>
      </c>
      <c r="D65" s="24">
        <v>0.144045705095601</v>
      </c>
      <c r="E65" s="25">
        <v>-3.9414457019076303E-5</v>
      </c>
      <c r="F65" s="24">
        <v>-4.4310787060836097E-2</v>
      </c>
      <c r="G65" s="24">
        <v>-6.6490602112474997E-2</v>
      </c>
      <c r="H65" s="24">
        <v>3.2654902480985198E-3</v>
      </c>
      <c r="I65" s="24">
        <v>-0.162314340178979</v>
      </c>
      <c r="J65" s="24">
        <v>-4.2157232987612599E-3</v>
      </c>
      <c r="K65" s="24">
        <v>1.7483503939901801</v>
      </c>
      <c r="L65" s="24">
        <v>7.8587142965593104E-2</v>
      </c>
      <c r="M65" s="24">
        <v>0</v>
      </c>
      <c r="N65" s="24">
        <v>0</v>
      </c>
      <c r="O65" s="24">
        <v>-4.7578707073632098E-2</v>
      </c>
      <c r="P65" s="24">
        <v>0</v>
      </c>
      <c r="Q65" s="24">
        <v>9.5112218585565303E-2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-2.1541154907053501</v>
      </c>
      <c r="Z65" s="24">
        <v>0.18394017613225699</v>
      </c>
      <c r="AA65" s="24">
        <v>-2.6802344253122602E-2</v>
      </c>
      <c r="AB65" s="24">
        <v>-3.1991681923508701E-2</v>
      </c>
      <c r="AC65" s="24">
        <v>-1.69777479657135E-2</v>
      </c>
      <c r="AD65" s="24">
        <v>0.115701308702729</v>
      </c>
      <c r="AE65" s="24">
        <v>-3.2252810097957101E-2</v>
      </c>
      <c r="AF65" s="24">
        <v>-0.40738535505740398</v>
      </c>
      <c r="AH65">
        <f t="shared" si="3"/>
        <v>-0.40738535505740398</v>
      </c>
      <c r="AI65">
        <v>0.33750000000000002</v>
      </c>
      <c r="AJ65">
        <f t="shared" si="4"/>
        <v>-0.40738535505740398</v>
      </c>
      <c r="AK65">
        <f t="shared" si="5"/>
        <v>-0.225489969034875</v>
      </c>
    </row>
    <row r="66" spans="1:37">
      <c r="A66" s="26">
        <v>45016</v>
      </c>
      <c r="B66" s="24">
        <v>9.0260006579488197E-3</v>
      </c>
      <c r="C66" s="24">
        <v>-0.26439509137670703</v>
      </c>
      <c r="D66" s="24">
        <v>0.13913121574290699</v>
      </c>
      <c r="E66" s="24">
        <v>-1.35514817398592E-4</v>
      </c>
      <c r="F66" s="24">
        <v>-4.4980577851825999E-2</v>
      </c>
      <c r="G66" s="24">
        <v>-5.5307869505605199E-2</v>
      </c>
      <c r="H66" s="24">
        <v>-1.5869550312959701E-3</v>
      </c>
      <c r="I66" s="24">
        <v>-0.107415109281622</v>
      </c>
      <c r="J66" s="24">
        <v>-7.6117474496200602E-3</v>
      </c>
      <c r="K66" s="24">
        <v>1.8115429208493901</v>
      </c>
      <c r="L66" s="24">
        <v>6.8356089026394007E-2</v>
      </c>
      <c r="M66" s="24">
        <v>0</v>
      </c>
      <c r="N66" s="24">
        <v>0</v>
      </c>
      <c r="O66" s="24">
        <v>-5.0188629710763703E-2</v>
      </c>
      <c r="P66" s="24">
        <v>0</v>
      </c>
      <c r="Q66" s="24">
        <v>0.107784888805584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-2.0996920167683499</v>
      </c>
      <c r="Z66" s="24">
        <v>0.17067401516370501</v>
      </c>
      <c r="AA66" s="24">
        <v>-3.17586934930075E-2</v>
      </c>
      <c r="AB66" s="24">
        <v>-3.3519098599972597E-2</v>
      </c>
      <c r="AC66" s="24">
        <v>-1.48141472616328E-2</v>
      </c>
      <c r="AD66" s="24">
        <v>0.112515080445674</v>
      </c>
      <c r="AE66" s="24">
        <v>-3.1924027687977703E-2</v>
      </c>
      <c r="AF66" s="24">
        <v>-0.32429926814421001</v>
      </c>
      <c r="AH66">
        <f t="shared" ref="AH66:AH97" si="6">AF66+$AG$2</f>
        <v>-0.32429926814421001</v>
      </c>
      <c r="AI66">
        <v>0.58750000000000002</v>
      </c>
      <c r="AJ66">
        <f t="shared" ref="AJ66:AJ97" si="7">+AH66</f>
        <v>-0.32429926814421001</v>
      </c>
      <c r="AK66">
        <f t="shared" ref="AK66:AK97" si="8">AH66-SUM(Y66:AD66,K66)</f>
        <v>-0.23924732848001601</v>
      </c>
    </row>
    <row r="67" spans="1:37">
      <c r="A67" s="26">
        <v>45107</v>
      </c>
      <c r="B67" s="24">
        <v>8.9828739106479101E-3</v>
      </c>
      <c r="C67" s="24">
        <v>-0.27128728103782002</v>
      </c>
      <c r="D67" s="24">
        <v>0.135636219763035</v>
      </c>
      <c r="E67" s="24">
        <v>-2.0452167610732899E-4</v>
      </c>
      <c r="F67" s="24">
        <v>-5.4170007563595898E-2</v>
      </c>
      <c r="G67" s="24">
        <v>-6.0723130239096403E-2</v>
      </c>
      <c r="H67" s="24">
        <v>-4.7055141468479203E-4</v>
      </c>
      <c r="I67" s="24">
        <v>-0.100144917208481</v>
      </c>
      <c r="J67" s="24">
        <v>-1.0927818913522199E-2</v>
      </c>
      <c r="K67" s="24">
        <v>1.8234289610836301</v>
      </c>
      <c r="L67" s="24">
        <v>7.9077797453224102E-2</v>
      </c>
      <c r="M67" s="24">
        <v>0</v>
      </c>
      <c r="N67" s="24">
        <v>0</v>
      </c>
      <c r="O67" s="24">
        <v>-4.6071996567070998E-2</v>
      </c>
      <c r="P67" s="24">
        <v>0</v>
      </c>
      <c r="Q67" s="24">
        <v>0.10024056471305701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-2.0803359702200201</v>
      </c>
      <c r="Z67" s="24">
        <v>0.15803382647981601</v>
      </c>
      <c r="AA67" s="24">
        <v>-3.7936823955186501E-2</v>
      </c>
      <c r="AB67" s="24">
        <v>-3.9694319078471298E-2</v>
      </c>
      <c r="AC67" s="24">
        <v>-1.8120608377808899E-2</v>
      </c>
      <c r="AD67" s="24">
        <v>0.10813644732247001</v>
      </c>
      <c r="AE67" s="24">
        <v>-3.1598649638642798E-2</v>
      </c>
      <c r="AF67" s="24">
        <v>-0.33814990516466598</v>
      </c>
      <c r="AH67">
        <f t="shared" si="6"/>
        <v>-0.33814990516466598</v>
      </c>
      <c r="AI67">
        <v>0.78749999999999998</v>
      </c>
      <c r="AJ67">
        <f t="shared" si="7"/>
        <v>-0.33814990516466598</v>
      </c>
      <c r="AK67">
        <f t="shared" si="8"/>
        <v>-0.25166141841909534</v>
      </c>
    </row>
    <row r="68" spans="1:37">
      <c r="A68" s="26">
        <v>45199</v>
      </c>
      <c r="B68" s="24">
        <v>8.3222932169774201E-3</v>
      </c>
      <c r="C68" s="24">
        <v>-0.255596062776068</v>
      </c>
      <c r="D68" s="24">
        <v>0.12903454783077101</v>
      </c>
      <c r="E68" s="25">
        <v>-7.2684079333220397E-5</v>
      </c>
      <c r="F68" s="24">
        <v>-6.2453804703060903E-2</v>
      </c>
      <c r="G68" s="24">
        <v>-6.0930867288040702E-2</v>
      </c>
      <c r="H68" s="24">
        <v>-1.31429156121945E-3</v>
      </c>
      <c r="I68" s="24">
        <v>-8.6949493513775997E-2</v>
      </c>
      <c r="J68" s="24">
        <v>-1.4936280851660299E-2</v>
      </c>
      <c r="K68" s="24">
        <v>1.8688749086822201</v>
      </c>
      <c r="L68" s="24">
        <v>7.5284829827753502E-2</v>
      </c>
      <c r="M68" s="24">
        <v>0</v>
      </c>
      <c r="N68" s="24">
        <v>0</v>
      </c>
      <c r="O68" s="24">
        <v>-4.2574876607843398E-2</v>
      </c>
      <c r="P68" s="24">
        <v>0</v>
      </c>
      <c r="Q68" s="24">
        <v>9.5108002496076496E-2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-2.0586935937151098</v>
      </c>
      <c r="Z68" s="24">
        <v>0.14558037669948101</v>
      </c>
      <c r="AA68" s="24">
        <v>-4.34761805583277E-2</v>
      </c>
      <c r="AB68" s="24">
        <v>-4.6347111501180399E-2</v>
      </c>
      <c r="AC68" s="24">
        <v>-2.62139499294686E-2</v>
      </c>
      <c r="AD68" s="24">
        <v>9.5911505433869101E-2</v>
      </c>
      <c r="AE68" s="24">
        <v>-3.12766366559298E-2</v>
      </c>
      <c r="AF68" s="24">
        <v>-0.31271936955391699</v>
      </c>
      <c r="AH68">
        <f t="shared" si="6"/>
        <v>-0.31271936955391699</v>
      </c>
      <c r="AI68">
        <v>0.90500000000000003</v>
      </c>
      <c r="AJ68">
        <f t="shared" si="7"/>
        <v>-0.31271936955391699</v>
      </c>
      <c r="AK68">
        <f t="shared" si="8"/>
        <v>-0.24835532466540067</v>
      </c>
    </row>
    <row r="69" spans="1:37">
      <c r="A69" s="26">
        <v>45291</v>
      </c>
      <c r="B69" s="24">
        <v>6.1995327369683403E-3</v>
      </c>
      <c r="C69" s="24">
        <v>-0.22459651213788401</v>
      </c>
      <c r="D69" s="24">
        <v>0.12347180420264001</v>
      </c>
      <c r="E69" s="24">
        <v>2.0541643853695001E-4</v>
      </c>
      <c r="F69" s="24">
        <v>-5.13723839025624E-2</v>
      </c>
      <c r="G69" s="24">
        <v>-6.5453230215117994E-2</v>
      </c>
      <c r="H69" s="24">
        <v>-2.96878793876715E-3</v>
      </c>
      <c r="I69" s="24">
        <v>-8.1814562011092995E-2</v>
      </c>
      <c r="J69" s="24">
        <v>-1.7297925558289101E-2</v>
      </c>
      <c r="K69" s="24">
        <v>1.9696577664344399</v>
      </c>
      <c r="L69" s="24">
        <v>5.50729217529125E-2</v>
      </c>
      <c r="M69" s="24">
        <v>0</v>
      </c>
      <c r="N69" s="24">
        <v>0</v>
      </c>
      <c r="O69" s="24">
        <v>-4.0274471145629598E-2</v>
      </c>
      <c r="P69" s="24">
        <v>0</v>
      </c>
      <c r="Q69" s="24">
        <v>8.5191071598224297E-2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-2.0096521046393199</v>
      </c>
      <c r="Z69" s="24">
        <v>0.13458034251131501</v>
      </c>
      <c r="AA69" s="24">
        <v>-4.89735372869382E-2</v>
      </c>
      <c r="AB69" s="24">
        <v>-5.2761530366287397E-2</v>
      </c>
      <c r="AC69" s="24">
        <v>-3.5497422948640799E-2</v>
      </c>
      <c r="AD69" s="24">
        <v>7.8140799777438097E-2</v>
      </c>
      <c r="AE69" s="24">
        <v>-3.0957950063728899E-2</v>
      </c>
      <c r="AF69" s="24">
        <v>-0.209100762761812</v>
      </c>
      <c r="AH69">
        <f t="shared" si="6"/>
        <v>-0.209100762761812</v>
      </c>
      <c r="AI69">
        <v>0.96250000000000002</v>
      </c>
      <c r="AJ69">
        <f t="shared" si="7"/>
        <v>-0.209100762761812</v>
      </c>
      <c r="AK69">
        <f t="shared" si="8"/>
        <v>-0.24459507624381893</v>
      </c>
    </row>
    <row r="70" spans="1:37">
      <c r="A70" s="26">
        <v>45382</v>
      </c>
      <c r="B70" s="24">
        <v>5.9379602358076598E-3</v>
      </c>
      <c r="C70" s="24">
        <v>-0.24668402367051201</v>
      </c>
      <c r="D70" s="24">
        <v>0.11504246944660999</v>
      </c>
      <c r="E70" s="24">
        <v>-1.20777513105996E-4</v>
      </c>
      <c r="F70" s="24">
        <v>-3.8674293625684898E-2</v>
      </c>
      <c r="G70" s="24">
        <v>-4.2707926382703099E-2</v>
      </c>
      <c r="H70" s="24">
        <v>-1.5625490290184199E-3</v>
      </c>
      <c r="I70" s="24">
        <v>-2.80115620385099E-2</v>
      </c>
      <c r="J70" s="24">
        <v>-1.7708786181395701E-2</v>
      </c>
      <c r="K70" s="24">
        <v>1.8911228750870399</v>
      </c>
      <c r="L70" s="24">
        <v>9.4871558147309507E-2</v>
      </c>
      <c r="M70" s="24">
        <v>0</v>
      </c>
      <c r="N70" s="24">
        <v>0</v>
      </c>
      <c r="O70" s="24">
        <v>-4.0993302569690103E-2</v>
      </c>
      <c r="P70" s="24">
        <v>0</v>
      </c>
      <c r="Q70" s="24">
        <v>6.5259997776242404E-2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-2.00952169221146</v>
      </c>
      <c r="Z70" s="24">
        <v>0.12135579681483601</v>
      </c>
      <c r="AA70" s="24">
        <v>-5.4565107126145602E-2</v>
      </c>
      <c r="AB70" s="24">
        <v>-5.9002475376172397E-2</v>
      </c>
      <c r="AC70" s="24">
        <v>-4.3945444152984403E-2</v>
      </c>
      <c r="AD70" s="24">
        <v>6.0346283122943802E-2</v>
      </c>
      <c r="AE70" s="24">
        <v>-3.0642551788390801E-2</v>
      </c>
      <c r="AF70" s="24">
        <v>-0.26020355103501902</v>
      </c>
      <c r="AH70">
        <f t="shared" si="6"/>
        <v>-0.26020355103501902</v>
      </c>
      <c r="AI70">
        <v>0.96499999999999997</v>
      </c>
      <c r="AJ70">
        <f t="shared" si="7"/>
        <v>-0.26020355103501902</v>
      </c>
      <c r="AK70">
        <f t="shared" si="8"/>
        <v>-0.16599378719307623</v>
      </c>
    </row>
    <row r="71" spans="1:37">
      <c r="A71" s="26">
        <v>45473</v>
      </c>
      <c r="B71" s="24">
        <v>4.5947216927453103E-3</v>
      </c>
      <c r="C71" s="24">
        <v>-0.19149067843779199</v>
      </c>
      <c r="D71" s="24">
        <v>0.121634067013541</v>
      </c>
      <c r="E71" s="25">
        <v>4.5621012391830098E-5</v>
      </c>
      <c r="F71" s="24">
        <v>-4.7605424269576299E-2</v>
      </c>
      <c r="G71" s="24">
        <v>-3.8628338415326903E-2</v>
      </c>
      <c r="H71" s="24">
        <v>-1.9827761296445701E-3</v>
      </c>
      <c r="I71" s="24">
        <v>-2.8241868401374701E-2</v>
      </c>
      <c r="J71" s="24">
        <v>-1.78245267908409E-2</v>
      </c>
      <c r="K71" s="24">
        <v>1.9833378069798999</v>
      </c>
      <c r="L71" s="24">
        <v>8.5195144608954304E-2</v>
      </c>
      <c r="M71" s="24">
        <v>0</v>
      </c>
      <c r="N71" s="24">
        <v>0</v>
      </c>
      <c r="O71" s="24">
        <v>-3.8918865281152203E-2</v>
      </c>
      <c r="P71" s="24">
        <v>0</v>
      </c>
      <c r="Q71" s="24">
        <v>5.4608206669599098E-2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-2.00710596704414</v>
      </c>
      <c r="Z71" s="24">
        <v>0.112574507190213</v>
      </c>
      <c r="AA71" s="24">
        <v>-5.89903319542983E-2</v>
      </c>
      <c r="AB71" s="24">
        <v>-6.5041640075904406E-2</v>
      </c>
      <c r="AC71" s="24">
        <v>-5.1801886440417298E-2</v>
      </c>
      <c r="AD71" s="24">
        <v>4.4341272957729001E-2</v>
      </c>
      <c r="AE71" s="24">
        <v>-3.0330404343809798E-2</v>
      </c>
      <c r="AF71" s="24">
        <v>-0.171631359459234</v>
      </c>
      <c r="AH71">
        <f t="shared" si="6"/>
        <v>-0.171631359459234</v>
      </c>
      <c r="AI71">
        <v>0.9425</v>
      </c>
      <c r="AJ71">
        <f t="shared" si="7"/>
        <v>-0.171631359459234</v>
      </c>
      <c r="AK71">
        <f t="shared" si="8"/>
        <v>-0.12894512107231601</v>
      </c>
    </row>
    <row r="72" spans="1:37">
      <c r="A72" s="26">
        <v>45565</v>
      </c>
      <c r="B72" s="24">
        <v>4.5767120986165196E-3</v>
      </c>
      <c r="C72" s="24">
        <v>-0.16115466896446501</v>
      </c>
      <c r="D72" s="24">
        <v>0.118491163618546</v>
      </c>
      <c r="E72" s="25">
        <v>3.7033276162971102E-5</v>
      </c>
      <c r="F72" s="24">
        <v>-4.0433077263530397E-2</v>
      </c>
      <c r="G72" s="24">
        <v>-3.5410650104786098E-2</v>
      </c>
      <c r="H72" s="24">
        <v>-1.2826777797828801E-3</v>
      </c>
      <c r="I72" s="24">
        <v>-2.9078525895416801E-2</v>
      </c>
      <c r="J72" s="24">
        <v>-1.6874419303866298E-2</v>
      </c>
      <c r="K72" s="24">
        <v>1.91807737033391</v>
      </c>
      <c r="L72" s="24">
        <v>8.2002430716235294E-2</v>
      </c>
      <c r="M72" s="24">
        <v>0</v>
      </c>
      <c r="N72" s="24">
        <v>0</v>
      </c>
      <c r="O72" s="24">
        <v>-3.7558914052265503E-2</v>
      </c>
      <c r="P72" s="24">
        <v>0</v>
      </c>
      <c r="Q72" s="24">
        <v>4.1881792677815798E-2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-1.9662656330372199</v>
      </c>
      <c r="Z72" s="24">
        <v>0.105715833690672</v>
      </c>
      <c r="AA72" s="24">
        <v>-6.1673019197712203E-2</v>
      </c>
      <c r="AB72" s="24">
        <v>-6.96200443899022E-2</v>
      </c>
      <c r="AC72" s="24">
        <v>-5.8742034205047901E-2</v>
      </c>
      <c r="AD72" s="24">
        <v>3.02579451413513E-2</v>
      </c>
      <c r="AE72" s="24">
        <v>-3.0021470817022E-2</v>
      </c>
      <c r="AF72" s="24">
        <v>-0.20707485345774501</v>
      </c>
      <c r="AH72">
        <f t="shared" si="6"/>
        <v>-0.20707485345774501</v>
      </c>
      <c r="AI72">
        <v>0.88749999999999996</v>
      </c>
      <c r="AJ72">
        <f t="shared" si="7"/>
        <v>-0.20707485345774501</v>
      </c>
      <c r="AK72">
        <f t="shared" si="8"/>
        <v>-0.10482527179379597</v>
      </c>
    </row>
    <row r="73" spans="1:37">
      <c r="A73" s="26">
        <v>45657</v>
      </c>
      <c r="B73" s="24">
        <v>4.7324912552749602E-3</v>
      </c>
      <c r="C73" s="24">
        <v>-0.13603474150224101</v>
      </c>
      <c r="D73" s="24">
        <v>0.11692210284056299</v>
      </c>
      <c r="E73" s="25">
        <v>3.3228067651466597E-5</v>
      </c>
      <c r="F73" s="24">
        <v>-3.7247554230178802E-2</v>
      </c>
      <c r="G73" s="24">
        <v>-3.22518318391481E-2</v>
      </c>
      <c r="H73" s="24">
        <v>-7.2624430890005204E-4</v>
      </c>
      <c r="I73" s="24">
        <v>-2.8553123018561301E-2</v>
      </c>
      <c r="J73" s="24">
        <v>-1.5803545009814901E-2</v>
      </c>
      <c r="K73" s="24">
        <v>1.8610406059611999</v>
      </c>
      <c r="L73" s="24">
        <v>7.8262350207316006E-2</v>
      </c>
      <c r="M73" s="24">
        <v>0</v>
      </c>
      <c r="N73" s="24">
        <v>0</v>
      </c>
      <c r="O73" s="24">
        <v>-3.6240490998600002E-2</v>
      </c>
      <c r="P73" s="24">
        <v>0</v>
      </c>
      <c r="Q73" s="24">
        <v>3.2050783201603303E-2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-1.9153057620935801</v>
      </c>
      <c r="Z73" s="24">
        <v>0.102849431924526</v>
      </c>
      <c r="AA73" s="24">
        <v>-6.2124494466920401E-2</v>
      </c>
      <c r="AB73" s="24">
        <v>-7.12618264282745E-2</v>
      </c>
      <c r="AC73" s="24">
        <v>-6.2737749395641002E-2</v>
      </c>
      <c r="AD73" s="24">
        <v>1.9464664842835398E-2</v>
      </c>
      <c r="AE73" s="24">
        <v>-2.9715714854300499E-2</v>
      </c>
      <c r="AF73" s="24">
        <v>-0.21264741984521801</v>
      </c>
      <c r="AH73">
        <f t="shared" si="6"/>
        <v>-0.21264741984521801</v>
      </c>
      <c r="AI73">
        <v>1.1625000000000001</v>
      </c>
      <c r="AJ73">
        <f t="shared" si="7"/>
        <v>-0.21264741984521801</v>
      </c>
      <c r="AK73">
        <f t="shared" si="8"/>
        <v>-8.4572290189363353E-2</v>
      </c>
    </row>
    <row r="74" spans="1:37">
      <c r="A74" s="26">
        <v>45747</v>
      </c>
      <c r="B74" s="24">
        <v>4.9379563826396199E-3</v>
      </c>
      <c r="C74" s="24">
        <v>-0.115136465123142</v>
      </c>
      <c r="D74" s="24">
        <v>0.116126943360644</v>
      </c>
      <c r="E74" s="25">
        <v>3.0337280778474999E-5</v>
      </c>
      <c r="F74" s="24">
        <v>-3.6061085843736101E-2</v>
      </c>
      <c r="G74" s="24">
        <v>-2.9239003347903199E-2</v>
      </c>
      <c r="H74" s="24">
        <v>-3.7121169088739101E-4</v>
      </c>
      <c r="I74" s="24">
        <v>-2.7604311782314601E-2</v>
      </c>
      <c r="J74" s="24">
        <v>-1.4706016522384201E-2</v>
      </c>
      <c r="K74" s="24">
        <v>1.80973483947873</v>
      </c>
      <c r="L74" s="24">
        <v>7.40703237034184E-2</v>
      </c>
      <c r="M74" s="24">
        <v>0</v>
      </c>
      <c r="N74" s="24">
        <v>0</v>
      </c>
      <c r="O74" s="24">
        <v>-3.4960305238044401E-2</v>
      </c>
      <c r="P74" s="24">
        <v>0</v>
      </c>
      <c r="Q74" s="24">
        <v>2.4473240507301201E-2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-1.8662090679157499</v>
      </c>
      <c r="Z74" s="24">
        <v>0.101271253224149</v>
      </c>
      <c r="AA74" s="24">
        <v>-6.0641736022432002E-2</v>
      </c>
      <c r="AB74" s="24">
        <v>-7.0924069843044807E-2</v>
      </c>
      <c r="AC74" s="24">
        <v>-6.3991384038096302E-2</v>
      </c>
      <c r="AD74" s="24">
        <v>1.2301817152834999E-2</v>
      </c>
      <c r="AE74" s="24">
        <v>-2.9413100647727699E-2</v>
      </c>
      <c r="AF74" s="24">
        <v>-0.20631104692499999</v>
      </c>
      <c r="AH74">
        <f t="shared" si="6"/>
        <v>-0.20631104692499999</v>
      </c>
      <c r="AI74">
        <v>1.0825</v>
      </c>
      <c r="AJ74">
        <f t="shared" si="7"/>
        <v>-0.20631104692499999</v>
      </c>
      <c r="AK74">
        <f t="shared" si="8"/>
        <v>-6.7852698961390984E-2</v>
      </c>
    </row>
    <row r="75" spans="1:37">
      <c r="A75" s="26">
        <v>45838</v>
      </c>
      <c r="B75" s="24">
        <v>5.1455511179473098E-3</v>
      </c>
      <c r="C75" s="24">
        <v>-9.7725462025592194E-2</v>
      </c>
      <c r="D75" s="24">
        <v>0.11581095762746101</v>
      </c>
      <c r="E75" s="25">
        <v>2.7679229634245101E-5</v>
      </c>
      <c r="F75" s="24">
        <v>-3.6144069056150099E-2</v>
      </c>
      <c r="G75" s="24">
        <v>-2.6395451528301601E-2</v>
      </c>
      <c r="H75" s="24">
        <v>-1.67043376490394E-4</v>
      </c>
      <c r="I75" s="24">
        <v>-2.65332191745603E-2</v>
      </c>
      <c r="J75" s="24">
        <v>-1.36214593136922E-2</v>
      </c>
      <c r="K75" s="24">
        <v>1.76203919224734</v>
      </c>
      <c r="L75" s="24">
        <v>6.9548434112555804E-2</v>
      </c>
      <c r="M75" s="24">
        <v>0</v>
      </c>
      <c r="N75" s="24">
        <v>0</v>
      </c>
      <c r="O75" s="24">
        <v>-3.3716982037792199E-2</v>
      </c>
      <c r="P75" s="24">
        <v>0</v>
      </c>
      <c r="Q75" s="24">
        <v>1.8646582304140898E-2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-1.8193387705720401</v>
      </c>
      <c r="Z75" s="24">
        <v>9.9680336592719701E-2</v>
      </c>
      <c r="AA75" s="24">
        <v>-5.8578552081593002E-2</v>
      </c>
      <c r="AB75" s="24">
        <v>-6.9152187988559904E-2</v>
      </c>
      <c r="AC75" s="24">
        <v>-6.3537001812643795E-2</v>
      </c>
      <c r="AD75" s="24">
        <v>8.3663961526052599E-3</v>
      </c>
      <c r="AE75" s="24">
        <v>-2.9113592922221199E-2</v>
      </c>
      <c r="AF75" s="24">
        <v>-0.194758662505255</v>
      </c>
      <c r="AH75">
        <f t="shared" si="6"/>
        <v>-0.194758662505255</v>
      </c>
      <c r="AI75">
        <v>1.0825</v>
      </c>
      <c r="AJ75">
        <f t="shared" si="7"/>
        <v>-0.194758662505255</v>
      </c>
      <c r="AK75">
        <f t="shared" si="8"/>
        <v>-5.4238075043083228E-2</v>
      </c>
    </row>
    <row r="76" spans="1:37">
      <c r="A76" s="26">
        <v>45930</v>
      </c>
      <c r="B76" s="24">
        <v>5.3367803883224204E-3</v>
      </c>
      <c r="C76" s="24">
        <v>-8.3213687379268403E-2</v>
      </c>
      <c r="D76" s="24">
        <v>0.11583385195101301</v>
      </c>
      <c r="E76" s="25">
        <v>2.5122585406867998E-5</v>
      </c>
      <c r="F76" s="24">
        <v>-3.7149980422617301E-2</v>
      </c>
      <c r="G76" s="24">
        <v>-2.3729453524575599E-2</v>
      </c>
      <c r="H76" s="25">
        <v>-5.7778947700482002E-5</v>
      </c>
      <c r="I76" s="24">
        <v>-2.54374761724738E-2</v>
      </c>
      <c r="J76" s="24">
        <v>-1.25706691292905E-2</v>
      </c>
      <c r="K76" s="24">
        <v>1.7169103384217701</v>
      </c>
      <c r="L76" s="24">
        <v>6.4814184914519596E-2</v>
      </c>
      <c r="M76" s="24">
        <v>0</v>
      </c>
      <c r="N76" s="24">
        <v>0</v>
      </c>
      <c r="O76" s="24">
        <v>-3.2509692681085202E-2</v>
      </c>
      <c r="P76" s="24">
        <v>0</v>
      </c>
      <c r="Q76" s="24">
        <v>1.41732974419332E-2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-1.7742172240033001</v>
      </c>
      <c r="Z76" s="24">
        <v>9.7989438312188995E-2</v>
      </c>
      <c r="AA76" s="24">
        <v>-5.6611243806864602E-2</v>
      </c>
      <c r="AB76" s="24">
        <v>-6.6926085326009799E-2</v>
      </c>
      <c r="AC76" s="24">
        <v>-6.19343705190128E-2</v>
      </c>
      <c r="AD76" s="24">
        <v>6.41170223400958E-3</v>
      </c>
      <c r="AE76" s="24">
        <v>-2.8817156923003E-2</v>
      </c>
      <c r="AF76" s="24">
        <v>-0.181680102586047</v>
      </c>
      <c r="AH76">
        <f t="shared" si="6"/>
        <v>-0.181680102586047</v>
      </c>
      <c r="AJ76">
        <f t="shared" si="7"/>
        <v>-0.181680102586047</v>
      </c>
      <c r="AK76">
        <f t="shared" si="8"/>
        <v>-4.3302657898828423E-2</v>
      </c>
    </row>
    <row r="77" spans="1:37">
      <c r="A77" s="26">
        <v>46022</v>
      </c>
      <c r="B77" s="24">
        <v>5.5048075731479896E-3</v>
      </c>
      <c r="C77" s="24">
        <v>-7.1115481509739703E-2</v>
      </c>
      <c r="D77" s="24">
        <v>0.116107035981744</v>
      </c>
      <c r="E77" s="25">
        <v>2.2653987960826099E-5</v>
      </c>
      <c r="F77" s="24">
        <v>-3.8859367771453199E-2</v>
      </c>
      <c r="G77" s="24">
        <v>-2.1245162589372701E-2</v>
      </c>
      <c r="H77" s="25">
        <v>-3.38668702101443E-6</v>
      </c>
      <c r="I77" s="24">
        <v>-2.4348978953621099E-2</v>
      </c>
      <c r="J77" s="24">
        <v>-1.15666575243341E-2</v>
      </c>
      <c r="K77" s="24">
        <v>1.6737856840504901</v>
      </c>
      <c r="L77" s="24">
        <v>5.9971945879948703E-2</v>
      </c>
      <c r="M77" s="24">
        <v>0</v>
      </c>
      <c r="N77" s="24">
        <v>0</v>
      </c>
      <c r="O77" s="24">
        <v>-3.1337754998321601E-2</v>
      </c>
      <c r="P77" s="24">
        <v>0</v>
      </c>
      <c r="Q77" s="24">
        <v>1.07419594100142E-2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-1.7304926611875999</v>
      </c>
      <c r="Z77" s="24">
        <v>9.6215161681634895E-2</v>
      </c>
      <c r="AA77" s="24">
        <v>-5.4775168705207697E-2</v>
      </c>
      <c r="AB77" s="24">
        <v>-6.4802503090138297E-2</v>
      </c>
      <c r="AC77" s="24">
        <v>-5.9933570733705199E-2</v>
      </c>
      <c r="AD77" s="24">
        <v>5.7446961480523097E-3</v>
      </c>
      <c r="AE77" s="24">
        <v>-2.85237584034864E-2</v>
      </c>
      <c r="AF77" s="24">
        <v>-0.16891050744102301</v>
      </c>
      <c r="AH77">
        <f t="shared" si="6"/>
        <v>-0.16891050744102301</v>
      </c>
      <c r="AJ77">
        <f t="shared" si="7"/>
        <v>-0.16891050744102301</v>
      </c>
      <c r="AK77">
        <f t="shared" si="8"/>
        <v>-3.465214560454935E-2</v>
      </c>
    </row>
    <row r="78" spans="1:37">
      <c r="A78" s="26">
        <v>46112</v>
      </c>
      <c r="B78" s="24">
        <v>5.6477124833873701E-3</v>
      </c>
      <c r="C78" s="24">
        <v>-6.10255925853724E-2</v>
      </c>
      <c r="D78" s="24">
        <v>0.11656321176802199</v>
      </c>
      <c r="E78" s="25">
        <v>2.02860969085178E-5</v>
      </c>
      <c r="F78" s="24">
        <v>-4.11042873557666E-2</v>
      </c>
      <c r="G78" s="24">
        <v>-1.89444463041369E-2</v>
      </c>
      <c r="H78" s="25">
        <v>2.0919771062819399E-5</v>
      </c>
      <c r="I78" s="24">
        <v>-2.3278245315157799E-2</v>
      </c>
      <c r="J78" s="24">
        <v>-1.06182622224225E-2</v>
      </c>
      <c r="K78" s="24">
        <v>1.6322975029311799</v>
      </c>
      <c r="L78" s="24">
        <v>5.5111253802437601E-2</v>
      </c>
      <c r="M78" s="24">
        <v>0</v>
      </c>
      <c r="N78" s="24">
        <v>0</v>
      </c>
      <c r="O78" s="24">
        <v>-3.0200516849439699E-2</v>
      </c>
      <c r="P78" s="24">
        <v>0</v>
      </c>
      <c r="Q78" s="24">
        <v>8.1111688524428491E-3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-1.6879250456271699</v>
      </c>
      <c r="Z78" s="24">
        <v>9.4371595336571898E-2</v>
      </c>
      <c r="AA78" s="24">
        <v>-5.3051484681310303E-2</v>
      </c>
      <c r="AB78" s="24">
        <v>-6.2808222871986299E-2</v>
      </c>
      <c r="AC78" s="24">
        <v>-5.8024559020752903E-2</v>
      </c>
      <c r="AD78" s="24">
        <v>5.6111062710609604E-3</v>
      </c>
      <c r="AE78" s="24">
        <v>-2.8233363613571798E-2</v>
      </c>
      <c r="AF78" s="24">
        <v>-0.15745926913402999</v>
      </c>
      <c r="AH78">
        <f t="shared" si="6"/>
        <v>-0.15745926913402999</v>
      </c>
      <c r="AJ78">
        <f t="shared" si="7"/>
        <v>-0.15745926913402999</v>
      </c>
      <c r="AK78">
        <f t="shared" si="8"/>
        <v>-2.7930161471623E-2</v>
      </c>
    </row>
    <row r="79" spans="1:37">
      <c r="A79" s="26">
        <v>46203</v>
      </c>
      <c r="B79" s="24">
        <v>5.7657350142638602E-3</v>
      </c>
      <c r="C79" s="24">
        <v>-5.2604976379321301E-2</v>
      </c>
      <c r="D79" s="24">
        <v>0.117147036118423</v>
      </c>
      <c r="E79" s="25">
        <v>1.80347025041599E-5</v>
      </c>
      <c r="F79" s="24">
        <v>-4.37452914524223E-2</v>
      </c>
      <c r="G79" s="24">
        <v>-1.6827004124101399E-2</v>
      </c>
      <c r="H79" s="25">
        <v>2.9421098637517501E-5</v>
      </c>
      <c r="I79" s="24">
        <v>-2.2228883580244899E-2</v>
      </c>
      <c r="J79" s="24">
        <v>-9.7314870292701406E-3</v>
      </c>
      <c r="K79" s="24">
        <v>1.5921709004678199</v>
      </c>
      <c r="L79" s="24">
        <v>5.0307215172405002E-2</v>
      </c>
      <c r="M79" s="24">
        <v>0</v>
      </c>
      <c r="N79" s="24">
        <v>0</v>
      </c>
      <c r="O79" s="24">
        <v>-2.90973223740108E-2</v>
      </c>
      <c r="P79" s="24">
        <v>0</v>
      </c>
      <c r="Q79" s="24">
        <v>6.0952278128327602E-3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-1.6463388875221401</v>
      </c>
      <c r="Z79" s="24">
        <v>9.2468282963898502E-2</v>
      </c>
      <c r="AA79" s="24">
        <v>-5.1424154906419599E-2</v>
      </c>
      <c r="AB79" s="24">
        <v>-6.0925086078864203E-2</v>
      </c>
      <c r="AC79" s="24">
        <v>-5.6231394470925601E-2</v>
      </c>
      <c r="AD79" s="24">
        <v>5.4425254762659504E-3</v>
      </c>
      <c r="AE79" s="24">
        <v>-2.79459392883229E-2</v>
      </c>
      <c r="AF79" s="24">
        <v>-0.14765604837898699</v>
      </c>
      <c r="AH79">
        <f t="shared" si="6"/>
        <v>-0.14765604837898699</v>
      </c>
      <c r="AJ79">
        <f t="shared" si="7"/>
        <v>-0.14765604837898699</v>
      </c>
      <c r="AK79">
        <f t="shared" si="8"/>
        <v>-2.281823430862201E-2</v>
      </c>
    </row>
    <row r="80" spans="1:37">
      <c r="A80" s="26">
        <v>46295</v>
      </c>
      <c r="B80" s="24">
        <v>5.8600897498404204E-3</v>
      </c>
      <c r="C80" s="24">
        <v>-4.5570027920318099E-2</v>
      </c>
      <c r="D80" s="24">
        <v>0.117811922050594</v>
      </c>
      <c r="E80" s="25">
        <v>1.59129281847253E-5</v>
      </c>
      <c r="F80" s="24">
        <v>-4.6663702268193101E-2</v>
      </c>
      <c r="G80" s="24">
        <v>-1.48903905094438E-2</v>
      </c>
      <c r="H80" s="25">
        <v>2.99950492959078E-5</v>
      </c>
      <c r="I80" s="24">
        <v>-2.1202348275031001E-2</v>
      </c>
      <c r="J80" s="24">
        <v>-8.9101333122581002E-3</v>
      </c>
      <c r="K80" s="24">
        <v>1.5531881581624201</v>
      </c>
      <c r="L80" s="24">
        <v>4.5621555796359001E-2</v>
      </c>
      <c r="M80" s="24">
        <v>0</v>
      </c>
      <c r="N80" s="24">
        <v>0</v>
      </c>
      <c r="O80" s="24">
        <v>-2.8027502724384999E-2</v>
      </c>
      <c r="P80" s="24">
        <v>0</v>
      </c>
      <c r="Q80" s="24">
        <v>4.5519169808628203E-3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-1.6056007083169099</v>
      </c>
      <c r="Z80" s="24">
        <v>9.0513337035364905E-2</v>
      </c>
      <c r="AA80" s="24">
        <v>-4.9881184295304998E-2</v>
      </c>
      <c r="AB80" s="24">
        <v>-5.9137455746526298E-2</v>
      </c>
      <c r="AC80" s="24">
        <v>-5.4538202573302899E-2</v>
      </c>
      <c r="AD80" s="24">
        <v>5.2104153064378399E-3</v>
      </c>
      <c r="AE80" s="24">
        <v>-2.7661452637029901E-2</v>
      </c>
      <c r="AF80" s="24">
        <v>-0.13927980551934299</v>
      </c>
      <c r="AH80">
        <f t="shared" si="6"/>
        <v>-0.13927980551934299</v>
      </c>
      <c r="AJ80">
        <f t="shared" si="7"/>
        <v>-0.13927980551934299</v>
      </c>
      <c r="AK80">
        <f t="shared" si="8"/>
        <v>-1.9034165091521615E-2</v>
      </c>
    </row>
    <row r="81" spans="1:37">
      <c r="A81" s="26">
        <v>46387</v>
      </c>
      <c r="B81" s="24">
        <v>5.9324304418140201E-3</v>
      </c>
      <c r="C81" s="24">
        <v>-3.9683805290830702E-2</v>
      </c>
      <c r="D81" s="24">
        <v>0.118518633583529</v>
      </c>
      <c r="E81" s="25">
        <v>1.3930077504797101E-5</v>
      </c>
      <c r="F81" s="24">
        <v>-4.97583314962384E-2</v>
      </c>
      <c r="G81" s="24">
        <v>-1.3130181260949199E-2</v>
      </c>
      <c r="H81" s="25">
        <v>2.68580384243666E-5</v>
      </c>
      <c r="I81" s="24">
        <v>-2.0199491586379799E-2</v>
      </c>
      <c r="J81" s="24">
        <v>-8.1561979199515494E-3</v>
      </c>
      <c r="K81" s="24">
        <v>1.5151743957214701</v>
      </c>
      <c r="L81" s="24">
        <v>4.1103855877206198E-2</v>
      </c>
      <c r="M81" s="24">
        <v>0</v>
      </c>
      <c r="N81" s="24">
        <v>0</v>
      </c>
      <c r="O81" s="24">
        <v>-2.69903742661931E-2</v>
      </c>
      <c r="P81" s="24">
        <v>0</v>
      </c>
      <c r="Q81" s="24">
        <v>3.3725202501769698E-3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-1.56560856513277</v>
      </c>
      <c r="Z81" s="24">
        <v>8.8514681294406997E-2</v>
      </c>
      <c r="AA81" s="24">
        <v>-4.8412860168944097E-2</v>
      </c>
      <c r="AB81" s="24">
        <v>-5.7433354960987698E-2</v>
      </c>
      <c r="AC81" s="24">
        <v>-5.2931148053936998E-2</v>
      </c>
      <c r="AD81" s="24">
        <v>4.9326616428850096E-3</v>
      </c>
      <c r="AE81" s="24">
        <v>-2.73798713326198E-2</v>
      </c>
      <c r="AF81" s="24">
        <v>-0.13209421454237599</v>
      </c>
      <c r="AH81">
        <f t="shared" si="6"/>
        <v>-0.13209421454237599</v>
      </c>
      <c r="AJ81">
        <f t="shared" si="7"/>
        <v>-0.13209421454237599</v>
      </c>
      <c r="AK81">
        <f t="shared" si="8"/>
        <v>-1.6330024884499278E-2</v>
      </c>
    </row>
    <row r="82" spans="1:37">
      <c r="A82" s="26">
        <v>46477</v>
      </c>
      <c r="B82" s="24">
        <v>5.9845951038002398E-3</v>
      </c>
      <c r="C82" s="24">
        <v>-3.4748679574428197E-2</v>
      </c>
      <c r="D82" s="24">
        <v>0.119234413790128</v>
      </c>
      <c r="E82" s="25">
        <v>1.2091763563526001E-5</v>
      </c>
      <c r="F82" s="24">
        <v>-5.2943503745934803E-2</v>
      </c>
      <c r="G82" s="24">
        <v>-1.1540243158521099E-2</v>
      </c>
      <c r="H82" s="25">
        <v>2.22120941166444E-5</v>
      </c>
      <c r="I82" s="24">
        <v>-1.9221045651115501E-2</v>
      </c>
      <c r="J82" s="24">
        <v>-7.4701823804665399E-3</v>
      </c>
      <c r="K82" s="24">
        <v>1.4779899546480799</v>
      </c>
      <c r="L82" s="24">
        <v>3.6792814498949597E-2</v>
      </c>
      <c r="M82" s="24">
        <v>0</v>
      </c>
      <c r="N82" s="24">
        <v>0</v>
      </c>
      <c r="O82" s="24">
        <v>-2.5985239226374302E-2</v>
      </c>
      <c r="P82" s="24">
        <v>0</v>
      </c>
      <c r="Q82" s="24">
        <v>2.4739318524604399E-3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-1.52628600161026</v>
      </c>
      <c r="Z82" s="24">
        <v>8.6480319718370696E-2</v>
      </c>
      <c r="AA82" s="24">
        <v>-4.7010902913681298E-2</v>
      </c>
      <c r="AB82" s="24">
        <v>-5.5803022031304203E-2</v>
      </c>
      <c r="AC82" s="24">
        <v>-5.1399559048550203E-2</v>
      </c>
      <c r="AD82" s="24">
        <v>4.6246598269876699E-3</v>
      </c>
      <c r="AE82" s="24">
        <v>-2.7101163501421902E-2</v>
      </c>
      <c r="AF82" s="24">
        <v>-0.1258945495456</v>
      </c>
      <c r="AH82">
        <f t="shared" si="6"/>
        <v>-0.1258945495456</v>
      </c>
      <c r="AJ82">
        <f t="shared" si="7"/>
        <v>-0.1258945495456</v>
      </c>
      <c r="AK82">
        <f t="shared" si="8"/>
        <v>-1.4489998135242793E-2</v>
      </c>
    </row>
    <row r="83" spans="1:37">
      <c r="A83" s="26">
        <v>46568</v>
      </c>
      <c r="B83" s="24">
        <v>6.0184771989115898E-3</v>
      </c>
      <c r="C83" s="24">
        <v>-3.0600121619503699E-2</v>
      </c>
      <c r="D83" s="24">
        <v>0.119932284084783</v>
      </c>
      <c r="E83" s="25">
        <v>1.04003670172967E-5</v>
      </c>
      <c r="F83" s="24">
        <v>-5.6147482399581498E-2</v>
      </c>
      <c r="G83" s="24">
        <v>-1.0113045373735099E-2</v>
      </c>
      <c r="H83" s="25">
        <v>1.71788084558952E-5</v>
      </c>
      <c r="I83" s="24">
        <v>-1.8267747633720199E-2</v>
      </c>
      <c r="J83" s="24">
        <v>-6.8513576149592803E-3</v>
      </c>
      <c r="K83" s="24">
        <v>1.44152504974395</v>
      </c>
      <c r="L83" s="24">
        <v>3.2717484815383002E-2</v>
      </c>
      <c r="M83" s="24">
        <v>0</v>
      </c>
      <c r="N83" s="24">
        <v>0</v>
      </c>
      <c r="O83" s="24">
        <v>-2.5011387258409599E-2</v>
      </c>
      <c r="P83" s="24">
        <v>0</v>
      </c>
      <c r="Q83" s="24">
        <v>1.7925345047913E-3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-1.4875776569950301</v>
      </c>
      <c r="Z83" s="24">
        <v>8.4418287468977504E-2</v>
      </c>
      <c r="AA83" s="24">
        <v>-4.5668122296473802E-2</v>
      </c>
      <c r="AB83" s="24">
        <v>-5.42381829677979E-2</v>
      </c>
      <c r="AC83" s="24">
        <v>-4.9934700393401997E-2</v>
      </c>
      <c r="AD83" s="24">
        <v>4.2979159127235003E-3</v>
      </c>
      <c r="AE83" s="24">
        <v>-2.6825297713250401E-2</v>
      </c>
      <c r="AF83" s="24">
        <v>-0.12050548936086899</v>
      </c>
      <c r="AH83">
        <f t="shared" si="6"/>
        <v>-0.12050548936086899</v>
      </c>
      <c r="AJ83">
        <f t="shared" si="7"/>
        <v>-0.12050548936086899</v>
      </c>
      <c r="AK83">
        <f t="shared" si="8"/>
        <v>-1.3328079833816203E-2</v>
      </c>
    </row>
    <row r="84" spans="1:37">
      <c r="A84" s="26">
        <v>46660</v>
      </c>
      <c r="B84" s="24">
        <v>6.03595594605224E-3</v>
      </c>
      <c r="C84" s="24">
        <v>-2.7101435350742099E-2</v>
      </c>
      <c r="D84" s="24">
        <v>0.120590413256558</v>
      </c>
      <c r="E84" s="25">
        <v>8.8555479315953893E-6</v>
      </c>
      <c r="F84" s="24">
        <v>-5.93110463469761E-2</v>
      </c>
      <c r="G84" s="24">
        <v>-8.83997244629923E-3</v>
      </c>
      <c r="H84" s="25">
        <v>1.23103779115445E-5</v>
      </c>
      <c r="I84" s="24">
        <v>-1.73403485370968E-2</v>
      </c>
      <c r="J84" s="24">
        <v>-6.2979978140116797E-3</v>
      </c>
      <c r="K84" s="24">
        <v>1.4056953596014401</v>
      </c>
      <c r="L84" s="24">
        <v>2.8898454400300901E-2</v>
      </c>
      <c r="M84" s="24">
        <v>0</v>
      </c>
      <c r="N84" s="24">
        <v>0</v>
      </c>
      <c r="O84" s="24">
        <v>-2.40680974151227E-2</v>
      </c>
      <c r="P84" s="24">
        <v>0</v>
      </c>
      <c r="Q84" s="24">
        <v>1.2795098255898301E-3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-1.44944564263863</v>
      </c>
      <c r="Z84" s="24">
        <v>8.2336525718801096E-2</v>
      </c>
      <c r="AA84" s="24">
        <v>-4.4378254466421199E-2</v>
      </c>
      <c r="AB84" s="24">
        <v>-5.2731733117177201E-2</v>
      </c>
      <c r="AC84" s="24">
        <v>-4.85291481509348E-2</v>
      </c>
      <c r="AD84" s="24">
        <v>3.9614642586329098E-3</v>
      </c>
      <c r="AE84" s="24">
        <v>-2.6552242971820201E-2</v>
      </c>
      <c r="AF84" s="24">
        <v>-0.115777070322003</v>
      </c>
      <c r="AH84">
        <f t="shared" si="6"/>
        <v>-0.115777070322003</v>
      </c>
      <c r="AJ84">
        <f t="shared" si="7"/>
        <v>-0.115777070322003</v>
      </c>
      <c r="AK84">
        <f t="shared" si="8"/>
        <v>-1.2685641527713773E-2</v>
      </c>
    </row>
    <row r="85" spans="1:37">
      <c r="A85" s="26">
        <v>46752</v>
      </c>
      <c r="B85" s="24">
        <v>6.0388558544655297E-3</v>
      </c>
      <c r="C85" s="24">
        <v>-2.4139291810349899E-2</v>
      </c>
      <c r="D85" s="24">
        <v>0.12119152966505201</v>
      </c>
      <c r="E85" s="25">
        <v>7.4547330618414403E-6</v>
      </c>
      <c r="F85" s="24">
        <v>-6.23861529380354E-2</v>
      </c>
      <c r="G85" s="24">
        <v>-7.7116177296427703E-3</v>
      </c>
      <c r="H85" s="25">
        <v>7.8626687845222707E-6</v>
      </c>
      <c r="I85" s="24">
        <v>-1.64395880811113E-2</v>
      </c>
      <c r="J85" s="24">
        <v>-5.8075880115235901E-3</v>
      </c>
      <c r="K85" s="24">
        <v>1.3704381584149301</v>
      </c>
      <c r="L85" s="24">
        <v>2.5348957911682998E-2</v>
      </c>
      <c r="M85" s="24">
        <v>0</v>
      </c>
      <c r="N85" s="24">
        <v>0</v>
      </c>
      <c r="O85" s="24">
        <v>-2.3154640324266899E-2</v>
      </c>
      <c r="P85" s="24">
        <v>0</v>
      </c>
      <c r="Q85" s="24">
        <v>8.9727304262659103E-4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-1.41186640285506</v>
      </c>
      <c r="Z85" s="24">
        <v>8.0242755470523605E-2</v>
      </c>
      <c r="AA85" s="24">
        <v>-4.3135857500974699E-2</v>
      </c>
      <c r="AB85" s="24">
        <v>-5.1277567638039E-2</v>
      </c>
      <c r="AC85" s="24">
        <v>-4.7176514275847403E-2</v>
      </c>
      <c r="AD85" s="24">
        <v>3.6226184342818902E-3</v>
      </c>
      <c r="AE85" s="24">
        <v>-2.6281968705466799E-2</v>
      </c>
      <c r="AF85" s="24">
        <v>-0.11158172367491</v>
      </c>
      <c r="AH85">
        <f t="shared" si="6"/>
        <v>-0.11158172367491</v>
      </c>
      <c r="AJ85">
        <f t="shared" si="7"/>
        <v>-0.11158172367491</v>
      </c>
      <c r="AK85">
        <f t="shared" si="8"/>
        <v>-1.2428913724724502E-2</v>
      </c>
    </row>
    <row r="86" spans="1:37">
      <c r="A86" s="26">
        <v>46843</v>
      </c>
      <c r="B86" s="24">
        <v>6.0289217730194701E-3</v>
      </c>
      <c r="C86" s="24">
        <v>-2.1619944287662798E-2</v>
      </c>
      <c r="D86" s="24">
        <v>0.121722370975496</v>
      </c>
      <c r="E86" s="25">
        <v>6.1935576059046902E-6</v>
      </c>
      <c r="F86" s="24">
        <v>-6.5334674825226799E-2</v>
      </c>
      <c r="G86" s="24">
        <v>-6.7180478273691797E-3</v>
      </c>
      <c r="H86" s="25">
        <v>3.9387907067544796E-6</v>
      </c>
      <c r="I86" s="24">
        <v>-1.55661636823544E-2</v>
      </c>
      <c r="J86" s="24">
        <v>-5.3770073536452499E-3</v>
      </c>
      <c r="K86" s="24">
        <v>1.3357088635916201</v>
      </c>
      <c r="L86" s="24">
        <v>2.20759150315907E-2</v>
      </c>
      <c r="M86" s="24">
        <v>0</v>
      </c>
      <c r="N86" s="24">
        <v>0</v>
      </c>
      <c r="O86" s="24">
        <v>-2.2270280459240999E-2</v>
      </c>
      <c r="P86" s="24">
        <v>0</v>
      </c>
      <c r="Q86" s="24">
        <v>6.1677451602236205E-4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-1.3748279613265399</v>
      </c>
      <c r="Z86" s="24">
        <v>7.81443707039432E-2</v>
      </c>
      <c r="AA86" s="24">
        <v>-4.1936226619877198E-2</v>
      </c>
      <c r="AB86" s="24">
        <v>-4.9870462358824898E-2</v>
      </c>
      <c r="AC86" s="24">
        <v>-4.5871299061853797E-2</v>
      </c>
      <c r="AD86" s="24">
        <v>3.28732340454258E-3</v>
      </c>
      <c r="AE86" s="24">
        <v>-2.6014444758151699E-2</v>
      </c>
      <c r="AF86" s="24">
        <v>-0.10781184021619</v>
      </c>
      <c r="AH86">
        <f t="shared" si="6"/>
        <v>-0.10781184021619</v>
      </c>
      <c r="AJ86">
        <f t="shared" si="7"/>
        <v>-0.10781184021619</v>
      </c>
      <c r="AK86">
        <f t="shared" si="8"/>
        <v>-1.2446448549199907E-2</v>
      </c>
    </row>
    <row r="87" spans="1:37">
      <c r="A87" s="26">
        <v>46934</v>
      </c>
      <c r="B87" s="24">
        <v>6.0078029544391202E-3</v>
      </c>
      <c r="C87" s="24">
        <v>-1.9466023769985599E-2</v>
      </c>
      <c r="D87" s="24">
        <v>0.122173171172379</v>
      </c>
      <c r="E87" s="25">
        <v>5.0662574925893397E-6</v>
      </c>
      <c r="F87" s="24">
        <v>-6.8127211774555496E-2</v>
      </c>
      <c r="G87" s="24">
        <v>-5.8490347699897199E-3</v>
      </c>
      <c r="H87" s="25">
        <v>5.6380613003089998E-7</v>
      </c>
      <c r="I87" s="24">
        <v>-1.47207027083378E-2</v>
      </c>
      <c r="J87" s="24">
        <v>-5.0026894948016296E-3</v>
      </c>
      <c r="K87" s="24">
        <v>1.30147795135491</v>
      </c>
      <c r="L87" s="24">
        <v>1.90808899138603E-2</v>
      </c>
      <c r="M87" s="24">
        <v>0</v>
      </c>
      <c r="N87" s="24">
        <v>0</v>
      </c>
      <c r="O87" s="24">
        <v>-2.1414278433652598E-2</v>
      </c>
      <c r="P87" s="24">
        <v>0</v>
      </c>
      <c r="Q87" s="24">
        <v>4.1546227221338997E-4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-1.3383275081545001</v>
      </c>
      <c r="Z87" s="24">
        <v>7.6048354486638103E-2</v>
      </c>
      <c r="AA87" s="24">
        <v>-4.0775317641159201E-2</v>
      </c>
      <c r="AB87" s="24">
        <v>-4.8505973587966003E-2</v>
      </c>
      <c r="AC87" s="24">
        <v>-4.4608786829573199E-2</v>
      </c>
      <c r="AD87" s="24">
        <v>2.9603593247691001E-3</v>
      </c>
      <c r="AE87" s="24">
        <v>-2.5749641380762401E-2</v>
      </c>
      <c r="AF87" s="24">
        <v>-0.104377547002446</v>
      </c>
      <c r="AH87">
        <f t="shared" si="6"/>
        <v>-0.104377547002446</v>
      </c>
      <c r="AJ87">
        <f t="shared" si="7"/>
        <v>-0.104377547002446</v>
      </c>
      <c r="AK87">
        <f t="shared" si="8"/>
        <v>-1.2646625955564705E-2</v>
      </c>
    </row>
    <row r="88" spans="1:37">
      <c r="A88" s="26">
        <v>47026</v>
      </c>
      <c r="B88" s="24">
        <v>5.9770429075926201E-3</v>
      </c>
      <c r="C88" s="24">
        <v>-1.7613829026228101E-2</v>
      </c>
      <c r="D88" s="24">
        <v>0.12253718551631999</v>
      </c>
      <c r="E88" s="25">
        <v>4.0660134226924599E-6</v>
      </c>
      <c r="F88" s="24">
        <v>-7.0741980830974299E-2</v>
      </c>
      <c r="G88" s="24">
        <v>-5.0942558317638902E-3</v>
      </c>
      <c r="H88" s="25">
        <v>-2.2765950406374001E-6</v>
      </c>
      <c r="I88" s="24">
        <v>-1.39037405670452E-2</v>
      </c>
      <c r="J88" s="24">
        <v>-4.6807615342404898E-3</v>
      </c>
      <c r="K88" s="24">
        <v>1.2677282136305501</v>
      </c>
      <c r="L88" s="24">
        <v>1.6360970558196498E-2</v>
      </c>
      <c r="M88" s="24">
        <v>0</v>
      </c>
      <c r="N88" s="24">
        <v>0</v>
      </c>
      <c r="O88" s="24">
        <v>-2.0585893266478601E-2</v>
      </c>
      <c r="P88" s="24">
        <v>0</v>
      </c>
      <c r="Q88" s="24">
        <v>2.7574521575485499E-4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-1.30236929793403</v>
      </c>
      <c r="Z88" s="24">
        <v>7.3961216844796798E-2</v>
      </c>
      <c r="AA88" s="24">
        <v>-3.96496756057413E-2</v>
      </c>
      <c r="AB88" s="24">
        <v>-4.7180347576739202E-2</v>
      </c>
      <c r="AC88" s="24">
        <v>-4.3384957853698801E-2</v>
      </c>
      <c r="AD88" s="24">
        <v>2.6454927468113698E-3</v>
      </c>
      <c r="AE88" s="24">
        <v>-2.54875292226759E-2</v>
      </c>
      <c r="AF88" s="24">
        <v>-0.101204612411203</v>
      </c>
      <c r="AH88">
        <f t="shared" si="6"/>
        <v>-0.101204612411203</v>
      </c>
      <c r="AJ88">
        <f t="shared" si="7"/>
        <v>-0.101204612411203</v>
      </c>
      <c r="AK88">
        <f t="shared" si="8"/>
        <v>-1.295525666315174E-2</v>
      </c>
    </row>
    <row r="89" spans="1:37">
      <c r="A89" s="26">
        <v>47118</v>
      </c>
      <c r="B89" s="24">
        <v>5.9380733202731399E-3</v>
      </c>
      <c r="C89" s="24">
        <v>-1.6011038196703201E-2</v>
      </c>
      <c r="D89" s="24">
        <v>0.12281025383812</v>
      </c>
      <c r="E89" s="25">
        <v>3.1852494954225099E-6</v>
      </c>
      <c r="F89" s="24">
        <v>-7.3163787516415196E-2</v>
      </c>
      <c r="G89" s="24">
        <v>-4.4434624247341199E-3</v>
      </c>
      <c r="H89" s="25">
        <v>-4.61606856637101E-6</v>
      </c>
      <c r="I89" s="24">
        <v>-1.3115704881535699E-2</v>
      </c>
      <c r="J89" s="24">
        <v>-4.4071630004220803E-3</v>
      </c>
      <c r="K89" s="24">
        <v>1.2344523344657601</v>
      </c>
      <c r="L89" s="24">
        <v>1.39095681517728E-2</v>
      </c>
      <c r="M89" s="24">
        <v>0</v>
      </c>
      <c r="N89" s="24">
        <v>0</v>
      </c>
      <c r="O89" s="24">
        <v>-1.9784384576496301E-2</v>
      </c>
      <c r="P89" s="24">
        <v>0</v>
      </c>
      <c r="Q89" s="24">
        <v>1.83833997184618E-4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-1.26696283344506</v>
      </c>
      <c r="Z89" s="24">
        <v>7.1888951924801006E-2</v>
      </c>
      <c r="AA89" s="24">
        <v>-3.8556367903508297E-2</v>
      </c>
      <c r="AB89" s="24">
        <v>-4.5890437053858098E-2</v>
      </c>
      <c r="AC89" s="24">
        <v>-4.2196408563812501E-2</v>
      </c>
      <c r="AD89" s="24">
        <v>2.3456059740348798E-3</v>
      </c>
      <c r="AE89" s="24">
        <v>-2.52280793235884E-2</v>
      </c>
      <c r="AF89" s="24">
        <v>-9.8232476033247002E-2</v>
      </c>
      <c r="AH89">
        <f t="shared" si="6"/>
        <v>-9.8232476033247002E-2</v>
      </c>
      <c r="AJ89">
        <f t="shared" si="7"/>
        <v>-9.8232476033247002E-2</v>
      </c>
      <c r="AK89">
        <f t="shared" si="8"/>
        <v>-1.331332143160377E-2</v>
      </c>
    </row>
    <row r="90" spans="1:37">
      <c r="A90" s="26">
        <v>47208</v>
      </c>
      <c r="B90" s="24">
        <v>5.8922110454559702E-3</v>
      </c>
      <c r="C90" s="24">
        <v>-1.46147793948453E-2</v>
      </c>
      <c r="D90" s="24">
        <v>0.122990402033231</v>
      </c>
      <c r="E90" s="25">
        <v>2.4158897759867399E-6</v>
      </c>
      <c r="F90" s="24">
        <v>-7.5383079356462199E-2</v>
      </c>
      <c r="G90" s="24">
        <v>-3.88662022583273E-3</v>
      </c>
      <c r="H90" s="25">
        <v>-6.4971760080044999E-6</v>
      </c>
      <c r="I90" s="24">
        <v>-1.23569052205673E-2</v>
      </c>
      <c r="J90" s="24">
        <v>-4.1777464723052101E-3</v>
      </c>
      <c r="K90" s="24">
        <v>1.2016507648627699</v>
      </c>
      <c r="L90" s="24">
        <v>1.17171376823992E-2</v>
      </c>
      <c r="M90" s="24">
        <v>0</v>
      </c>
      <c r="N90" s="24">
        <v>0</v>
      </c>
      <c r="O90" s="24">
        <v>-1.9009014674019699E-2</v>
      </c>
      <c r="P90" s="24">
        <v>0</v>
      </c>
      <c r="Q90" s="24">
        <v>1.2886601381349299E-4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-1.23212131081021</v>
      </c>
      <c r="Z90" s="24">
        <v>6.9837011774562002E-2</v>
      </c>
      <c r="AA90" s="24">
        <v>-3.7492921862411703E-2</v>
      </c>
      <c r="AB90" s="24">
        <v>-4.46336241697056E-2</v>
      </c>
      <c r="AC90" s="24">
        <v>-4.1040277832205499E-2</v>
      </c>
      <c r="AD90" s="24">
        <v>2.0628137460127101E-3</v>
      </c>
      <c r="AE90" s="24">
        <v>-2.49712631055992E-2</v>
      </c>
      <c r="AF90" s="24">
        <v>-9.5412417252141501E-2</v>
      </c>
      <c r="AH90">
        <f t="shared" si="6"/>
        <v>-9.5412417252141501E-2</v>
      </c>
      <c r="AJ90">
        <f t="shared" si="7"/>
        <v>-9.5412417252141501E-2</v>
      </c>
      <c r="AK90">
        <f t="shared" si="8"/>
        <v>-1.3674872960953433E-2</v>
      </c>
    </row>
    <row r="91" spans="1:37">
      <c r="A91" s="26">
        <v>47299</v>
      </c>
      <c r="B91" s="24">
        <v>5.8406574896632396E-3</v>
      </c>
      <c r="C91" s="24">
        <v>-1.33900068813778E-2</v>
      </c>
      <c r="D91" s="24">
        <v>0.12307748109433</v>
      </c>
      <c r="E91" s="25">
        <v>1.7495763137083001E-6</v>
      </c>
      <c r="F91" s="24">
        <v>-7.7395081642595107E-2</v>
      </c>
      <c r="G91" s="24">
        <v>-3.4140229996109201E-3</v>
      </c>
      <c r="H91" s="25">
        <v>-7.9658663268672595E-6</v>
      </c>
      <c r="I91" s="24">
        <v>-1.1627527630016E-2</v>
      </c>
      <c r="J91" s="24">
        <v>-3.9883614675543704E-3</v>
      </c>
      <c r="K91" s="24">
        <v>1.16932987461982</v>
      </c>
      <c r="L91" s="24">
        <v>9.7718221232735592E-3</v>
      </c>
      <c r="M91" s="24">
        <v>0</v>
      </c>
      <c r="N91" s="24">
        <v>0</v>
      </c>
      <c r="O91" s="24">
        <v>-1.82590505258402E-2</v>
      </c>
      <c r="P91" s="24">
        <v>0</v>
      </c>
      <c r="Q91" s="24">
        <v>1.0224385399478001E-4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-1.19786030260069</v>
      </c>
      <c r="Z91" s="24">
        <v>6.7810294187440598E-2</v>
      </c>
      <c r="AA91" s="24">
        <v>-3.6457266874759302E-2</v>
      </c>
      <c r="AB91" s="24">
        <v>-4.3407749675690298E-2</v>
      </c>
      <c r="AC91" s="24">
        <v>-3.9914178808466899E-2</v>
      </c>
      <c r="AD91" s="24">
        <v>1.79856989976484E-3</v>
      </c>
      <c r="AE91" s="24">
        <v>-2.4717052365530099E-2</v>
      </c>
      <c r="AF91" s="24">
        <v>-9.2705874493839893E-2</v>
      </c>
      <c r="AH91">
        <f t="shared" si="6"/>
        <v>-9.2705874493839893E-2</v>
      </c>
      <c r="AJ91">
        <f t="shared" si="7"/>
        <v>-9.2705874493839893E-2</v>
      </c>
      <c r="AK91">
        <f t="shared" si="8"/>
        <v>-1.400511524125865E-2</v>
      </c>
    </row>
    <row r="92" spans="1:37">
      <c r="A92" s="26">
        <v>47391</v>
      </c>
      <c r="B92" s="24">
        <v>5.7844999199467596E-3</v>
      </c>
      <c r="C92" s="24">
        <v>-1.23081371032974E-2</v>
      </c>
      <c r="D92" s="24">
        <v>0.123072842569143</v>
      </c>
      <c r="E92" s="25">
        <v>1.17785212475166E-6</v>
      </c>
      <c r="F92" s="24">
        <v>-7.9199014120679895E-2</v>
      </c>
      <c r="G92" s="24">
        <v>-3.0163826740860602E-3</v>
      </c>
      <c r="H92" s="25">
        <v>-9.0684968766396697E-6</v>
      </c>
      <c r="I92" s="24">
        <v>-1.09276331839971E-2</v>
      </c>
      <c r="J92" s="24">
        <v>-3.8349232278188801E-3</v>
      </c>
      <c r="K92" s="24">
        <v>1.1375003595151501</v>
      </c>
      <c r="L92" s="24">
        <v>8.0600232686102898E-3</v>
      </c>
      <c r="M92" s="24">
        <v>0</v>
      </c>
      <c r="N92" s="24">
        <v>0</v>
      </c>
      <c r="O92" s="24">
        <v>-1.75337655759931E-2</v>
      </c>
      <c r="P92" s="24">
        <v>0</v>
      </c>
      <c r="Q92" s="25">
        <v>9.7133950203005505E-5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-1.1641966560208601</v>
      </c>
      <c r="Z92" s="24">
        <v>6.5813142256612403E-2</v>
      </c>
      <c r="AA92" s="24">
        <v>-3.5447681105694101E-2</v>
      </c>
      <c r="AB92" s="24">
        <v>-4.22110482401152E-2</v>
      </c>
      <c r="AC92" s="24">
        <v>-3.8816136174622803E-2</v>
      </c>
      <c r="AD92" s="24">
        <v>1.5537648045811799E-3</v>
      </c>
      <c r="AE92" s="24">
        <v>-2.4465419267488599E-2</v>
      </c>
      <c r="AF92" s="24">
        <v>-9.0082921055154003E-2</v>
      </c>
      <c r="AH92">
        <f t="shared" si="6"/>
        <v>-9.0082921055154003E-2</v>
      </c>
      <c r="AJ92">
        <f t="shared" si="7"/>
        <v>-9.0082921055154003E-2</v>
      </c>
      <c r="AK92">
        <f t="shared" si="8"/>
        <v>-1.4278666090205311E-2</v>
      </c>
    </row>
    <row r="93" spans="1:37">
      <c r="A93" s="26">
        <v>47483</v>
      </c>
      <c r="B93" s="24">
        <v>5.7247143060550404E-3</v>
      </c>
      <c r="C93" s="24">
        <v>-1.13459055015981E-2</v>
      </c>
      <c r="D93" s="24">
        <v>0.12297904896774201</v>
      </c>
      <c r="E93" s="25">
        <v>6.9231258208432904E-7</v>
      </c>
      <c r="F93" s="24">
        <v>-8.0797386289643697E-2</v>
      </c>
      <c r="G93" s="24">
        <v>-2.6848982102367601E-3</v>
      </c>
      <c r="H93" s="25">
        <v>-9.8501836153733693E-6</v>
      </c>
      <c r="I93" s="24">
        <v>-1.0257159820439401E-2</v>
      </c>
      <c r="J93" s="24">
        <v>-3.7134679977632199E-3</v>
      </c>
      <c r="K93" s="24">
        <v>1.1061758821766201</v>
      </c>
      <c r="L93" s="24">
        <v>6.56690289523867E-3</v>
      </c>
      <c r="M93" s="24">
        <v>0</v>
      </c>
      <c r="N93" s="24">
        <v>0</v>
      </c>
      <c r="O93" s="24">
        <v>-1.6832441410722401E-2</v>
      </c>
      <c r="P93" s="24">
        <v>0</v>
      </c>
      <c r="Q93" s="24">
        <v>1.08085448048712E-4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-1.13114758411507</v>
      </c>
      <c r="Z93" s="24">
        <v>6.3849353515197493E-2</v>
      </c>
      <c r="AA93" s="24">
        <v>-3.4462742767784903E-2</v>
      </c>
      <c r="AB93" s="24">
        <v>-4.1042089768296798E-2</v>
      </c>
      <c r="AC93" s="24">
        <v>-3.7744528754659501E-2</v>
      </c>
      <c r="AD93" s="24">
        <v>1.3288139108126201E-3</v>
      </c>
      <c r="AE93" s="24">
        <v>-2.4216336335644802E-2</v>
      </c>
      <c r="AF93" s="24">
        <v>-8.7520897623168503E-2</v>
      </c>
      <c r="AH93">
        <f t="shared" si="6"/>
        <v>-8.7520897623168503E-2</v>
      </c>
      <c r="AJ93">
        <f t="shared" si="7"/>
        <v>-8.7520897623168503E-2</v>
      </c>
      <c r="AK93">
        <f t="shared" si="8"/>
        <v>-1.4478001819987485E-2</v>
      </c>
    </row>
    <row r="94" spans="1:37">
      <c r="A94" s="26">
        <v>47573</v>
      </c>
      <c r="B94" s="24">
        <v>5.6621693778557197E-3</v>
      </c>
      <c r="C94" s="24">
        <v>-1.0484410650552001E-2</v>
      </c>
      <c r="D94" s="24">
        <v>0.122799617364588</v>
      </c>
      <c r="E94" s="25">
        <v>2.8472853611478198E-7</v>
      </c>
      <c r="F94" s="24">
        <v>-8.2195368191654697E-2</v>
      </c>
      <c r="G94" s="24">
        <v>-2.4113057263113998E-3</v>
      </c>
      <c r="H94" s="25">
        <v>-1.03538661031332E-5</v>
      </c>
      <c r="I94" s="24">
        <v>-9.6159267956700701E-3</v>
      </c>
      <c r="J94" s="24">
        <v>-3.6201963355302598E-3</v>
      </c>
      <c r="K94" s="24">
        <v>1.07537192527867</v>
      </c>
      <c r="L94" s="24">
        <v>5.2768183630424199E-3</v>
      </c>
      <c r="M94" s="24">
        <v>0</v>
      </c>
      <c r="N94" s="24">
        <v>0</v>
      </c>
      <c r="O94" s="24">
        <v>-1.61543692608823E-2</v>
      </c>
      <c r="P94" s="24">
        <v>0</v>
      </c>
      <c r="Q94" s="24">
        <v>1.30739296439517E-4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-1.09872992892564</v>
      </c>
      <c r="Z94" s="24">
        <v>6.1922196764948402E-2</v>
      </c>
      <c r="AA94" s="24">
        <v>-3.35012858842966E-2</v>
      </c>
      <c r="AB94" s="24">
        <v>-3.98997265396238E-2</v>
      </c>
      <c r="AC94" s="24">
        <v>-3.6698037378627903E-2</v>
      </c>
      <c r="AD94" s="24">
        <v>1.1237376928837301E-3</v>
      </c>
      <c r="AE94" s="24">
        <v>-2.3969776447229502E-2</v>
      </c>
      <c r="AF94" s="24">
        <v>-8.5003197135153405E-2</v>
      </c>
      <c r="AH94">
        <f t="shared" si="6"/>
        <v>-8.5003197135153405E-2</v>
      </c>
      <c r="AJ94">
        <f t="shared" si="7"/>
        <v>-8.5003197135153405E-2</v>
      </c>
      <c r="AK94">
        <f t="shared" si="8"/>
        <v>-1.4592078143467122E-2</v>
      </c>
    </row>
    <row r="95" spans="1:37">
      <c r="A95" s="26">
        <v>47664</v>
      </c>
      <c r="B95" s="24">
        <v>5.5976316238593596E-3</v>
      </c>
      <c r="C95" s="24">
        <v>-9.70831713833205E-3</v>
      </c>
      <c r="D95" s="24">
        <v>0.122538794237189</v>
      </c>
      <c r="E95" s="25">
        <v>-5.2855662896901997E-8</v>
      </c>
      <c r="F95" s="24">
        <v>-8.3400232958983994E-2</v>
      </c>
      <c r="G95" s="24">
        <v>-2.1879122226593399E-3</v>
      </c>
      <c r="H95" s="25">
        <v>-1.0619773524024499E-5</v>
      </c>
      <c r="I95" s="24">
        <v>-9.0036411681933704E-3</v>
      </c>
      <c r="J95" s="24">
        <v>-3.5515059149223201E-3</v>
      </c>
      <c r="K95" s="24">
        <v>1.04510483626688</v>
      </c>
      <c r="L95" s="24">
        <v>4.1736970684044302E-3</v>
      </c>
      <c r="M95" s="24">
        <v>0</v>
      </c>
      <c r="N95" s="24">
        <v>0</v>
      </c>
      <c r="O95" s="24">
        <v>-1.5498851339097701E-2</v>
      </c>
      <c r="P95" s="24">
        <v>0</v>
      </c>
      <c r="Q95" s="24">
        <v>1.61605089966149E-4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-1.0669595766581501</v>
      </c>
      <c r="Z95" s="24">
        <v>6.0034434915530399E-2</v>
      </c>
      <c r="AA95" s="24">
        <v>-3.25623604106621E-2</v>
      </c>
      <c r="AB95" s="24">
        <v>-3.8783045922719701E-2</v>
      </c>
      <c r="AC95" s="24">
        <v>-3.5675597850115197E-2</v>
      </c>
      <c r="AD95" s="24">
        <v>9.38233308348149E-4</v>
      </c>
      <c r="AE95" s="24">
        <v>-2.3725712825747401E-2</v>
      </c>
      <c r="AF95" s="24">
        <v>-8.2518194528588204E-2</v>
      </c>
      <c r="AH95">
        <f t="shared" si="6"/>
        <v>-8.2518194528588204E-2</v>
      </c>
      <c r="AJ95">
        <f t="shared" si="7"/>
        <v>-8.2518194528588204E-2</v>
      </c>
      <c r="AK95">
        <f t="shared" si="8"/>
        <v>-1.4615118177699657E-2</v>
      </c>
    </row>
    <row r="96" spans="1:37">
      <c r="A96" s="26">
        <v>47756</v>
      </c>
      <c r="B96" s="24">
        <v>5.5317709934187597E-3</v>
      </c>
      <c r="C96" s="24">
        <v>-9.0051927527233597E-3</v>
      </c>
      <c r="D96" s="24">
        <v>0.122201359445975</v>
      </c>
      <c r="E96" s="25">
        <v>-3.2804624538388202E-7</v>
      </c>
      <c r="F96" s="24">
        <v>-8.4420866932159999E-2</v>
      </c>
      <c r="G96" s="24">
        <v>-2.00761511541328E-3</v>
      </c>
      <c r="H96" s="25">
        <v>-1.06851290041679E-5</v>
      </c>
      <c r="I96" s="24">
        <v>-8.4199057962556206E-3</v>
      </c>
      <c r="J96" s="24">
        <v>-3.50401518963948E-3</v>
      </c>
      <c r="K96" s="24">
        <v>1.0153910435834199</v>
      </c>
      <c r="L96" s="24">
        <v>3.2413543486576701E-3</v>
      </c>
      <c r="M96" s="24">
        <v>0</v>
      </c>
      <c r="N96" s="24">
        <v>0</v>
      </c>
      <c r="O96" s="24">
        <v>-1.48652020123801E-2</v>
      </c>
      <c r="P96" s="24">
        <v>0</v>
      </c>
      <c r="Q96" s="24">
        <v>1.97888847824587E-4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-1.03585100614103</v>
      </c>
      <c r="Z96" s="24">
        <v>5.8188352363911199E-2</v>
      </c>
      <c r="AA96" s="24">
        <v>-3.1645196540679502E-2</v>
      </c>
      <c r="AB96" s="24">
        <v>-3.7691328388180498E-2</v>
      </c>
      <c r="AC96" s="24">
        <v>-3.4676358818086103E-2</v>
      </c>
      <c r="AD96" s="24">
        <v>7.7173835264456199E-4</v>
      </c>
      <c r="AE96" s="24">
        <v>-2.3484119034374001E-2</v>
      </c>
      <c r="AF96" s="24">
        <v>-8.0058311960311102E-2</v>
      </c>
      <c r="AH96">
        <f t="shared" si="6"/>
        <v>-8.0058311960311102E-2</v>
      </c>
      <c r="AJ96">
        <f t="shared" si="7"/>
        <v>-8.0058311960311102E-2</v>
      </c>
      <c r="AK96">
        <f t="shared" si="8"/>
        <v>-1.4545556372310697E-2</v>
      </c>
    </row>
    <row r="97" spans="1:37">
      <c r="A97" s="26">
        <v>47848</v>
      </c>
      <c r="B97" s="24">
        <v>5.4651670966827798E-3</v>
      </c>
      <c r="C97" s="24">
        <v>-8.3649590973686998E-3</v>
      </c>
      <c r="D97" s="24">
        <v>0.121792457179837</v>
      </c>
      <c r="E97" s="25">
        <v>-5.4804340254429605E-7</v>
      </c>
      <c r="F97" s="24">
        <v>-8.5267342858028297E-2</v>
      </c>
      <c r="G97" s="24">
        <v>-1.8639096370854E-3</v>
      </c>
      <c r="H97" s="25">
        <v>-1.05840052430969E-5</v>
      </c>
      <c r="I97" s="24">
        <v>-7.86422840414688E-3</v>
      </c>
      <c r="J97" s="24">
        <v>-3.4745791920941099E-3</v>
      </c>
      <c r="K97" s="24">
        <v>0.98624642530825701</v>
      </c>
      <c r="L97" s="24">
        <v>2.4637595191405702E-3</v>
      </c>
      <c r="M97" s="24">
        <v>0</v>
      </c>
      <c r="N97" s="24">
        <v>0</v>
      </c>
      <c r="O97" s="24">
        <v>-1.4252748813634E-2</v>
      </c>
      <c r="P97" s="24">
        <v>0</v>
      </c>
      <c r="Q97" s="24">
        <v>2.37359153764774E-4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-1.0054169531671699</v>
      </c>
      <c r="Z97" s="24">
        <v>5.6385785637298402E-2</v>
      </c>
      <c r="AA97" s="24">
        <v>-3.07491729906995E-2</v>
      </c>
      <c r="AB97" s="24">
        <v>-3.6624010507338399E-2</v>
      </c>
      <c r="AC97" s="24">
        <v>-3.3699644315329E-2</v>
      </c>
      <c r="AD97" s="24">
        <v>6.2348713970256195E-4</v>
      </c>
      <c r="AE97" s="24">
        <v>-2.32449689695584E-2</v>
      </c>
      <c r="AF97" s="24">
        <v>-7.7619208966404299E-2</v>
      </c>
      <c r="AH97">
        <f t="shared" si="6"/>
        <v>-7.7619208966404299E-2</v>
      </c>
      <c r="AJ97">
        <f t="shared" si="7"/>
        <v>-7.7619208966404299E-2</v>
      </c>
      <c r="AK97">
        <f t="shared" si="8"/>
        <v>-1.4385126071125645E-2</v>
      </c>
    </row>
    <row r="98" spans="1:37">
      <c r="A98" s="26">
        <v>47938</v>
      </c>
      <c r="B98" s="24">
        <v>5.3983157245411102E-3</v>
      </c>
      <c r="C98" s="24">
        <v>-7.7794378189900903E-3</v>
      </c>
      <c r="D98" s="24">
        <v>0.12131745165975399</v>
      </c>
      <c r="E98" s="25">
        <v>-7.1960136426650995E-7</v>
      </c>
      <c r="F98" s="24">
        <v>-8.5950551494666905E-2</v>
      </c>
      <c r="G98" s="24">
        <v>-1.7508860045985699E-3</v>
      </c>
      <c r="H98" s="25">
        <v>-1.03472825901331E-5</v>
      </c>
      <c r="I98" s="24">
        <v>-7.3360313373866401E-3</v>
      </c>
      <c r="J98" s="24">
        <v>-3.4602986373157701E-3</v>
      </c>
      <c r="K98" s="24">
        <v>0.95768581219822702</v>
      </c>
      <c r="L98" s="24">
        <v>1.8252547234681601E-3</v>
      </c>
      <c r="M98" s="24">
        <v>0</v>
      </c>
      <c r="N98" s="24">
        <v>0</v>
      </c>
      <c r="O98" s="24">
        <v>-1.36608332976717E-2</v>
      </c>
      <c r="P98" s="24">
        <v>0</v>
      </c>
      <c r="Q98" s="24">
        <v>2.7824225808119899E-4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-0.97566817464250499</v>
      </c>
      <c r="Z98" s="24">
        <v>5.4628156202545602E-2</v>
      </c>
      <c r="AA98" s="24">
        <v>-2.98737890306633E-2</v>
      </c>
      <c r="AB98" s="24">
        <v>-3.5580652604378399E-2</v>
      </c>
      <c r="AC98" s="24">
        <v>-3.2744920696629203E-2</v>
      </c>
      <c r="AD98" s="24">
        <v>4.9255997623556705E-4</v>
      </c>
      <c r="AE98" s="24">
        <v>-2.3008236854808999E-2</v>
      </c>
      <c r="AF98" s="24">
        <v>-7.5199086560711101E-2</v>
      </c>
      <c r="AH98">
        <f t="shared" ref="AH98:AH132" si="9">AF98+$AG$2</f>
        <v>-7.5199086560711101E-2</v>
      </c>
      <c r="AJ98">
        <f t="shared" ref="AJ98:AJ132" si="10">+AH98</f>
        <v>-7.5199086560711101E-2</v>
      </c>
      <c r="AK98">
        <f t="shared" ref="AK98:AK132" si="11">AH98-SUM(Y98:AD98,K98)</f>
        <v>-1.4138077963543424E-2</v>
      </c>
    </row>
    <row r="99" spans="1:37">
      <c r="A99" s="26">
        <v>48029</v>
      </c>
      <c r="B99" s="24">
        <v>5.3316355362743803E-3</v>
      </c>
      <c r="C99" s="24">
        <v>-7.2419772470437701E-3</v>
      </c>
      <c r="D99" s="24">
        <v>0.120781805401392</v>
      </c>
      <c r="E99" s="25">
        <v>-8.4900277982985402E-7</v>
      </c>
      <c r="F99" s="24">
        <v>-8.6481886873902694E-2</v>
      </c>
      <c r="G99" s="24">
        <v>-1.66321809487183E-3</v>
      </c>
      <c r="H99" s="25">
        <v>-1.0002680097456099E-5</v>
      </c>
      <c r="I99" s="24">
        <v>-6.83466168655604E-3</v>
      </c>
      <c r="J99" s="24">
        <v>-3.4585233991549702E-3</v>
      </c>
      <c r="K99" s="24">
        <v>0.92972260826148101</v>
      </c>
      <c r="L99" s="24">
        <v>1.3107312062677701E-3</v>
      </c>
      <c r="M99" s="24">
        <v>0</v>
      </c>
      <c r="N99" s="24">
        <v>0</v>
      </c>
      <c r="O99" s="24">
        <v>-1.3088811749038601E-2</v>
      </c>
      <c r="P99" s="24">
        <v>0</v>
      </c>
      <c r="Q99" s="24">
        <v>3.19139119848138E-4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-0.94661329781433101</v>
      </c>
      <c r="Z99" s="24">
        <v>5.29165045095795E-2</v>
      </c>
      <c r="AA99" s="24">
        <v>-2.9018640014239601E-2</v>
      </c>
      <c r="AB99" s="24">
        <v>-3.4560910716749903E-2</v>
      </c>
      <c r="AC99" s="24">
        <v>-3.1811767689647399E-2</v>
      </c>
      <c r="AD99" s="24">
        <v>3.7792592226195798E-4</v>
      </c>
      <c r="AE99" s="24">
        <v>-2.2773897234660102E-2</v>
      </c>
      <c r="AF99" s="24">
        <v>-7.2798094245959302E-2</v>
      </c>
      <c r="AH99">
        <f t="shared" si="9"/>
        <v>-7.2798094245959302E-2</v>
      </c>
      <c r="AJ99">
        <f t="shared" si="10"/>
        <v>-7.2798094245959302E-2</v>
      </c>
      <c r="AK99">
        <f t="shared" si="11"/>
        <v>-1.3810516704313783E-2</v>
      </c>
    </row>
    <row r="100" spans="1:37">
      <c r="A100" s="26">
        <v>48121</v>
      </c>
      <c r="B100" s="24">
        <v>5.2654747858805603E-3</v>
      </c>
      <c r="C100" s="24">
        <v>-6.7471464962388502E-3</v>
      </c>
      <c r="D100" s="24">
        <v>0.120190977878921</v>
      </c>
      <c r="E100" s="25">
        <v>-9.4204521353927998E-7</v>
      </c>
      <c r="F100" s="24">
        <v>-8.6872980484052995E-2</v>
      </c>
      <c r="G100" s="24">
        <v>-1.5961452077732901E-3</v>
      </c>
      <c r="H100" s="25">
        <v>-9.5748402072436897E-6</v>
      </c>
      <c r="I100" s="24">
        <v>-6.3594015135028702E-3</v>
      </c>
      <c r="J100" s="24">
        <v>-3.4668513236254298E-3</v>
      </c>
      <c r="K100" s="24">
        <v>0.902368513215283</v>
      </c>
      <c r="L100" s="24">
        <v>9.0576748875620004E-4</v>
      </c>
      <c r="M100" s="24">
        <v>0</v>
      </c>
      <c r="N100" s="24">
        <v>0</v>
      </c>
      <c r="O100" s="24">
        <v>-1.25360557502102E-2</v>
      </c>
      <c r="P100" s="24">
        <v>0</v>
      </c>
      <c r="Q100" s="24">
        <v>3.58959144796822E-4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-0.91825874118751405</v>
      </c>
      <c r="Z100" s="24">
        <v>5.1251524486170402E-2</v>
      </c>
      <c r="AA100" s="24">
        <v>-2.81833961504428E-2</v>
      </c>
      <c r="AB100" s="24">
        <v>-3.3564512513896201E-2</v>
      </c>
      <c r="AC100" s="24">
        <v>-3.0899853259214599E-2</v>
      </c>
      <c r="AD100" s="24">
        <v>2.7847954341731298E-4</v>
      </c>
      <c r="AE100" s="24">
        <v>-2.2541924968806599E-2</v>
      </c>
      <c r="AF100" s="24">
        <v>-7.0417829197464601E-2</v>
      </c>
      <c r="AH100">
        <f t="shared" si="9"/>
        <v>-7.0417829197464601E-2</v>
      </c>
      <c r="AJ100">
        <f t="shared" si="10"/>
        <v>-7.0417829197464601E-2</v>
      </c>
      <c r="AK100">
        <f t="shared" si="11"/>
        <v>-1.340984333126756E-2</v>
      </c>
    </row>
    <row r="101" spans="1:37">
      <c r="A101" s="26">
        <v>48213</v>
      </c>
      <c r="B101" s="24">
        <v>5.2001179791974503E-3</v>
      </c>
      <c r="C101" s="24">
        <v>-6.2904860120747402E-3</v>
      </c>
      <c r="D101" s="24">
        <v>0.11955034250022099</v>
      </c>
      <c r="E101" s="25">
        <v>-1.0040377718988899E-6</v>
      </c>
      <c r="F101" s="24">
        <v>-8.7135479719660902E-2</v>
      </c>
      <c r="G101" s="24">
        <v>-1.54544833872025E-3</v>
      </c>
      <c r="H101" s="25">
        <v>-9.0854532628752804E-6</v>
      </c>
      <c r="I101" s="24">
        <v>-5.9094779620586296E-3</v>
      </c>
      <c r="J101" s="24">
        <v>-3.4831232445022399E-3</v>
      </c>
      <c r="K101" s="24">
        <v>0.87563333241205399</v>
      </c>
      <c r="L101" s="24">
        <v>5.9673375269932605E-4</v>
      </c>
      <c r="M101" s="24">
        <v>0</v>
      </c>
      <c r="N101" s="24">
        <v>0</v>
      </c>
      <c r="O101" s="24">
        <v>-1.2001952619606701E-2</v>
      </c>
      <c r="P101" s="24">
        <v>0</v>
      </c>
      <c r="Q101" s="24">
        <v>3.9686670149011898E-4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-0.89060869504125495</v>
      </c>
      <c r="Z101" s="24">
        <v>4.9633597836524102E-2</v>
      </c>
      <c r="AA101" s="24">
        <v>-2.7367784254990202E-2</v>
      </c>
      <c r="AB101" s="24">
        <v>-3.2591236825693003E-2</v>
      </c>
      <c r="AC101" s="24">
        <v>-3.0008911980270302E-2</v>
      </c>
      <c r="AD101" s="24">
        <v>1.9307216360379999E-4</v>
      </c>
      <c r="AE101" s="24">
        <v>-2.23122952264013E-2</v>
      </c>
      <c r="AF101" s="24">
        <v>-6.8060917370467697E-2</v>
      </c>
      <c r="AH101">
        <f t="shared" si="9"/>
        <v>-6.8060917370467697E-2</v>
      </c>
      <c r="AJ101">
        <f t="shared" si="10"/>
        <v>-6.8060917370467697E-2</v>
      </c>
      <c r="AK101">
        <f t="shared" si="11"/>
        <v>-1.2944291680441075E-2</v>
      </c>
    </row>
    <row r="102" spans="1:37">
      <c r="A102" s="26">
        <v>48304</v>
      </c>
      <c r="B102" s="24">
        <v>5.1357923731074001E-3</v>
      </c>
      <c r="C102" s="24">
        <v>-5.8683051951070502E-3</v>
      </c>
      <c r="D102" s="24">
        <v>0.11886511989226101</v>
      </c>
      <c r="E102" s="25">
        <v>-1.0398060778265899E-6</v>
      </c>
      <c r="F102" s="24">
        <v>-8.7280866087235898E-2</v>
      </c>
      <c r="G102" s="24">
        <v>-1.5074222303188599E-3</v>
      </c>
      <c r="H102" s="25">
        <v>-8.5534112828131001E-6</v>
      </c>
      <c r="I102" s="24">
        <v>-5.48407307847135E-3</v>
      </c>
      <c r="J102" s="24">
        <v>-3.5054149705004102E-3</v>
      </c>
      <c r="K102" s="24">
        <v>0.84952486105853697</v>
      </c>
      <c r="L102" s="24">
        <v>3.7086652780835499E-4</v>
      </c>
      <c r="M102" s="24">
        <v>0</v>
      </c>
      <c r="N102" s="24">
        <v>0</v>
      </c>
      <c r="O102" s="24">
        <v>-1.14859057294368E-2</v>
      </c>
      <c r="P102" s="24">
        <v>0</v>
      </c>
      <c r="Q102" s="24">
        <v>4.3223748858781103E-4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-0.86366515071775896</v>
      </c>
      <c r="Z102" s="24">
        <v>4.8062827617177499E-2</v>
      </c>
      <c r="AA102" s="24">
        <v>-2.6571572220330301E-2</v>
      </c>
      <c r="AB102" s="24">
        <v>-3.1640896438519799E-2</v>
      </c>
      <c r="AC102" s="24">
        <v>-2.9138726614868101E-2</v>
      </c>
      <c r="AD102" s="24">
        <v>1.20538121110567E-4</v>
      </c>
      <c r="AE102" s="24">
        <v>-2.2084983480524699E-2</v>
      </c>
      <c r="AF102" s="24">
        <v>-6.5730666901832893E-2</v>
      </c>
      <c r="AH102">
        <f t="shared" si="9"/>
        <v>-6.5730666901832893E-2</v>
      </c>
      <c r="AJ102">
        <f t="shared" si="10"/>
        <v>-6.5730666901832893E-2</v>
      </c>
      <c r="AK102">
        <f t="shared" si="11"/>
        <v>-1.2422547707180834E-2</v>
      </c>
    </row>
    <row r="103" spans="1:37">
      <c r="A103" s="26">
        <v>48395</v>
      </c>
      <c r="B103" s="24">
        <v>5.0726742453629401E-3</v>
      </c>
      <c r="C103" s="24">
        <v>-5.4775191595663499E-3</v>
      </c>
      <c r="D103" s="24">
        <v>0.118140325599639</v>
      </c>
      <c r="E103" s="25">
        <v>-1.0537039985962299E-6</v>
      </c>
      <c r="F103" s="24">
        <v>-8.7320308843718997E-2</v>
      </c>
      <c r="G103" s="24">
        <v>-1.4788443257166999E-3</v>
      </c>
      <c r="H103" s="25">
        <v>-7.9949825334036804E-6</v>
      </c>
      <c r="I103" s="24">
        <v>-5.0823332047414899E-3</v>
      </c>
      <c r="J103" s="24">
        <v>-3.5320269224314201E-3</v>
      </c>
      <c r="K103" s="24">
        <v>0.82404883077576696</v>
      </c>
      <c r="L103" s="24">
        <v>2.16317540601582E-4</v>
      </c>
      <c r="M103" s="24">
        <v>0</v>
      </c>
      <c r="N103" s="24">
        <v>0</v>
      </c>
      <c r="O103" s="24">
        <v>-1.0987334713684601E-2</v>
      </c>
      <c r="P103" s="24">
        <v>0</v>
      </c>
      <c r="Q103" s="24">
        <v>4.64622563756552E-4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-0.83742796905581296</v>
      </c>
      <c r="Z103" s="24">
        <v>4.65390706711366E-2</v>
      </c>
      <c r="AA103" s="24">
        <v>-2.5794555947906899E-2</v>
      </c>
      <c r="AB103" s="24">
        <v>-3.0713323827583499E-2</v>
      </c>
      <c r="AC103" s="24">
        <v>-2.8289112593579802E-2</v>
      </c>
      <c r="AD103" s="25">
        <v>5.97165190656746E-5</v>
      </c>
      <c r="AE103" s="24">
        <v>-2.1859965502799599E-2</v>
      </c>
      <c r="AF103" s="24">
        <v>-6.3430784868735296E-2</v>
      </c>
      <c r="AH103">
        <f t="shared" si="9"/>
        <v>-6.3430784868735296E-2</v>
      </c>
      <c r="AJ103">
        <f t="shared" si="10"/>
        <v>-6.3430784868735296E-2</v>
      </c>
      <c r="AK103">
        <f t="shared" si="11"/>
        <v>-1.1853441409821336E-2</v>
      </c>
    </row>
    <row r="104" spans="1:37">
      <c r="A104" s="26">
        <v>48487</v>
      </c>
      <c r="B104" s="24">
        <v>5.0108948789954599E-3</v>
      </c>
      <c r="C104" s="24">
        <v>-5.1155178992110997E-3</v>
      </c>
      <c r="D104" s="24">
        <v>0.117380730414635</v>
      </c>
      <c r="E104" s="25">
        <v>-1.0496307160180599E-6</v>
      </c>
      <c r="F104" s="24">
        <v>-8.7264549966456606E-2</v>
      </c>
      <c r="G104" s="24">
        <v>-1.4569416071269199E-3</v>
      </c>
      <c r="H104" s="25">
        <v>-7.4239999367857198E-6</v>
      </c>
      <c r="I104" s="24">
        <v>-4.7033778412587804E-3</v>
      </c>
      <c r="J104" s="24">
        <v>-3.56147201332343E-3</v>
      </c>
      <c r="K104" s="24">
        <v>0.799208907737466</v>
      </c>
      <c r="L104" s="24">
        <v>1.2218032718590199E-4</v>
      </c>
      <c r="M104" s="24">
        <v>0</v>
      </c>
      <c r="N104" s="24">
        <v>0</v>
      </c>
      <c r="O104" s="24">
        <v>-1.0505675576622501E-2</v>
      </c>
      <c r="P104" s="24">
        <v>0</v>
      </c>
      <c r="Q104" s="24">
        <v>4.9371839378220105E-4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-0.811894979478062</v>
      </c>
      <c r="Z104" s="24">
        <v>4.5061968595847803E-2</v>
      </c>
      <c r="AA104" s="24">
        <v>-2.503654849403E-2</v>
      </c>
      <c r="AB104" s="24">
        <v>-2.9808359508072799E-2</v>
      </c>
      <c r="AC104" s="24">
        <v>-2.7459905110329998E-2</v>
      </c>
      <c r="AD104" s="25">
        <v>9.4689433380283396E-6</v>
      </c>
      <c r="AE104" s="24">
        <v>-2.16372173581552E-2</v>
      </c>
      <c r="AF104" s="24">
        <v>-6.11651491920411E-2</v>
      </c>
      <c r="AH104">
        <f t="shared" si="9"/>
        <v>-6.11651491920411E-2</v>
      </c>
      <c r="AJ104">
        <f t="shared" si="10"/>
        <v>-6.11651491920411E-2</v>
      </c>
      <c r="AK104">
        <f t="shared" si="11"/>
        <v>-1.1245701878197976E-2</v>
      </c>
    </row>
    <row r="105" spans="1:37">
      <c r="A105" s="26">
        <v>48579</v>
      </c>
      <c r="B105" s="24">
        <v>4.9505462189528499E-3</v>
      </c>
      <c r="C105" s="24">
        <v>-4.78006217616294E-3</v>
      </c>
      <c r="D105" s="24">
        <v>0.116590831679785</v>
      </c>
      <c r="E105" s="25">
        <v>-1.03105189863657E-6</v>
      </c>
      <c r="F105" s="24">
        <v>-8.7123816600221601E-2</v>
      </c>
      <c r="G105" s="24">
        <v>-1.43935617183823E-3</v>
      </c>
      <c r="H105" s="25">
        <v>-6.8520575214549096E-6</v>
      </c>
      <c r="I105" s="24">
        <v>-4.3463079039073697E-3</v>
      </c>
      <c r="J105" s="24">
        <v>-3.5924622850141098E-3</v>
      </c>
      <c r="K105" s="24">
        <v>0.77500673276861698</v>
      </c>
      <c r="L105" s="25">
        <v>7.8497945234314598E-5</v>
      </c>
      <c r="M105" s="24">
        <v>0</v>
      </c>
      <c r="N105" s="24">
        <v>0</v>
      </c>
      <c r="O105" s="24">
        <v>-1.00403807121271E-2</v>
      </c>
      <c r="P105" s="24">
        <v>0</v>
      </c>
      <c r="Q105" s="24">
        <v>5.1934169341958096E-4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-0.78706210230482998</v>
      </c>
      <c r="Z105" s="24">
        <v>4.3630977003234497E-2</v>
      </c>
      <c r="AA105" s="24">
        <v>-2.42973711910302E-2</v>
      </c>
      <c r="AB105" s="24">
        <v>-2.89258427041361E-2</v>
      </c>
      <c r="AC105" s="24">
        <v>-2.6650948551386701E-2</v>
      </c>
      <c r="AD105" s="25">
        <v>-3.1306400960800798E-5</v>
      </c>
      <c r="AE105" s="24">
        <v>-2.14167153997342E-2</v>
      </c>
      <c r="AF105" s="24">
        <v>-5.89376282015147E-2</v>
      </c>
      <c r="AH105">
        <f t="shared" si="9"/>
        <v>-5.89376282015147E-2</v>
      </c>
      <c r="AJ105">
        <f t="shared" si="10"/>
        <v>-5.89376282015147E-2</v>
      </c>
      <c r="AK105">
        <f t="shared" si="11"/>
        <v>-1.0607766821022366E-2</v>
      </c>
    </row>
    <row r="106" spans="1:37">
      <c r="A106" s="26">
        <v>48669</v>
      </c>
      <c r="B106" s="24">
        <v>4.8916861706239604E-3</v>
      </c>
      <c r="C106" s="24">
        <v>-4.46920134120615E-3</v>
      </c>
      <c r="D106" s="24">
        <v>0.115774834030726</v>
      </c>
      <c r="E106" s="25">
        <v>-1.0010238956263099E-6</v>
      </c>
      <c r="F106" s="24">
        <v>-8.6907757389915796E-2</v>
      </c>
      <c r="G106" s="24">
        <v>-1.42411027589762E-3</v>
      </c>
      <c r="H106" s="25">
        <v>-6.2887100964598904E-6</v>
      </c>
      <c r="I106" s="24">
        <v>-4.0102133254820904E-3</v>
      </c>
      <c r="J106" s="24">
        <v>-3.6238947414129899E-3</v>
      </c>
      <c r="K106" s="24">
        <v>0.75144199487473395</v>
      </c>
      <c r="L106" s="25">
        <v>7.6254847597998006E-5</v>
      </c>
      <c r="M106" s="24">
        <v>0</v>
      </c>
      <c r="N106" s="24">
        <v>0</v>
      </c>
      <c r="O106" s="24">
        <v>-9.5909188438095191E-3</v>
      </c>
      <c r="P106" s="24">
        <v>0</v>
      </c>
      <c r="Q106" s="24">
        <v>5.4140812326080505E-4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-0.76292348785585395</v>
      </c>
      <c r="Z106" s="24">
        <v>4.2245392901519803E-2</v>
      </c>
      <c r="AA106" s="24">
        <v>-2.3576846517561902E-2</v>
      </c>
      <c r="AB106" s="24">
        <v>-2.8065604052869599E-2</v>
      </c>
      <c r="AC106" s="24">
        <v>-2.5862087993201301E-2</v>
      </c>
      <c r="AD106" s="25">
        <v>-6.3663708325772795E-5</v>
      </c>
      <c r="AE106" s="24">
        <v>-2.1198436263948999E-2</v>
      </c>
      <c r="AF106" s="24">
        <v>-5.6751941095001701E-2</v>
      </c>
      <c r="AH106">
        <f t="shared" si="9"/>
        <v>-5.6751941095001701E-2</v>
      </c>
      <c r="AJ106">
        <f t="shared" si="10"/>
        <v>-5.6751941095001701E-2</v>
      </c>
      <c r="AK106">
        <f t="shared" si="11"/>
        <v>-9.9476387434429547E-3</v>
      </c>
    </row>
    <row r="107" spans="1:37">
      <c r="A107" s="26">
        <v>48760</v>
      </c>
      <c r="B107" s="24">
        <v>4.8343435203748496E-3</v>
      </c>
      <c r="C107" s="24">
        <v>-4.1812090574789703E-3</v>
      </c>
      <c r="D107" s="24">
        <v>0.114936638175134</v>
      </c>
      <c r="E107" s="25">
        <v>-9.6222002012095595E-7</v>
      </c>
      <c r="F107" s="24">
        <v>-8.6625399379921003E-2</v>
      </c>
      <c r="G107" s="24">
        <v>-1.4095714626874401E-3</v>
      </c>
      <c r="H107" s="25">
        <v>-5.7416721693656503E-6</v>
      </c>
      <c r="I107" s="24">
        <v>-3.6941799721885698E-3</v>
      </c>
      <c r="J107" s="24">
        <v>-3.65483675155943E-3</v>
      </c>
      <c r="K107" s="24">
        <v>0.72851253069845401</v>
      </c>
      <c r="L107" s="24">
        <v>1.07355706550716E-4</v>
      </c>
      <c r="M107" s="24">
        <v>0</v>
      </c>
      <c r="N107" s="24">
        <v>0</v>
      </c>
      <c r="O107" s="24">
        <v>-9.1567748955989695E-3</v>
      </c>
      <c r="P107" s="24">
        <v>0</v>
      </c>
      <c r="Q107" s="24">
        <v>5.5991414124290301E-4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-0.73947166681229104</v>
      </c>
      <c r="Z107" s="24">
        <v>4.090438008978E-2</v>
      </c>
      <c r="AA107" s="24">
        <v>-2.2874792505468301E-2</v>
      </c>
      <c r="AB107" s="24">
        <v>-2.7227460079848501E-2</v>
      </c>
      <c r="AC107" s="24">
        <v>-2.5093162519409601E-2</v>
      </c>
      <c r="AD107" s="25">
        <v>-8.8601348290484697E-5</v>
      </c>
      <c r="AE107" s="24">
        <v>-2.0982356865649698E-2</v>
      </c>
      <c r="AF107" s="24">
        <v>-5.4611553211029701E-2</v>
      </c>
      <c r="AH107">
        <f t="shared" si="9"/>
        <v>-5.4611553211029701E-2</v>
      </c>
      <c r="AJ107">
        <f t="shared" si="10"/>
        <v>-5.4611553211029701E-2</v>
      </c>
      <c r="AK107">
        <f t="shared" si="11"/>
        <v>-9.2727807339557378E-3</v>
      </c>
    </row>
    <row r="108" spans="1:37">
      <c r="A108" s="26">
        <v>48852</v>
      </c>
      <c r="B108" s="24">
        <v>4.7785224672388599E-3</v>
      </c>
      <c r="C108" s="24">
        <v>-3.9145335515699603E-3</v>
      </c>
      <c r="D108" s="24">
        <v>0.11407983643066701</v>
      </c>
      <c r="E108" s="25">
        <v>-9.1695812571199303E-7</v>
      </c>
      <c r="F108" s="24">
        <v>-8.6285122436659895E-2</v>
      </c>
      <c r="G108" s="24">
        <v>-1.39441829002561E-3</v>
      </c>
      <c r="H108" s="25">
        <v>-5.2170128646497703E-6</v>
      </c>
      <c r="I108" s="24">
        <v>-3.3972958635335102E-3</v>
      </c>
      <c r="J108" s="24">
        <v>-3.6845113347288398E-3</v>
      </c>
      <c r="K108" s="24">
        <v>0.70621444335883898</v>
      </c>
      <c r="L108" s="24">
        <v>1.64593707825888E-4</v>
      </c>
      <c r="M108" s="24">
        <v>0</v>
      </c>
      <c r="N108" s="24">
        <v>0</v>
      </c>
      <c r="O108" s="24">
        <v>-8.7374498019457004E-3</v>
      </c>
      <c r="P108" s="24">
        <v>0</v>
      </c>
      <c r="Q108" s="24">
        <v>5.7492146843970103E-4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-0.71669770714446701</v>
      </c>
      <c r="Z108" s="24">
        <v>3.9606992508004903E-2</v>
      </c>
      <c r="AA108" s="24">
        <v>-2.2191018485070099E-2</v>
      </c>
      <c r="AB108" s="24">
        <v>-2.6411209202744201E-2</v>
      </c>
      <c r="AC108" s="24">
        <v>-2.43440001240363E-2</v>
      </c>
      <c r="AD108" s="24">
        <v>-1.07056027316501E-4</v>
      </c>
      <c r="AE108" s="24">
        <v>-2.0768454393442898E-2</v>
      </c>
      <c r="AF108" s="24">
        <v>-5.2519600685494397E-2</v>
      </c>
      <c r="AH108">
        <f t="shared" si="9"/>
        <v>-5.2519600685494397E-2</v>
      </c>
      <c r="AJ108">
        <f t="shared" si="10"/>
        <v>-5.2519600685494397E-2</v>
      </c>
      <c r="AK108">
        <f t="shared" si="11"/>
        <v>-8.5900455687041993E-3</v>
      </c>
    </row>
    <row r="109" spans="1:37">
      <c r="A109" s="26">
        <v>48944</v>
      </c>
      <c r="B109" s="24">
        <v>4.7242067625664101E-3</v>
      </c>
      <c r="C109" s="24">
        <v>-3.6677595722031599E-3</v>
      </c>
      <c r="D109" s="24">
        <v>0.11320771386917899</v>
      </c>
      <c r="E109" s="25">
        <v>-8.6722880382713404E-7</v>
      </c>
      <c r="F109" s="24">
        <v>-8.5894648424835796E-2</v>
      </c>
      <c r="G109" s="24">
        <v>-1.37760707522103E-3</v>
      </c>
      <c r="H109" s="25">
        <v>-4.7193442496245002E-6</v>
      </c>
      <c r="I109" s="24">
        <v>-3.1186566983860799E-3</v>
      </c>
      <c r="J109" s="24">
        <v>-3.7122825850201199E-3</v>
      </c>
      <c r="K109" s="24">
        <v>0.68454223501705302</v>
      </c>
      <c r="L109" s="24">
        <v>2.4161057083927099E-4</v>
      </c>
      <c r="M109" s="24">
        <v>0</v>
      </c>
      <c r="N109" s="24">
        <v>0</v>
      </c>
      <c r="O109" s="24">
        <v>-8.3324602662774808E-3</v>
      </c>
      <c r="P109" s="24">
        <v>0</v>
      </c>
      <c r="Q109" s="24">
        <v>5.8654375252426699E-4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-0.69459137366704904</v>
      </c>
      <c r="Z109" s="24">
        <v>3.8352195528773801E-2</v>
      </c>
      <c r="AA109" s="24">
        <v>-2.1525321985701399E-2</v>
      </c>
      <c r="AB109" s="24">
        <v>-2.5616629039792699E-2</v>
      </c>
      <c r="AC109" s="24">
        <v>-2.3614413985318099E-2</v>
      </c>
      <c r="AD109" s="24">
        <v>-1.1989899632326199E-4</v>
      </c>
      <c r="AE109" s="24">
        <v>-2.05567063051184E-2</v>
      </c>
      <c r="AF109" s="24">
        <v>-5.0478839673341797E-2</v>
      </c>
      <c r="AH109">
        <f t="shared" si="9"/>
        <v>-5.0478839673341797E-2</v>
      </c>
      <c r="AJ109">
        <f t="shared" si="10"/>
        <v>-5.0478839673341797E-2</v>
      </c>
      <c r="AK109">
        <f t="shared" si="11"/>
        <v>-7.9056325449841369E-3</v>
      </c>
    </row>
    <row r="110" spans="1:37">
      <c r="A110" s="26">
        <v>49034</v>
      </c>
      <c r="B110" s="24">
        <v>4.6713634608802502E-3</v>
      </c>
      <c r="C110" s="24">
        <v>-3.4395797102610899E-3</v>
      </c>
      <c r="D110" s="24">
        <v>0.11232325403452501</v>
      </c>
      <c r="E110" s="25">
        <v>-8.1472364185574903E-7</v>
      </c>
      <c r="F110" s="24">
        <v>-8.5461042635996701E-2</v>
      </c>
      <c r="G110" s="24">
        <v>-1.3583399926973699E-3</v>
      </c>
      <c r="H110" s="25">
        <v>-4.2520010488704997E-6</v>
      </c>
      <c r="I110" s="24">
        <v>-2.8573707017349199E-3</v>
      </c>
      <c r="J110" s="24">
        <v>-3.7376414438761402E-3</v>
      </c>
      <c r="K110" s="24">
        <v>0.66348894832874705</v>
      </c>
      <c r="L110" s="24">
        <v>3.3285029856514698E-4</v>
      </c>
      <c r="M110" s="24">
        <v>0</v>
      </c>
      <c r="N110" s="24">
        <v>0</v>
      </c>
      <c r="O110" s="24">
        <v>-7.9413384757630601E-3</v>
      </c>
      <c r="P110" s="24">
        <v>0</v>
      </c>
      <c r="Q110" s="24">
        <v>5.9493510298472296E-4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-0.67314128696450604</v>
      </c>
      <c r="Z110" s="24">
        <v>3.7138885212326403E-2</v>
      </c>
      <c r="AA110" s="24">
        <v>-2.0877486623456201E-2</v>
      </c>
      <c r="AB110" s="24">
        <v>-2.4843474819967098E-2</v>
      </c>
      <c r="AC110" s="24">
        <v>-2.2904199912195101E-2</v>
      </c>
      <c r="AD110" s="24">
        <v>-1.2793399243575301E-4</v>
      </c>
      <c r="AE110" s="24">
        <v>-2.0347090323204801E-2</v>
      </c>
      <c r="AF110" s="24">
        <v>-4.8491615882736497E-2</v>
      </c>
      <c r="AH110">
        <f t="shared" si="9"/>
        <v>-4.8491615882736497E-2</v>
      </c>
      <c r="AJ110">
        <f t="shared" si="10"/>
        <v>-4.8491615882736497E-2</v>
      </c>
      <c r="AK110">
        <f t="shared" si="11"/>
        <v>-7.225067111249886E-3</v>
      </c>
    </row>
    <row r="111" spans="1:37">
      <c r="A111" s="26">
        <v>49125</v>
      </c>
      <c r="B111" s="24">
        <v>4.6199462904903399E-3</v>
      </c>
      <c r="C111" s="24">
        <v>-3.2287731363452501E-3</v>
      </c>
      <c r="D111" s="24">
        <v>0.11142914831599</v>
      </c>
      <c r="E111" s="25">
        <v>-7.6086308259040897E-7</v>
      </c>
      <c r="F111" s="24">
        <v>-8.4990725227317196E-2</v>
      </c>
      <c r="G111" s="24">
        <v>-1.33603478270245E-3</v>
      </c>
      <c r="H111" s="25">
        <v>-3.8172102320275399E-6</v>
      </c>
      <c r="I111" s="24">
        <v>-2.6125628159882198E-3</v>
      </c>
      <c r="J111" s="24">
        <v>-3.7601919855712101E-3</v>
      </c>
      <c r="K111" s="24">
        <v>0.643046312688485</v>
      </c>
      <c r="L111" s="24">
        <v>4.3350841961885202E-4</v>
      </c>
      <c r="M111" s="24">
        <v>0</v>
      </c>
      <c r="N111" s="24">
        <v>0</v>
      </c>
      <c r="O111" s="24">
        <v>-7.5636317798281902E-3</v>
      </c>
      <c r="P111" s="24">
        <v>0</v>
      </c>
      <c r="Q111" s="24">
        <v>6.0028023921596802E-4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-0.65233507903879495</v>
      </c>
      <c r="Z111" s="24">
        <v>3.5965905575649201E-2</v>
      </c>
      <c r="AA111" s="24">
        <v>-2.0247280823167901E-2</v>
      </c>
      <c r="AB111" s="24">
        <v>-2.4091478711363801E-2</v>
      </c>
      <c r="AC111" s="24">
        <v>-2.22131347830847E-2</v>
      </c>
      <c r="AD111" s="24">
        <v>-1.3189663252686099E-4</v>
      </c>
      <c r="AE111" s="24">
        <v>-2.01395844306375E-2</v>
      </c>
      <c r="AF111" s="24">
        <v>-4.65598506911769E-2</v>
      </c>
      <c r="AH111">
        <f t="shared" si="9"/>
        <v>-4.65598506911769E-2</v>
      </c>
      <c r="AJ111">
        <f t="shared" si="10"/>
        <v>-4.65598506911769E-2</v>
      </c>
      <c r="AK111">
        <f t="shared" si="11"/>
        <v>-6.5531989663727905E-3</v>
      </c>
    </row>
    <row r="112" spans="1:37">
      <c r="A112" s="26">
        <v>49217</v>
      </c>
      <c r="B112" s="24">
        <v>4.5698986567247702E-3</v>
      </c>
      <c r="C112" s="24">
        <v>-3.0341901533304599E-3</v>
      </c>
      <c r="D112" s="24">
        <v>0.110527808167819</v>
      </c>
      <c r="E112" s="25">
        <v>-7.0682351527897995E-7</v>
      </c>
      <c r="F112" s="24">
        <v>-8.4489490676297796E-2</v>
      </c>
      <c r="G112" s="24">
        <v>-1.3102962625784901E-3</v>
      </c>
      <c r="H112" s="25">
        <v>-3.4162493988246698E-6</v>
      </c>
      <c r="I112" s="24">
        <v>-2.38337826786053E-3</v>
      </c>
      <c r="J112" s="24">
        <v>-3.7796383425312799E-3</v>
      </c>
      <c r="K112" s="24">
        <v>0.62320489184615802</v>
      </c>
      <c r="L112" s="24">
        <v>5.3947825782251705E-4</v>
      </c>
      <c r="M112" s="24">
        <v>0</v>
      </c>
      <c r="N112" s="24">
        <v>0</v>
      </c>
      <c r="O112" s="24">
        <v>-7.1989023392488999E-3</v>
      </c>
      <c r="P112" s="24">
        <v>0</v>
      </c>
      <c r="Q112" s="24">
        <v>6.0278604224443995E-4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-0.63215954357148796</v>
      </c>
      <c r="Z112" s="24">
        <v>3.4832063948986997E-2</v>
      </c>
      <c r="AA112" s="24">
        <v>-1.96344572363829E-2</v>
      </c>
      <c r="AB112" s="24">
        <v>-2.3360349903304999E-2</v>
      </c>
      <c r="AC112" s="24">
        <v>-2.1540975813783201E-2</v>
      </c>
      <c r="AD112" s="24">
        <v>-1.3245500434993699E-4</v>
      </c>
      <c r="AE112" s="24">
        <v>-1.9934166866541599E-2</v>
      </c>
      <c r="AF112" s="24">
        <v>-4.4685040590841399E-2</v>
      </c>
      <c r="AH112">
        <f t="shared" si="9"/>
        <v>-4.4685040590841399E-2</v>
      </c>
      <c r="AJ112">
        <f t="shared" si="10"/>
        <v>-4.4685040590841399E-2</v>
      </c>
      <c r="AK112">
        <f t="shared" si="11"/>
        <v>-5.8942148566773628E-3</v>
      </c>
    </row>
    <row r="113" spans="1:37">
      <c r="A113" s="26">
        <v>49309</v>
      </c>
      <c r="B113" s="24">
        <v>4.5211562940152801E-3</v>
      </c>
      <c r="C113" s="24">
        <v>-2.8547412500076899E-3</v>
      </c>
      <c r="D113" s="24">
        <v>0.10962137946697301</v>
      </c>
      <c r="E113" s="25">
        <v>-6.5356330789549304E-7</v>
      </c>
      <c r="F113" s="24">
        <v>-8.3962533491609107E-2</v>
      </c>
      <c r="G113" s="24">
        <v>-1.2808897728602299E-3</v>
      </c>
      <c r="H113" s="25">
        <v>-3.0495932641884099E-6</v>
      </c>
      <c r="I113" s="24">
        <v>-2.1689855472328801E-3</v>
      </c>
      <c r="J113" s="24">
        <v>-3.79577236409158E-3</v>
      </c>
      <c r="K113" s="24">
        <v>0.60395423008148896</v>
      </c>
      <c r="L113" s="24">
        <v>6.4729555203794096E-4</v>
      </c>
      <c r="M113" s="24">
        <v>0</v>
      </c>
      <c r="N113" s="24">
        <v>0</v>
      </c>
      <c r="O113" s="24">
        <v>-6.8467267520255903E-3</v>
      </c>
      <c r="P113" s="24">
        <v>0</v>
      </c>
      <c r="Q113" s="24">
        <v>6.0267433772224902E-4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-0.61260077916802802</v>
      </c>
      <c r="Z113" s="24">
        <v>3.3736144510661703E-2</v>
      </c>
      <c r="AA113" s="24">
        <v>-1.9038752731349001E-2</v>
      </c>
      <c r="AB113" s="24">
        <v>-2.26497752958102E-2</v>
      </c>
      <c r="AC113" s="24">
        <v>-2.08874605080312E-2</v>
      </c>
      <c r="AD113" s="24">
        <v>-1.3021122818961001E-4</v>
      </c>
      <c r="AE113" s="24">
        <v>-1.9730816122109401E-2</v>
      </c>
      <c r="AF113" s="24">
        <v>-4.28682671450017E-2</v>
      </c>
      <c r="AH113">
        <f t="shared" si="9"/>
        <v>-4.28682671450017E-2</v>
      </c>
      <c r="AJ113">
        <f t="shared" si="10"/>
        <v>-4.28682671450017E-2</v>
      </c>
      <c r="AK113">
        <f t="shared" si="11"/>
        <v>-5.2516628057443018E-3</v>
      </c>
    </row>
    <row r="114" spans="1:37">
      <c r="A114" s="26">
        <v>49399</v>
      </c>
      <c r="B114" s="24">
        <v>4.4736495856554596E-3</v>
      </c>
      <c r="C114" s="24">
        <v>-2.68938958534596E-3</v>
      </c>
      <c r="D114" s="24">
        <v>0.108711758395671</v>
      </c>
      <c r="E114" s="25">
        <v>-6.0184755977025602E-7</v>
      </c>
      <c r="F114" s="24">
        <v>-8.3414478640220793E-2</v>
      </c>
      <c r="G114" s="24">
        <v>-1.2477166393598E-3</v>
      </c>
      <c r="H114" s="25">
        <v>-2.7170478697313701E-6</v>
      </c>
      <c r="I114" s="24">
        <v>-1.96857883811621E-3</v>
      </c>
      <c r="J114" s="24">
        <v>-3.8084620735820301E-3</v>
      </c>
      <c r="K114" s="24">
        <v>0.585282994663474</v>
      </c>
      <c r="L114" s="24">
        <v>7.5408255208487998E-4</v>
      </c>
      <c r="M114" s="24">
        <v>0</v>
      </c>
      <c r="N114" s="24">
        <v>0</v>
      </c>
      <c r="O114" s="24">
        <v>-6.50669566162939E-3</v>
      </c>
      <c r="P114" s="24">
        <v>0</v>
      </c>
      <c r="Q114" s="24">
        <v>6.0017576539918196E-4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-0.59364432436671</v>
      </c>
      <c r="Z114" s="24">
        <v>3.2676920103923097E-2</v>
      </c>
      <c r="AA114" s="24">
        <v>-1.84598888446693E-2</v>
      </c>
      <c r="AB114" s="24">
        <v>-2.1959420667261E-2</v>
      </c>
      <c r="AC114" s="24">
        <v>-2.0252307160251001E-2</v>
      </c>
      <c r="AD114" s="24">
        <v>-1.25703787772351E-4</v>
      </c>
      <c r="AE114" s="24">
        <v>-1.9529510936603801E-2</v>
      </c>
      <c r="AF114" s="24">
        <v>-4.1110215030722999E-2</v>
      </c>
      <c r="AH114">
        <f t="shared" si="9"/>
        <v>-4.1110215030722999E-2</v>
      </c>
      <c r="AJ114">
        <f t="shared" si="10"/>
        <v>-4.1110215030722999E-2</v>
      </c>
      <c r="AK114">
        <f t="shared" si="11"/>
        <v>-4.6284849714565285E-3</v>
      </c>
    </row>
    <row r="115" spans="1:37">
      <c r="A115" s="26">
        <v>49490</v>
      </c>
      <c r="B115" s="24">
        <v>4.4273055719107196E-3</v>
      </c>
      <c r="C115" s="24">
        <v>-2.5371460375524799E-3</v>
      </c>
      <c r="D115" s="24">
        <v>0.107800608322335</v>
      </c>
      <c r="E115" s="25">
        <v>-5.5227141413935095E-7</v>
      </c>
      <c r="F115" s="24">
        <v>-8.2849415355433401E-2</v>
      </c>
      <c r="G115" s="24">
        <v>-1.21079168830932E-3</v>
      </c>
      <c r="H115" s="25">
        <v>-2.4178724204433498E-6</v>
      </c>
      <c r="I115" s="24">
        <v>-1.7813799442260201E-3</v>
      </c>
      <c r="J115" s="24">
        <v>-3.8176409640970602E-3</v>
      </c>
      <c r="K115" s="24">
        <v>0.56717911279993005</v>
      </c>
      <c r="L115" s="24">
        <v>8.5749253550027201E-4</v>
      </c>
      <c r="M115" s="24">
        <v>0</v>
      </c>
      <c r="N115" s="24">
        <v>0</v>
      </c>
      <c r="O115" s="24">
        <v>-6.1784133526181801E-3</v>
      </c>
      <c r="P115" s="24">
        <v>0</v>
      </c>
      <c r="Q115" s="24">
        <v>5.9552461109684104E-4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-0.57527528355358104</v>
      </c>
      <c r="Z115" s="24">
        <v>3.1653162448407698E-2</v>
      </c>
      <c r="AA115" s="24">
        <v>-1.7897572597173599E-2</v>
      </c>
      <c r="AB115" s="24">
        <v>-2.12889322071819E-2</v>
      </c>
      <c r="AC115" s="24">
        <v>-1.9635215795112002E-2</v>
      </c>
      <c r="AD115" s="24">
        <v>-1.19410453502577E-4</v>
      </c>
      <c r="AE115" s="24">
        <v>-1.9330230293441501E-2</v>
      </c>
      <c r="AF115" s="24">
        <v>-3.9411196096864602E-2</v>
      </c>
      <c r="AH115">
        <f t="shared" si="9"/>
        <v>-3.9411196096864602E-2</v>
      </c>
      <c r="AJ115">
        <f t="shared" si="10"/>
        <v>-3.9411196096864602E-2</v>
      </c>
      <c r="AK115">
        <f t="shared" si="11"/>
        <v>-4.0270567386512177E-3</v>
      </c>
    </row>
    <row r="116" spans="1:37">
      <c r="A116" s="26">
        <v>49582</v>
      </c>
      <c r="B116" s="24">
        <v>4.3820496684071897E-3</v>
      </c>
      <c r="C116" s="24">
        <v>-2.3970661235233298E-3</v>
      </c>
      <c r="D116" s="24">
        <v>0.106889377234161</v>
      </c>
      <c r="E116" s="25">
        <v>-5.05281822175779E-7</v>
      </c>
      <c r="F116" s="24">
        <v>-8.2270933179003802E-2</v>
      </c>
      <c r="G116" s="24">
        <v>-1.17022281439777E-3</v>
      </c>
      <c r="H116" s="25">
        <v>-2.1508888714995E-6</v>
      </c>
      <c r="I116" s="24">
        <v>-1.60663975289938E-3</v>
      </c>
      <c r="J116" s="24">
        <v>-3.8232981525848E-3</v>
      </c>
      <c r="K116" s="24">
        <v>0.54962990170224102</v>
      </c>
      <c r="L116" s="24">
        <v>9.5565552481379596E-4</v>
      </c>
      <c r="M116" s="24">
        <v>0</v>
      </c>
      <c r="N116" s="24">
        <v>0</v>
      </c>
      <c r="O116" s="24">
        <v>-5.8614973380495504E-3</v>
      </c>
      <c r="P116" s="24">
        <v>0</v>
      </c>
      <c r="Q116" s="24">
        <v>5.8895449314606602E-4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-0.55747844323150897</v>
      </c>
      <c r="Z116" s="24">
        <v>3.0663650864226899E-2</v>
      </c>
      <c r="AA116" s="24">
        <v>-1.7351497588663799E-2</v>
      </c>
      <c r="AB116" s="24">
        <v>-2.0637938316027799E-2</v>
      </c>
      <c r="AC116" s="24">
        <v>-1.9035869442796099E-2</v>
      </c>
      <c r="AD116" s="24">
        <v>-1.1175164380958301E-4</v>
      </c>
      <c r="AE116" s="24">
        <v>-1.91329534163854E-2</v>
      </c>
      <c r="AF116" s="24">
        <v>-3.7771177683332498E-2</v>
      </c>
      <c r="AH116">
        <f t="shared" si="9"/>
        <v>-3.7771177683332498E-2</v>
      </c>
      <c r="AJ116">
        <f t="shared" si="10"/>
        <v>-3.7771177683332498E-2</v>
      </c>
      <c r="AK116">
        <f t="shared" si="11"/>
        <v>-3.4492300269940504E-3</v>
      </c>
    </row>
    <row r="117" spans="1:37">
      <c r="A117" s="26">
        <v>49674</v>
      </c>
      <c r="B117" s="24">
        <v>4.3378071174257297E-3</v>
      </c>
      <c r="C117" s="24">
        <v>-2.2682482372584998E-3</v>
      </c>
      <c r="D117" s="24">
        <v>0.10597931534681</v>
      </c>
      <c r="E117" s="25">
        <v>-4.6119769434918899E-7</v>
      </c>
      <c r="F117" s="24">
        <v>-8.16821592631395E-2</v>
      </c>
      <c r="G117" s="24">
        <v>-1.12619257044219E-3</v>
      </c>
      <c r="H117" s="25">
        <v>-1.9145795742157199E-6</v>
      </c>
      <c r="I117" s="24">
        <v>-1.4436392813476E-3</v>
      </c>
      <c r="J117" s="24">
        <v>-3.8254693946194601E-3</v>
      </c>
      <c r="K117" s="24">
        <v>0.53262219075565898</v>
      </c>
      <c r="L117" s="24">
        <v>1.0471258357443499E-3</v>
      </c>
      <c r="M117" s="24">
        <v>0</v>
      </c>
      <c r="N117" s="24">
        <v>0</v>
      </c>
      <c r="O117" s="24">
        <v>-5.5555779425766703E-3</v>
      </c>
      <c r="P117" s="24">
        <v>0</v>
      </c>
      <c r="Q117" s="24">
        <v>5.8069480768399399E-4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-0.54023837835144495</v>
      </c>
      <c r="Z117" s="24">
        <v>2.9707179629267399E-2</v>
      </c>
      <c r="AA117" s="24">
        <v>-1.68213452974455E-2</v>
      </c>
      <c r="AB117" s="24">
        <v>-2.0006051587664501E-2</v>
      </c>
      <c r="AC117" s="24">
        <v>-1.84539356620733E-2</v>
      </c>
      <c r="AD117" s="24">
        <v>-1.0309409143560599E-4</v>
      </c>
      <c r="AE117" s="24">
        <v>-1.8937659765824101E-2</v>
      </c>
      <c r="AF117" s="24">
        <v>-3.6189813729933899E-2</v>
      </c>
      <c r="AH117">
        <f t="shared" si="9"/>
        <v>-3.6189813729933899E-2</v>
      </c>
      <c r="AJ117">
        <f t="shared" si="10"/>
        <v>-3.6189813729933899E-2</v>
      </c>
      <c r="AK117">
        <f t="shared" si="11"/>
        <v>-2.8963791247963375E-3</v>
      </c>
    </row>
    <row r="118" spans="1:37">
      <c r="A118" s="26">
        <v>49765</v>
      </c>
      <c r="B118" s="24">
        <v>4.2945041949775898E-3</v>
      </c>
      <c r="C118" s="24">
        <v>-2.14983277452229E-3</v>
      </c>
      <c r="D118" s="24">
        <v>0.105071492581813</v>
      </c>
      <c r="E118" s="25">
        <v>-4.2022841222618401E-7</v>
      </c>
      <c r="F118" s="24">
        <v>-8.10857961148677E-2</v>
      </c>
      <c r="G118" s="24">
        <v>-1.07894172190246E-3</v>
      </c>
      <c r="H118" s="25">
        <v>-1.7071734366665501E-6</v>
      </c>
      <c r="I118" s="24">
        <v>-1.2916903487109701E-3</v>
      </c>
      <c r="J118" s="24">
        <v>-3.8242289480489799E-3</v>
      </c>
      <c r="K118" s="24">
        <v>0.51614243510032898</v>
      </c>
      <c r="L118" s="24">
        <v>1.1308319528738201E-3</v>
      </c>
      <c r="M118" s="24">
        <v>0</v>
      </c>
      <c r="N118" s="24">
        <v>0</v>
      </c>
      <c r="O118" s="24">
        <v>-5.2602978846044996E-3</v>
      </c>
      <c r="P118" s="24">
        <v>0</v>
      </c>
      <c r="Q118" s="24">
        <v>5.7096784714205E-4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-0.52353954863099905</v>
      </c>
      <c r="Z118" s="24">
        <v>2.8782564090465E-2</v>
      </c>
      <c r="AA118" s="24">
        <v>-1.6306786520941599E-2</v>
      </c>
      <c r="AB118" s="24">
        <v>-1.93928709028632E-2</v>
      </c>
      <c r="AC118" s="24">
        <v>-1.78890682355262E-2</v>
      </c>
      <c r="AD118" s="25">
        <v>-9.3754700835847795E-5</v>
      </c>
      <c r="AE118" s="24">
        <v>-1.8744329035146799E-2</v>
      </c>
      <c r="AF118" s="24">
        <v>-3.4666477453201699E-2</v>
      </c>
      <c r="AH118">
        <f t="shared" si="9"/>
        <v>-3.4666477453201699E-2</v>
      </c>
      <c r="AJ118">
        <f t="shared" si="10"/>
        <v>-3.4666477453201699E-2</v>
      </c>
      <c r="AK118">
        <f t="shared" si="11"/>
        <v>-2.3694476528297315E-3</v>
      </c>
    </row>
    <row r="119" spans="1:37">
      <c r="A119" s="26">
        <v>49856</v>
      </c>
      <c r="B119" s="24">
        <v>4.2520691964014002E-3</v>
      </c>
      <c r="C119" s="24">
        <v>-2.0410018090578699E-3</v>
      </c>
      <c r="D119" s="24">
        <v>0.104166815660478</v>
      </c>
      <c r="E119" s="25">
        <v>-3.8249070475032099E-7</v>
      </c>
      <c r="F119" s="24">
        <v>-8.0484159106560496E-2</v>
      </c>
      <c r="G119" s="24">
        <v>-1.0287546891132801E-3</v>
      </c>
      <c r="H119" s="25">
        <v>-1.5267211675288001E-6</v>
      </c>
      <c r="I119" s="24">
        <v>-1.15013591621918E-3</v>
      </c>
      <c r="J119" s="24">
        <v>-3.8196822623002202E-3</v>
      </c>
      <c r="K119" s="24">
        <v>0.50017682019672904</v>
      </c>
      <c r="L119" s="24">
        <v>1.20602911038095E-3</v>
      </c>
      <c r="M119" s="24">
        <v>0</v>
      </c>
      <c r="N119" s="24">
        <v>0</v>
      </c>
      <c r="O119" s="24">
        <v>-4.9753118604093198E-3</v>
      </c>
      <c r="P119" s="24">
        <v>0</v>
      </c>
      <c r="Q119" s="24">
        <v>5.5998651441668899E-4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-0.50736638496411701</v>
      </c>
      <c r="Z119" s="24">
        <v>2.7888645648020401E-2</v>
      </c>
      <c r="AA119" s="24">
        <v>-1.5807482903187099E-2</v>
      </c>
      <c r="AB119" s="24">
        <v>-1.8797983573589399E-2</v>
      </c>
      <c r="AC119" s="24">
        <v>-1.7340908972457499E-2</v>
      </c>
      <c r="AD119" s="25">
        <v>-8.4004500499246801E-5</v>
      </c>
      <c r="AE119" s="24">
        <v>-1.85529411472013E-2</v>
      </c>
      <c r="AF119" s="24">
        <v>-3.3200294590145202E-2</v>
      </c>
      <c r="AH119">
        <f t="shared" si="9"/>
        <v>-3.3200294590145202E-2</v>
      </c>
      <c r="AJ119">
        <f t="shared" si="10"/>
        <v>-3.3200294590145202E-2</v>
      </c>
      <c r="AK119">
        <f t="shared" si="11"/>
        <v>-1.8689955210442755E-3</v>
      </c>
    </row>
    <row r="120" spans="1:37">
      <c r="A120" s="26">
        <v>49948</v>
      </c>
      <c r="B120" s="24">
        <v>4.2104332227577198E-3</v>
      </c>
      <c r="C120" s="24">
        <v>-1.9409790661215299E-3</v>
      </c>
      <c r="D120" s="24">
        <v>0.10326604461474</v>
      </c>
      <c r="E120" s="25">
        <v>-3.48023918288855E-7</v>
      </c>
      <c r="F120" s="24">
        <v>-7.9879213202784599E-2</v>
      </c>
      <c r="G120" s="24">
        <v>-9.75946784183385E-4</v>
      </c>
      <c r="H120" s="25">
        <v>-1.37116025532991E-6</v>
      </c>
      <c r="I120" s="24">
        <v>-1.0183501360989001E-3</v>
      </c>
      <c r="J120" s="24">
        <v>-3.8119594611564001E-3</v>
      </c>
      <c r="K120" s="24">
        <v>0.48471135717556602</v>
      </c>
      <c r="L120" s="24">
        <v>1.27225485063002E-3</v>
      </c>
      <c r="M120" s="24">
        <v>0</v>
      </c>
      <c r="N120" s="24">
        <v>0</v>
      </c>
      <c r="O120" s="24">
        <v>-4.7002861326868603E-3</v>
      </c>
      <c r="P120" s="24">
        <v>0</v>
      </c>
      <c r="Q120" s="24">
        <v>5.4795256211882001E-4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-0.49170336617003801</v>
      </c>
      <c r="Z120" s="24">
        <v>2.7024295728158301E-2</v>
      </c>
      <c r="AA120" s="24">
        <v>-1.5323088503643501E-2</v>
      </c>
      <c r="AB120" s="24">
        <v>-1.8220967488210602E-2</v>
      </c>
      <c r="AC120" s="24">
        <v>-1.6809089565209E-2</v>
      </c>
      <c r="AD120" s="25">
        <v>-7.4072609963131102E-5</v>
      </c>
      <c r="AE120" s="24">
        <v>-1.8363476250839301E-2</v>
      </c>
      <c r="AF120" s="24">
        <v>-3.1790176401124803E-2</v>
      </c>
      <c r="AH120">
        <f t="shared" si="9"/>
        <v>-3.1790176401124803E-2</v>
      </c>
      <c r="AJ120">
        <f t="shared" si="10"/>
        <v>-3.1790176401124803E-2</v>
      </c>
      <c r="AK120">
        <f t="shared" si="11"/>
        <v>-1.3952449677847589E-3</v>
      </c>
    </row>
    <row r="121" spans="1:37">
      <c r="A121" s="26">
        <v>50040</v>
      </c>
      <c r="B121" s="24">
        <v>4.1695307895870401E-3</v>
      </c>
      <c r="C121" s="24">
        <v>-1.8490300046725299E-3</v>
      </c>
      <c r="D121" s="24">
        <v>0.102369808560792</v>
      </c>
      <c r="E121" s="25">
        <v>-3.1680372993211E-7</v>
      </c>
      <c r="F121" s="24">
        <v>-7.9272608465818101E-2</v>
      </c>
      <c r="G121" s="24">
        <v>-9.2085313773165097E-4</v>
      </c>
      <c r="H121" s="25">
        <v>-1.23837039325165E-6</v>
      </c>
      <c r="I121" s="24">
        <v>-8.9573814782723101E-4</v>
      </c>
      <c r="J121" s="24">
        <v>-3.80120957999611E-3</v>
      </c>
      <c r="K121" s="24">
        <v>0.46973196896043801</v>
      </c>
      <c r="L121" s="24">
        <v>1.3292877420285E-3</v>
      </c>
      <c r="M121" s="24">
        <v>0</v>
      </c>
      <c r="N121" s="24">
        <v>0</v>
      </c>
      <c r="O121" s="24">
        <v>-4.4348981255927398E-3</v>
      </c>
      <c r="P121" s="24">
        <v>0</v>
      </c>
      <c r="Q121" s="24">
        <v>5.35055292313115E-4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-0.47653508644373999</v>
      </c>
      <c r="Z121" s="24">
        <v>2.6188418855431501E-2</v>
      </c>
      <c r="AA121" s="24">
        <v>-1.4853251369555299E-2</v>
      </c>
      <c r="AB121" s="24">
        <v>-1.7661393216986801E-2</v>
      </c>
      <c r="AC121" s="24">
        <v>-1.6293233453805601E-2</v>
      </c>
      <c r="AD121" s="25">
        <v>-6.4150155635697297E-5</v>
      </c>
      <c r="AE121" s="24">
        <v>-1.8175914717545701E-2</v>
      </c>
      <c r="AF121" s="24">
        <v>-3.0434851792428299E-2</v>
      </c>
      <c r="AH121">
        <f t="shared" si="9"/>
        <v>-3.0434851792428299E-2</v>
      </c>
      <c r="AJ121">
        <f t="shared" si="10"/>
        <v>-3.0434851792428299E-2</v>
      </c>
      <c r="AK121">
        <f t="shared" si="11"/>
        <v>-9.4812496857440628E-4</v>
      </c>
    </row>
    <row r="122" spans="1:37">
      <c r="A122" s="26">
        <v>50130</v>
      </c>
      <c r="B122" s="24">
        <v>4.1293002786699602E-3</v>
      </c>
      <c r="C122" s="24">
        <v>-1.7644618725548001E-3</v>
      </c>
      <c r="D122" s="24">
        <v>0.101478620621007</v>
      </c>
      <c r="E122" s="25">
        <v>-2.88754369276285E-7</v>
      </c>
      <c r="F122" s="24">
        <v>-7.8665714000951306E-2</v>
      </c>
      <c r="G122" s="24">
        <v>-8.6381920232640502E-4</v>
      </c>
      <c r="H122" s="25">
        <v>-1.12622009550965E-6</v>
      </c>
      <c r="I122" s="24">
        <v>-7.8173565800913197E-4</v>
      </c>
      <c r="J122" s="24">
        <v>-3.7875955135181299E-3</v>
      </c>
      <c r="K122" s="24">
        <v>0.455224567305623</v>
      </c>
      <c r="L122" s="24">
        <v>1.3771093587345599E-3</v>
      </c>
      <c r="M122" s="24">
        <v>0</v>
      </c>
      <c r="N122" s="24">
        <v>0</v>
      </c>
      <c r="O122" s="24">
        <v>-4.1788360279741499E-3</v>
      </c>
      <c r="P122" s="24">
        <v>0</v>
      </c>
      <c r="Q122" s="24">
        <v>5.2147065754055597E-4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-0.46184631395751802</v>
      </c>
      <c r="Z122" s="24">
        <v>2.53799549300259E-2</v>
      </c>
      <c r="AA122" s="24">
        <v>-1.43976150810383E-2</v>
      </c>
      <c r="AB122" s="24">
        <v>-1.7118826045416799E-2</v>
      </c>
      <c r="AC122" s="24">
        <v>-1.5792957662081601E-2</v>
      </c>
      <c r="AD122" s="25">
        <v>-5.4394082324389901E-5</v>
      </c>
      <c r="AE122" s="24">
        <v>-1.7990237138138802E-2</v>
      </c>
      <c r="AF122" s="24">
        <v>-2.9132898064699701E-2</v>
      </c>
      <c r="AH122">
        <f t="shared" si="9"/>
        <v>-2.9132898064699701E-2</v>
      </c>
      <c r="AJ122">
        <f t="shared" si="10"/>
        <v>-2.9132898064699701E-2</v>
      </c>
      <c r="AK122">
        <f t="shared" si="11"/>
        <v>-5.273134719694858E-4</v>
      </c>
    </row>
    <row r="123" spans="1:37">
      <c r="A123" s="26">
        <v>50221</v>
      </c>
      <c r="B123" s="24">
        <v>4.0896842523555996E-3</v>
      </c>
      <c r="C123" s="24">
        <v>-1.6866236414330299E-3</v>
      </c>
      <c r="D123" s="24">
        <v>0.100592891913896</v>
      </c>
      <c r="E123" s="25">
        <v>-2.63759425769988E-7</v>
      </c>
      <c r="F123" s="24">
        <v>-7.80596500889187E-2</v>
      </c>
      <c r="G123" s="24">
        <v>-8.0519271429771097E-4</v>
      </c>
      <c r="H123" s="25">
        <v>-1.03260526838743E-6</v>
      </c>
      <c r="I123" s="24">
        <v>-6.7580833764858603E-4</v>
      </c>
      <c r="J123" s="24">
        <v>-3.77128962661469E-3</v>
      </c>
      <c r="K123" s="24">
        <v>0.44117512101508899</v>
      </c>
      <c r="L123" s="24">
        <v>1.4158695576107E-3</v>
      </c>
      <c r="M123" s="24">
        <v>0</v>
      </c>
      <c r="N123" s="24">
        <v>0</v>
      </c>
      <c r="O123" s="24">
        <v>-3.9317984061624104E-3</v>
      </c>
      <c r="P123" s="24">
        <v>0</v>
      </c>
      <c r="Q123" s="24">
        <v>5.0736070884122605E-4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-0.44762204112752801</v>
      </c>
      <c r="Z123" s="24">
        <v>2.45978808093021E-2</v>
      </c>
      <c r="AA123" s="24">
        <v>-1.39558202442803E-2</v>
      </c>
      <c r="AB123" s="24">
        <v>-1.65928279102413E-2</v>
      </c>
      <c r="AC123" s="24">
        <v>-1.53078745757598E-2</v>
      </c>
      <c r="AD123" s="25">
        <v>-4.4930818675120702E-5</v>
      </c>
      <c r="AE123" s="24">
        <v>-1.78064243195525E-2</v>
      </c>
      <c r="AF123" s="24">
        <v>-2.7882769918699899E-2</v>
      </c>
      <c r="AH123">
        <f t="shared" si="9"/>
        <v>-2.7882769918699899E-2</v>
      </c>
      <c r="AJ123">
        <f t="shared" si="10"/>
        <v>-2.7882769918699899E-2</v>
      </c>
      <c r="AK123">
        <f t="shared" si="11"/>
        <v>-1.3227706660637675E-4</v>
      </c>
    </row>
    <row r="124" spans="1:37">
      <c r="A124" s="26">
        <v>50313</v>
      </c>
      <c r="B124" s="24">
        <v>4.0506296488205702E-3</v>
      </c>
      <c r="C124" s="24">
        <v>-1.61490576181491E-3</v>
      </c>
      <c r="D124" s="24">
        <v>9.9712944561175895E-2</v>
      </c>
      <c r="E124" s="25">
        <v>-2.4167132717778E-7</v>
      </c>
      <c r="F124" s="24">
        <v>-7.7455318327401004E-2</v>
      </c>
      <c r="G124" s="24">
        <v>-7.4531699311497599E-4</v>
      </c>
      <c r="H124" s="25">
        <v>-9.5548050026950406E-7</v>
      </c>
      <c r="I124" s="24">
        <v>-5.77451067961586E-4</v>
      </c>
      <c r="J124" s="24">
        <v>-3.75246997905838E-3</v>
      </c>
      <c r="K124" s="24">
        <v>0.42756971570560798</v>
      </c>
      <c r="L124" s="24">
        <v>1.4458550313531701E-3</v>
      </c>
      <c r="M124" s="24">
        <v>0</v>
      </c>
      <c r="N124" s="24">
        <v>0</v>
      </c>
      <c r="O124" s="24">
        <v>-3.6934938274015101E-3</v>
      </c>
      <c r="P124" s="24">
        <v>0</v>
      </c>
      <c r="Q124" s="24">
        <v>4.9287334107594105E-4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-0.43384752710337299</v>
      </c>
      <c r="Z124" s="24">
        <v>2.3841211286129999E-2</v>
      </c>
      <c r="AA124" s="24">
        <v>-1.3527505913681501E-2</v>
      </c>
      <c r="AB124" s="24">
        <v>-1.6082959219207899E-2</v>
      </c>
      <c r="AC124" s="24">
        <v>-1.48375936394131E-2</v>
      </c>
      <c r="AD124" s="25">
        <v>-3.5859764645310797E-5</v>
      </c>
      <c r="AE124" s="24">
        <v>-1.7624457281695101E-2</v>
      </c>
      <c r="AF124" s="24">
        <v>-2.6682826456422001E-2</v>
      </c>
      <c r="AH124">
        <f t="shared" si="9"/>
        <v>-2.6682826456422001E-2</v>
      </c>
      <c r="AJ124">
        <f t="shared" si="10"/>
        <v>-2.6682826456422001E-2</v>
      </c>
      <c r="AK124">
        <f t="shared" si="11"/>
        <v>2.3769219216085782E-4</v>
      </c>
    </row>
    <row r="125" spans="1:37">
      <c r="A125" s="26">
        <v>50405</v>
      </c>
      <c r="B125" s="24">
        <v>4.0120878753570699E-3</v>
      </c>
      <c r="C125" s="24">
        <v>-1.5487397046791401E-3</v>
      </c>
      <c r="D125" s="24">
        <v>9.8839023685835706E-2</v>
      </c>
      <c r="E125" s="25">
        <v>-2.2231958028870801E-7</v>
      </c>
      <c r="F125" s="24">
        <v>-7.6853429667419398E-2</v>
      </c>
      <c r="G125" s="24">
        <v>-6.8452545712902003E-4</v>
      </c>
      <c r="H125" s="25">
        <v>-8.9288382324677504E-7</v>
      </c>
      <c r="I125" s="24">
        <v>-4.8618706320868E-4</v>
      </c>
      <c r="J125" s="24">
        <v>-3.7313171138192401E-3</v>
      </c>
      <c r="K125" s="24">
        <v>0.41439460555020102</v>
      </c>
      <c r="L125" s="24">
        <v>1.46746107004806E-3</v>
      </c>
      <c r="M125" s="24">
        <v>0</v>
      </c>
      <c r="N125" s="24">
        <v>0</v>
      </c>
      <c r="O125" s="24">
        <v>-3.4636404947264898E-3</v>
      </c>
      <c r="P125" s="24">
        <v>0</v>
      </c>
      <c r="Q125" s="24">
        <v>4.7814229015915802E-4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-0.42050833306595897</v>
      </c>
      <c r="Z125" s="24">
        <v>2.3108999549625898E-2</v>
      </c>
      <c r="AA125" s="24">
        <v>-1.3112310928525699E-2</v>
      </c>
      <c r="AB125" s="24">
        <v>-1.5588780541165199E-2</v>
      </c>
      <c r="AC125" s="24">
        <v>-1.43817229548815E-2</v>
      </c>
      <c r="AD125" s="25">
        <v>-2.72565777575122E-5</v>
      </c>
      <c r="AE125" s="24">
        <v>-1.7444317254373801E-2</v>
      </c>
      <c r="AF125" s="24">
        <v>-2.5531356005814299E-2</v>
      </c>
      <c r="AH125">
        <f t="shared" si="9"/>
        <v>-2.5531356005814299E-2</v>
      </c>
      <c r="AJ125">
        <f t="shared" si="10"/>
        <v>-2.5531356005814299E-2</v>
      </c>
      <c r="AK125">
        <f t="shared" si="11"/>
        <v>5.8344296264767337E-4</v>
      </c>
    </row>
    <row r="126" spans="1:37">
      <c r="A126" s="26">
        <v>50495</v>
      </c>
      <c r="B126" s="24">
        <v>3.9740148154671596E-3</v>
      </c>
      <c r="C126" s="24">
        <v>-1.4875972762970499E-3</v>
      </c>
      <c r="D126" s="24">
        <v>9.7971308395787493E-2</v>
      </c>
      <c r="E126" s="25">
        <v>-2.0551786811181801E-7</v>
      </c>
      <c r="F126" s="24">
        <v>-7.62545302845474E-2</v>
      </c>
      <c r="G126" s="24">
        <v>-6.2313723619127504E-4</v>
      </c>
      <c r="H126" s="25">
        <v>-8.4295567654446797E-7</v>
      </c>
      <c r="I126" s="24">
        <v>-4.0156689635803203E-4</v>
      </c>
      <c r="J126" s="24">
        <v>-3.70801135893413E-3</v>
      </c>
      <c r="K126" s="24">
        <v>0.401636257491083</v>
      </c>
      <c r="L126" s="24">
        <v>1.48116642558103E-3</v>
      </c>
      <c r="M126" s="24">
        <v>0</v>
      </c>
      <c r="N126" s="24">
        <v>0</v>
      </c>
      <c r="O126" s="24">
        <v>-3.2419658938750398E-3</v>
      </c>
      <c r="P126" s="24">
        <v>0</v>
      </c>
      <c r="Q126" s="24">
        <v>4.6328734090744902E-4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-0.40759035093164298</v>
      </c>
      <c r="Z126" s="24">
        <v>2.2400337206845599E-2</v>
      </c>
      <c r="AA126" s="24">
        <v>-1.27098751538925E-2</v>
      </c>
      <c r="AB126" s="24">
        <v>-1.5109854157725399E-2</v>
      </c>
      <c r="AC126" s="24">
        <v>-1.39398707686088E-2</v>
      </c>
      <c r="AD126" s="25">
        <v>-1.9176242307714099E-5</v>
      </c>
      <c r="AE126" s="24">
        <v>-1.7265985674289198E-2</v>
      </c>
      <c r="AF126" s="24">
        <v>-2.4426598672536E-2</v>
      </c>
      <c r="AH126">
        <f t="shared" si="9"/>
        <v>-2.4426598672536E-2</v>
      </c>
      <c r="AJ126">
        <f t="shared" si="10"/>
        <v>-2.4426598672536E-2</v>
      </c>
      <c r="AK126">
        <f t="shared" si="11"/>
        <v>9.0593388371284361E-4</v>
      </c>
    </row>
    <row r="127" spans="1:37">
      <c r="A127" s="26">
        <v>50586</v>
      </c>
      <c r="B127" s="24">
        <v>3.9363707642066396E-3</v>
      </c>
      <c r="C127" s="24">
        <v>-1.4309897078656E-3</v>
      </c>
      <c r="D127" s="24">
        <v>9.7109921764756801E-2</v>
      </c>
      <c r="E127" s="25">
        <v>-1.91070098851382E-7</v>
      </c>
      <c r="F127" s="24">
        <v>-7.5659025270097699E-2</v>
      </c>
      <c r="G127" s="24">
        <v>-5.6145376475014305E-4</v>
      </c>
      <c r="H127" s="25">
        <v>-8.0395277137194597E-7</v>
      </c>
      <c r="I127" s="24">
        <v>-3.2316745077013201E-4</v>
      </c>
      <c r="J127" s="24">
        <v>-3.6827305937342202E-3</v>
      </c>
      <c r="K127" s="24">
        <v>0.38928138844661098</v>
      </c>
      <c r="L127" s="24">
        <v>1.4875111434585E-3</v>
      </c>
      <c r="M127" s="24">
        <v>0</v>
      </c>
      <c r="N127" s="24">
        <v>0</v>
      </c>
      <c r="O127" s="24">
        <v>-3.0282064526155799E-3</v>
      </c>
      <c r="P127" s="24">
        <v>0</v>
      </c>
      <c r="Q127" s="24">
        <v>4.4841470810247299E-4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-0.39507982606145903</v>
      </c>
      <c r="Z127" s="24">
        <v>2.1714353936957202E-2</v>
      </c>
      <c r="AA127" s="24">
        <v>-1.23198406190541E-2</v>
      </c>
      <c r="AB127" s="24">
        <v>-1.4645745471696101E-2</v>
      </c>
      <c r="AC127" s="24">
        <v>-1.35116468395605E-2</v>
      </c>
      <c r="AD127" s="25">
        <v>-1.16559120325534E-5</v>
      </c>
      <c r="AE127" s="24">
        <v>-1.70894441821038E-2</v>
      </c>
      <c r="AF127" s="24">
        <v>-2.3366766584510801E-2</v>
      </c>
      <c r="AH127">
        <f t="shared" si="9"/>
        <v>-2.3366766584510801E-2</v>
      </c>
      <c r="AJ127">
        <f t="shared" si="10"/>
        <v>-2.3366766584510801E-2</v>
      </c>
      <c r="AK127">
        <f t="shared" si="11"/>
        <v>1.2062059357233583E-3</v>
      </c>
    </row>
    <row r="128" spans="1:37">
      <c r="A128" s="26">
        <v>50678</v>
      </c>
      <c r="B128" s="24">
        <v>3.8991203048879498E-3</v>
      </c>
      <c r="C128" s="24">
        <v>-1.3784665324807501E-3</v>
      </c>
      <c r="D128" s="24">
        <v>9.6254939835821396E-2</v>
      </c>
      <c r="E128" s="25">
        <v>-1.7877550129972499E-7</v>
      </c>
      <c r="F128" s="24">
        <v>-7.5067200164707901E-2</v>
      </c>
      <c r="G128" s="24">
        <v>-4.9975624344961698E-4</v>
      </c>
      <c r="H128" s="25">
        <v>-7.7425751979020498E-7</v>
      </c>
      <c r="I128" s="24">
        <v>-2.50590818556686E-4</v>
      </c>
      <c r="J128" s="24">
        <v>-3.6556484317437901E-3</v>
      </c>
      <c r="K128" s="24">
        <v>0.37731699605730801</v>
      </c>
      <c r="L128" s="24">
        <v>1.4870772038041999E-3</v>
      </c>
      <c r="M128" s="24">
        <v>0</v>
      </c>
      <c r="N128" s="24">
        <v>0</v>
      </c>
      <c r="O128" s="24">
        <v>-2.8221072127012198E-3</v>
      </c>
      <c r="P128" s="24">
        <v>0</v>
      </c>
      <c r="Q128" s="24">
        <v>4.3361755707750399E-4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-0.38296337456523999</v>
      </c>
      <c r="Z128" s="24">
        <v>2.1050216842515401E-2</v>
      </c>
      <c r="AA128" s="24">
        <v>-1.19418525495917E-2</v>
      </c>
      <c r="AB128" s="24">
        <v>-1.41960242707935E-2</v>
      </c>
      <c r="AC128" s="24">
        <v>-1.30966636829492E-2</v>
      </c>
      <c r="AD128" s="25">
        <v>-4.7175220710915298E-6</v>
      </c>
      <c r="AE128" s="24">
        <v>-1.6914674619562298E-2</v>
      </c>
      <c r="AF128" s="24">
        <v>-2.23500618454416E-2</v>
      </c>
      <c r="AH128">
        <f t="shared" si="9"/>
        <v>-2.23500618454416E-2</v>
      </c>
      <c r="AJ128">
        <f t="shared" si="10"/>
        <v>-2.23500618454416E-2</v>
      </c>
      <c r="AK128">
        <f t="shared" si="11"/>
        <v>1.4853578453804354E-3</v>
      </c>
    </row>
    <row r="129" spans="1:37">
      <c r="A129" s="26">
        <v>50770</v>
      </c>
      <c r="B129" s="24">
        <v>3.8622321389451199E-3</v>
      </c>
      <c r="C129" s="24">
        <v>-1.32961426955357E-3</v>
      </c>
      <c r="D129" s="24">
        <v>9.5406399683872503E-2</v>
      </c>
      <c r="E129" s="25">
        <v>-1.6843285924550501E-7</v>
      </c>
      <c r="F129" s="24">
        <v>-7.4479240386883097E-2</v>
      </c>
      <c r="G129" s="24">
        <v>-4.3830386260651499E-4</v>
      </c>
      <c r="H129" s="25">
        <v>-7.5238364856730896E-7</v>
      </c>
      <c r="I129" s="24">
        <v>-1.8346316383591101E-4</v>
      </c>
      <c r="J129" s="24">
        <v>-3.6269327745568499E-3</v>
      </c>
      <c r="K129" s="24">
        <v>0.36573038352391901</v>
      </c>
      <c r="L129" s="24">
        <v>1.4804717967405699E-3</v>
      </c>
      <c r="M129" s="24">
        <v>0</v>
      </c>
      <c r="N129" s="24">
        <v>0</v>
      </c>
      <c r="O129" s="24">
        <v>-2.6234215145114299E-3</v>
      </c>
      <c r="P129" s="24">
        <v>0</v>
      </c>
      <c r="Q129" s="24">
        <v>4.1897663366514401E-4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-0.371227995773527</v>
      </c>
      <c r="Z129" s="24">
        <v>2.0407129555778301E-2</v>
      </c>
      <c r="AA129" s="24">
        <v>-1.1575560291973999E-2</v>
      </c>
      <c r="AB129" s="24">
        <v>-1.37602658478773E-2</v>
      </c>
      <c r="AC129" s="24">
        <v>-1.26945376879798E-2</v>
      </c>
      <c r="AD129" s="25">
        <v>1.62982951382934E-6</v>
      </c>
      <c r="AE129" s="24">
        <v>-1.6741659026688401E-2</v>
      </c>
      <c r="AF129" s="24">
        <v>-2.1374692254052401E-2</v>
      </c>
      <c r="AH129">
        <f t="shared" si="9"/>
        <v>-2.1374692254052401E-2</v>
      </c>
      <c r="AJ129">
        <f t="shared" si="10"/>
        <v>-2.1374692254052401E-2</v>
      </c>
      <c r="AK129">
        <f t="shared" si="11"/>
        <v>1.7445244380945475E-3</v>
      </c>
    </row>
    <row r="130" spans="1:37">
      <c r="A130" s="26">
        <v>50860</v>
      </c>
      <c r="B130" s="24">
        <v>3.8256788795014802E-3</v>
      </c>
      <c r="C130" s="24">
        <v>-1.28405494166941E-3</v>
      </c>
      <c r="D130" s="24">
        <v>9.4564306581595703E-2</v>
      </c>
      <c r="E130" s="25">
        <v>-1.5984397435366E-7</v>
      </c>
      <c r="F130" s="24">
        <v>-7.3895248632897204E-2</v>
      </c>
      <c r="G130" s="24">
        <v>-3.7733268707283902E-4</v>
      </c>
      <c r="H130" s="25">
        <v>-7.3697857425096399E-7</v>
      </c>
      <c r="I130" s="24">
        <v>-1.21433566804366E-4</v>
      </c>
      <c r="J130" s="24">
        <v>-3.5967446933574802E-3</v>
      </c>
      <c r="K130" s="24">
        <v>0.35450917908809598</v>
      </c>
      <c r="L130" s="24">
        <v>1.46831304626066E-3</v>
      </c>
      <c r="M130" s="24">
        <v>0</v>
      </c>
      <c r="N130" s="24">
        <v>0</v>
      </c>
      <c r="O130" s="24">
        <v>-2.431910694318E-3</v>
      </c>
      <c r="P130" s="24">
        <v>0</v>
      </c>
      <c r="Q130" s="24">
        <v>4.0456097669030799E-4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-0.35986108042711301</v>
      </c>
      <c r="Z130" s="24">
        <v>1.9784331151610601E-2</v>
      </c>
      <c r="AA130" s="24">
        <v>-1.1220618131405499E-2</v>
      </c>
      <c r="AB130" s="24">
        <v>-1.3338051981158901E-2</v>
      </c>
      <c r="AC130" s="24">
        <v>-1.23048901102957E-2</v>
      </c>
      <c r="AD130" s="25">
        <v>7.3877267689853502E-6</v>
      </c>
      <c r="AE130" s="24">
        <v>-1.65703796390313E-2</v>
      </c>
      <c r="AF130" s="24">
        <v>-2.0438884877136701E-2</v>
      </c>
      <c r="AH130">
        <f t="shared" si="9"/>
        <v>-2.0438884877136701E-2</v>
      </c>
      <c r="AJ130">
        <f t="shared" si="10"/>
        <v>-2.0438884877136701E-2</v>
      </c>
      <c r="AK130">
        <f t="shared" si="11"/>
        <v>1.9848578063608041E-3</v>
      </c>
    </row>
    <row r="131" spans="1:37">
      <c r="A131" s="26">
        <v>50951</v>
      </c>
      <c r="B131" s="24">
        <v>3.7894368179567498E-3</v>
      </c>
      <c r="C131" s="24">
        <v>-1.24144445166898E-3</v>
      </c>
      <c r="D131" s="24">
        <v>9.37286403196608E-2</v>
      </c>
      <c r="E131" s="25">
        <v>-1.5281644298031901E-7</v>
      </c>
      <c r="F131" s="24">
        <v>-7.3315260342740898E-2</v>
      </c>
      <c r="G131" s="24">
        <v>-3.1705510859444399E-4</v>
      </c>
      <c r="H131" s="25">
        <v>-7.2682306912453799E-7</v>
      </c>
      <c r="I131" s="25">
        <v>-6.4172862386283094E-5</v>
      </c>
      <c r="J131" s="24">
        <v>-3.56523759737135E-3</v>
      </c>
      <c r="K131" s="24">
        <v>0.343641350695439</v>
      </c>
      <c r="L131" s="24">
        <v>1.45121799029645E-3</v>
      </c>
      <c r="M131" s="24">
        <v>0</v>
      </c>
      <c r="N131" s="24">
        <v>0</v>
      </c>
      <c r="O131" s="24">
        <v>-2.24734379400806E-3</v>
      </c>
      <c r="P131" s="24">
        <v>0</v>
      </c>
      <c r="Q131" s="24">
        <v>3.9042868935267098E-4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-0.34885041510631398</v>
      </c>
      <c r="Z131" s="24">
        <v>1.9181094912451201E-2</v>
      </c>
      <c r="AA131" s="24">
        <v>-1.0876686005427599E-2</v>
      </c>
      <c r="AB131" s="24">
        <v>-1.2928971779579799E-2</v>
      </c>
      <c r="AC131" s="24">
        <v>-1.19273479418137E-2</v>
      </c>
      <c r="AD131" s="25">
        <v>1.25665006520654E-5</v>
      </c>
      <c r="AE131" s="24">
        <v>-1.6400818884979299E-2</v>
      </c>
      <c r="AF131" s="24">
        <v>-1.9540897588577699E-2</v>
      </c>
      <c r="AH131">
        <f t="shared" si="9"/>
        <v>-1.9540897588577699E-2</v>
      </c>
      <c r="AJ131">
        <f t="shared" si="10"/>
        <v>-1.9540897588577699E-2</v>
      </c>
      <c r="AK131">
        <f t="shared" si="11"/>
        <v>2.207511136015184E-3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4499F-7830-874F-B75B-133C593D2D66}">
  <dimension ref="A1:AK132"/>
  <sheetViews>
    <sheetView topLeftCell="AK1" zoomScale="161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4.7886410864976404E-3</v>
      </c>
      <c r="C2" s="24">
        <v>6.3219010431394699E-3</v>
      </c>
      <c r="D2" s="24">
        <v>0.196095112321129</v>
      </c>
      <c r="E2" s="25">
        <v>-5.3431574707203202E-6</v>
      </c>
      <c r="F2" s="24">
        <v>-0.25171621305636499</v>
      </c>
      <c r="G2" s="24">
        <v>-1.9145072065736499E-4</v>
      </c>
      <c r="H2" s="25">
        <v>6.5100631058366102E-6</v>
      </c>
      <c r="I2" s="24">
        <v>-1.2369080073685699E-2</v>
      </c>
      <c r="J2" s="24">
        <v>-1.02528533076528E-2</v>
      </c>
      <c r="K2" s="24">
        <v>-0.20036532026033099</v>
      </c>
      <c r="L2" s="24">
        <v>3.0316217759618E-2</v>
      </c>
      <c r="M2" s="24">
        <v>0</v>
      </c>
      <c r="N2" s="24">
        <v>0</v>
      </c>
      <c r="O2" s="24">
        <v>1.2869747777268499E-3</v>
      </c>
      <c r="P2" s="24">
        <v>0</v>
      </c>
      <c r="Q2" s="24">
        <v>-2.10408079671657E-4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-5.5489769526406101E-2</v>
      </c>
      <c r="AF2" s="24">
        <v>-0.29178508113101498</v>
      </c>
      <c r="AG2" s="24">
        <v>0</v>
      </c>
      <c r="AH2">
        <f t="shared" ref="AH2:AH33" si="0">AF2+$AG$2</f>
        <v>-0.29178508113101498</v>
      </c>
      <c r="AI2">
        <v>0.92500000000000004</v>
      </c>
      <c r="AJ2">
        <f t="shared" ref="AJ2:AJ33" si="1">+AH2</f>
        <v>-0.29178508113101498</v>
      </c>
      <c r="AK2">
        <f t="shared" ref="AK2:AK33" si="2">AH2-SUM(Y2:AD2,K2)</f>
        <v>-9.1419760870683986E-2</v>
      </c>
    </row>
    <row r="3" spans="1:37">
      <c r="A3" s="26">
        <v>39263</v>
      </c>
      <c r="B3" s="24">
        <v>4.1477925560575203E-3</v>
      </c>
      <c r="C3" s="24">
        <v>3.5819786199643199E-3</v>
      </c>
      <c r="D3" s="24">
        <v>0.20920725467690701</v>
      </c>
      <c r="E3" s="25">
        <v>4.9161040911420296E-7</v>
      </c>
      <c r="F3" s="24">
        <v>-0.28314516928959799</v>
      </c>
      <c r="G3" s="24">
        <v>-2.5381961686391499E-3</v>
      </c>
      <c r="H3" s="25">
        <v>1.44000696846947E-5</v>
      </c>
      <c r="I3" s="24">
        <v>-1.07527014276507E-2</v>
      </c>
      <c r="J3" s="24">
        <v>-1.0992501575159601E-2</v>
      </c>
      <c r="K3" s="24">
        <v>-0.22675016219492</v>
      </c>
      <c r="L3" s="24">
        <v>2.7394876719134102E-2</v>
      </c>
      <c r="M3" s="24">
        <v>0</v>
      </c>
      <c r="N3" s="24">
        <v>0</v>
      </c>
      <c r="O3" s="24">
        <v>2.9793955175596901E-3</v>
      </c>
      <c r="P3" s="24">
        <v>0</v>
      </c>
      <c r="Q3" s="25">
        <v>7.6638039302118696E-5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-5.4904474090724499E-2</v>
      </c>
      <c r="AF3" s="24">
        <v>-0.34168037693766401</v>
      </c>
      <c r="AH3">
        <f t="shared" si="0"/>
        <v>-0.34168037693766401</v>
      </c>
      <c r="AI3">
        <v>0.99</v>
      </c>
      <c r="AJ3">
        <f t="shared" si="1"/>
        <v>-0.34168037693766401</v>
      </c>
      <c r="AK3">
        <f t="shared" si="2"/>
        <v>-0.11493021474274401</v>
      </c>
    </row>
    <row r="4" spans="1:37">
      <c r="A4" s="26">
        <v>39355</v>
      </c>
      <c r="B4" s="24">
        <v>4.4098822909021699E-3</v>
      </c>
      <c r="C4" s="24">
        <v>7.46969746746766E-3</v>
      </c>
      <c r="D4" s="24">
        <v>0.21936382798424101</v>
      </c>
      <c r="E4" s="25">
        <v>-2.84269665270209E-6</v>
      </c>
      <c r="F4" s="24">
        <v>-0.29919988196861902</v>
      </c>
      <c r="G4" s="24">
        <v>-1.8720274568271598E-2</v>
      </c>
      <c r="H4" s="25">
        <v>1.7785646035481401E-5</v>
      </c>
      <c r="I4" s="24">
        <v>-2.25716206061881E-2</v>
      </c>
      <c r="J4" s="24">
        <v>-9.4505605304052807E-3</v>
      </c>
      <c r="K4" s="24">
        <v>-0.20403429406687601</v>
      </c>
      <c r="L4" s="24">
        <v>2.3493116918638701E-2</v>
      </c>
      <c r="M4" s="24">
        <v>0</v>
      </c>
      <c r="N4" s="24">
        <v>0</v>
      </c>
      <c r="O4" s="24">
        <v>5.9160041095449901E-3</v>
      </c>
      <c r="P4" s="24">
        <v>0</v>
      </c>
      <c r="Q4" s="24">
        <v>5.2054194140862902E-4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-5.4326182355452703E-2</v>
      </c>
      <c r="AF4" s="24">
        <v>-0.347114800434214</v>
      </c>
      <c r="AH4">
        <f t="shared" si="0"/>
        <v>-0.347114800434214</v>
      </c>
      <c r="AI4">
        <v>1.07</v>
      </c>
      <c r="AJ4">
        <f t="shared" si="1"/>
        <v>-0.347114800434214</v>
      </c>
      <c r="AK4">
        <f t="shared" si="2"/>
        <v>-0.14308050636733799</v>
      </c>
    </row>
    <row r="5" spans="1:37">
      <c r="A5" s="26">
        <v>39447</v>
      </c>
      <c r="B5" s="24">
        <v>3.7848918107631401E-3</v>
      </c>
      <c r="C5" s="24">
        <v>2.1625843763156999E-3</v>
      </c>
      <c r="D5" s="24">
        <v>0.22790672871367301</v>
      </c>
      <c r="E5" s="25">
        <v>3.8633888981746602E-6</v>
      </c>
      <c r="F5" s="24">
        <v>-0.31165160053638102</v>
      </c>
      <c r="G5" s="24">
        <v>-2.9849902822117701E-2</v>
      </c>
      <c r="H5" s="25">
        <v>1.8435182675033E-5</v>
      </c>
      <c r="I5" s="24">
        <v>-1.0336599607075499E-2</v>
      </c>
      <c r="J5" s="24">
        <v>-9.5919727820102298E-3</v>
      </c>
      <c r="K5" s="24">
        <v>-0.225088842034606</v>
      </c>
      <c r="L5" s="24">
        <v>2.6119488322255802E-2</v>
      </c>
      <c r="M5" s="24">
        <v>0</v>
      </c>
      <c r="N5" s="24">
        <v>0</v>
      </c>
      <c r="O5" s="24">
        <v>4.53164770682661E-3</v>
      </c>
      <c r="P5" s="24">
        <v>0</v>
      </c>
      <c r="Q5" s="24">
        <v>6.6113648223253298E-4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-5.3754775545151401E-2</v>
      </c>
      <c r="AF5" s="24">
        <v>-0.37508491734368798</v>
      </c>
      <c r="AH5">
        <f t="shared" si="0"/>
        <v>-0.37508491734368798</v>
      </c>
      <c r="AI5">
        <v>1.0974999999999999</v>
      </c>
      <c r="AJ5">
        <f t="shared" si="1"/>
        <v>-0.37508491734368798</v>
      </c>
      <c r="AK5">
        <f t="shared" si="2"/>
        <v>-0.14999607530908199</v>
      </c>
    </row>
    <row r="6" spans="1:37">
      <c r="A6" s="26">
        <v>39538</v>
      </c>
      <c r="B6" s="24">
        <v>3.8582930058618202E-3</v>
      </c>
      <c r="C6" s="24">
        <v>7.5866987799528196E-3</v>
      </c>
      <c r="D6" s="24">
        <v>0.23091108534447499</v>
      </c>
      <c r="E6" s="25">
        <v>8.6637619734365802E-7</v>
      </c>
      <c r="F6" s="24">
        <v>-0.31385196591175402</v>
      </c>
      <c r="G6" s="24">
        <v>-5.0313398366545997E-2</v>
      </c>
      <c r="H6" s="25">
        <v>3.7180082488701301E-5</v>
      </c>
      <c r="I6" s="24">
        <v>-2.16718146819968E-2</v>
      </c>
      <c r="J6" s="24">
        <v>-6.3019845984432698E-3</v>
      </c>
      <c r="K6" s="24">
        <v>-0.25755857759204798</v>
      </c>
      <c r="L6" s="24">
        <v>6.6750097802340397E-3</v>
      </c>
      <c r="M6" s="24">
        <v>0</v>
      </c>
      <c r="N6" s="24">
        <v>0</v>
      </c>
      <c r="O6" s="24">
        <v>7.0415294185190601E-3</v>
      </c>
      <c r="P6" s="24">
        <v>0</v>
      </c>
      <c r="Q6" s="24">
        <v>8.7027107059874803E-4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-5.3190138130387199E-2</v>
      </c>
      <c r="AF6" s="24">
        <v>-0.44590694542282999</v>
      </c>
      <c r="AH6">
        <f t="shared" si="0"/>
        <v>-0.44590694542282999</v>
      </c>
      <c r="AI6">
        <v>1.0575000000000001</v>
      </c>
      <c r="AJ6">
        <f t="shared" si="1"/>
        <v>-0.44590694542282999</v>
      </c>
      <c r="AK6">
        <f t="shared" si="2"/>
        <v>-0.18834836783078202</v>
      </c>
    </row>
    <row r="7" spans="1:37">
      <c r="A7" s="26">
        <v>39629</v>
      </c>
      <c r="B7" s="24">
        <v>3.5813579568101401E-3</v>
      </c>
      <c r="C7" s="24">
        <v>9.4541782282584995E-3</v>
      </c>
      <c r="D7" s="24">
        <v>0.23785814450513201</v>
      </c>
      <c r="E7" s="25">
        <v>5.4400088267447902E-6</v>
      </c>
      <c r="F7" s="24">
        <v>-0.33011570786995398</v>
      </c>
      <c r="G7" s="24">
        <v>-4.4561348297939798E-2</v>
      </c>
      <c r="H7" s="25">
        <v>5.0459970758334103E-5</v>
      </c>
      <c r="I7" s="24">
        <v>-9.9949878345478305E-3</v>
      </c>
      <c r="J7" s="24">
        <v>-8.9844388769071293E-3</v>
      </c>
      <c r="K7" s="24">
        <v>-0.21518387684470799</v>
      </c>
      <c r="L7" s="24">
        <v>5.2054468354821902E-3</v>
      </c>
      <c r="M7" s="24">
        <v>0</v>
      </c>
      <c r="N7" s="24">
        <v>0</v>
      </c>
      <c r="O7" s="24">
        <v>6.0079946769092899E-3</v>
      </c>
      <c r="P7" s="24">
        <v>0</v>
      </c>
      <c r="Q7" s="24">
        <v>1.5594666040111701E-3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-5.2632157706807597E-2</v>
      </c>
      <c r="AF7" s="24">
        <v>-0.39775002864466502</v>
      </c>
      <c r="AH7">
        <f t="shared" si="0"/>
        <v>-0.39775002864466502</v>
      </c>
      <c r="AI7">
        <v>1.1025</v>
      </c>
      <c r="AJ7">
        <f t="shared" si="1"/>
        <v>-0.39775002864466502</v>
      </c>
      <c r="AK7">
        <f t="shared" si="2"/>
        <v>-0.18256615179995703</v>
      </c>
    </row>
    <row r="8" spans="1:37">
      <c r="A8" s="26">
        <v>39721</v>
      </c>
      <c r="B8" s="24">
        <v>2.6889465148046501E-3</v>
      </c>
      <c r="C8" s="24">
        <v>1.6151355866091701E-2</v>
      </c>
      <c r="D8" s="24">
        <v>0.24200958441138901</v>
      </c>
      <c r="E8" s="25">
        <v>7.1675181182825501E-6</v>
      </c>
      <c r="F8" s="24">
        <v>-0.34109019724284001</v>
      </c>
      <c r="G8" s="24">
        <v>-6.7823983705287194E-2</v>
      </c>
      <c r="H8" s="25">
        <v>5.6970720972478203E-5</v>
      </c>
      <c r="I8" s="24">
        <v>-1.9784627364247E-2</v>
      </c>
      <c r="J8" s="24">
        <v>-2.2653302544728801E-3</v>
      </c>
      <c r="K8" s="24">
        <v>-0.20471118935885699</v>
      </c>
      <c r="L8" s="24">
        <v>-5.3585387407990397E-3</v>
      </c>
      <c r="M8" s="24">
        <v>0</v>
      </c>
      <c r="N8" s="24">
        <v>0</v>
      </c>
      <c r="O8" s="24">
        <v>9.13999924224684E-3</v>
      </c>
      <c r="P8" s="24">
        <v>0</v>
      </c>
      <c r="Q8" s="24">
        <v>1.7612154587158999E-3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-5.2080724879360198E-2</v>
      </c>
      <c r="AF8" s="24">
        <v>-0.42129935181352002</v>
      </c>
      <c r="AH8">
        <f t="shared" si="0"/>
        <v>-0.42129935181352002</v>
      </c>
      <c r="AI8">
        <v>1.135</v>
      </c>
      <c r="AJ8">
        <f t="shared" si="1"/>
        <v>-0.42129935181352002</v>
      </c>
      <c r="AK8">
        <f t="shared" si="2"/>
        <v>-0.21658816245466303</v>
      </c>
    </row>
    <row r="9" spans="1:37">
      <c r="A9" s="26">
        <v>39813</v>
      </c>
      <c r="B9" s="24">
        <v>4.0191323741871499E-3</v>
      </c>
      <c r="C9" s="24">
        <v>3.2254496675472498E-2</v>
      </c>
      <c r="D9" s="24">
        <v>0.25586347445640201</v>
      </c>
      <c r="E9" s="25">
        <v>2.8410286023106999E-6</v>
      </c>
      <c r="F9" s="24">
        <v>-0.31815327265538201</v>
      </c>
      <c r="G9" s="24">
        <v>-0.164229691923304</v>
      </c>
      <c r="H9" s="25">
        <v>3.2568499012807303E-5</v>
      </c>
      <c r="I9" s="24">
        <v>-2.45893009063494E-2</v>
      </c>
      <c r="J9" s="24">
        <v>-1.4530784662400401E-3</v>
      </c>
      <c r="K9" s="24">
        <v>-0.181215905722131</v>
      </c>
      <c r="L9" s="24">
        <v>-3.8765873426345097E-2</v>
      </c>
      <c r="M9" s="24">
        <v>0</v>
      </c>
      <c r="N9" s="24">
        <v>0</v>
      </c>
      <c r="O9" s="24">
        <v>1.0534032282412901E-2</v>
      </c>
      <c r="P9" s="24">
        <v>0</v>
      </c>
      <c r="Q9" s="24">
        <v>1.5848185737286501E-3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-9.9758696013725091E-3</v>
      </c>
      <c r="Z9" s="24">
        <v>2.1609168003513299E-2</v>
      </c>
      <c r="AA9" s="24">
        <v>-1.7833040488995901E-2</v>
      </c>
      <c r="AB9" s="24">
        <v>1.63694578815788E-3</v>
      </c>
      <c r="AC9" s="24">
        <v>4.1040572060480696E-3</v>
      </c>
      <c r="AD9" s="24">
        <v>9.4578876928959298E-3</v>
      </c>
      <c r="AE9" s="24">
        <v>-5.1535733151400497E-2</v>
      </c>
      <c r="AF9" s="24">
        <v>-0.466652343761084</v>
      </c>
      <c r="AH9">
        <f t="shared" si="0"/>
        <v>-0.466652343761084</v>
      </c>
      <c r="AI9">
        <v>0.97250000000000003</v>
      </c>
      <c r="AJ9">
        <f t="shared" si="1"/>
        <v>-0.466652343761084</v>
      </c>
      <c r="AK9">
        <f t="shared" si="2"/>
        <v>-0.29443558663919978</v>
      </c>
    </row>
    <row r="10" spans="1:37">
      <c r="A10" s="26">
        <v>39903</v>
      </c>
      <c r="B10" s="24">
        <v>4.4266525358110098E-3</v>
      </c>
      <c r="C10" s="24">
        <v>3.6682701825997303E-2</v>
      </c>
      <c r="D10" s="24">
        <v>0.24784660272351799</v>
      </c>
      <c r="E10" s="25">
        <v>2.1809276552968598E-6</v>
      </c>
      <c r="F10" s="24">
        <v>-0.31271466897592098</v>
      </c>
      <c r="G10" s="24">
        <v>-0.15363134166673201</v>
      </c>
      <c r="H10" s="25">
        <v>3.0044843059395801E-6</v>
      </c>
      <c r="I10" s="24">
        <v>-1.3899958651641699E-2</v>
      </c>
      <c r="J10" s="24">
        <v>-1.2226854428075301E-3</v>
      </c>
      <c r="K10" s="24">
        <v>-0.249229332447997</v>
      </c>
      <c r="L10" s="24">
        <v>-5.6037502475919397E-2</v>
      </c>
      <c r="M10" s="24">
        <v>0</v>
      </c>
      <c r="N10" s="24">
        <v>0</v>
      </c>
      <c r="O10" s="24">
        <v>9.30490573081196E-3</v>
      </c>
      <c r="P10" s="24">
        <v>0</v>
      </c>
      <c r="Q10" s="24">
        <v>2.9247057393543197E-4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0.248071116158218</v>
      </c>
      <c r="Z10" s="24">
        <v>-1.2583665887297899E-2</v>
      </c>
      <c r="AA10" s="24">
        <v>-1.55895811012189E-2</v>
      </c>
      <c r="AB10" s="24">
        <v>6.20299491900278E-3</v>
      </c>
      <c r="AC10" s="24">
        <v>1.20207401795324E-2</v>
      </c>
      <c r="AD10" s="24">
        <v>3.9995849860663603E-2</v>
      </c>
      <c r="AE10" s="24">
        <v>-5.0997078818496099E-2</v>
      </c>
      <c r="AF10" s="24">
        <v>-0.26105659554857802</v>
      </c>
      <c r="AH10">
        <f t="shared" si="0"/>
        <v>-0.26105659554857802</v>
      </c>
      <c r="AI10">
        <v>0.42</v>
      </c>
      <c r="AJ10">
        <f t="shared" si="1"/>
        <v>-0.26105659554857802</v>
      </c>
      <c r="AK10">
        <f t="shared" si="2"/>
        <v>-0.28994471722948101</v>
      </c>
    </row>
    <row r="11" spans="1:37">
      <c r="A11" s="26">
        <v>39994</v>
      </c>
      <c r="B11" s="24">
        <v>4.5090063493715702E-3</v>
      </c>
      <c r="C11" s="24">
        <v>4.7777642216679302E-2</v>
      </c>
      <c r="D11" s="24">
        <v>0.23327312892091201</v>
      </c>
      <c r="E11" s="25">
        <v>-1.6129476655279701E-6</v>
      </c>
      <c r="F11" s="24">
        <v>-0.29294604914130301</v>
      </c>
      <c r="G11" s="24">
        <v>-0.113357749060974</v>
      </c>
      <c r="H11" s="25">
        <v>7.1316567387114198E-6</v>
      </c>
      <c r="I11" s="24">
        <v>-1.29918226297053E-2</v>
      </c>
      <c r="J11" s="24">
        <v>3.23502340784382E-3</v>
      </c>
      <c r="K11" s="24">
        <v>-0.52766285372868404</v>
      </c>
      <c r="L11" s="24">
        <v>-5.0506428715553997E-2</v>
      </c>
      <c r="M11" s="24">
        <v>0</v>
      </c>
      <c r="N11" s="24">
        <v>0</v>
      </c>
      <c r="O11" s="24">
        <v>8.6890529457103599E-3</v>
      </c>
      <c r="P11" s="24">
        <v>0</v>
      </c>
      <c r="Q11" s="24">
        <v>-7.7357453190934401E-4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0.49408558386451101</v>
      </c>
      <c r="Z11" s="24">
        <v>-4.2794481799252701E-2</v>
      </c>
      <c r="AA11" s="24">
        <v>-1.2161784041682199E-2</v>
      </c>
      <c r="AB11" s="24">
        <v>1.44749594888605E-2</v>
      </c>
      <c r="AC11" s="24">
        <v>1.1162013905206001E-2</v>
      </c>
      <c r="AD11" s="24">
        <v>7.7392815857368305E-2</v>
      </c>
      <c r="AE11" s="24">
        <v>-5.0464660866701101E-2</v>
      </c>
      <c r="AF11" s="24">
        <v>-0.209054658850231</v>
      </c>
      <c r="AH11">
        <f t="shared" si="0"/>
        <v>-0.209054658850231</v>
      </c>
      <c r="AI11">
        <v>0.23250000000000001</v>
      </c>
      <c r="AJ11">
        <f t="shared" si="1"/>
        <v>-0.209054658850231</v>
      </c>
      <c r="AK11">
        <f t="shared" si="2"/>
        <v>-0.22355091239655789</v>
      </c>
    </row>
    <row r="12" spans="1:37">
      <c r="A12" s="26">
        <v>40086</v>
      </c>
      <c r="B12" s="24">
        <v>4.50906806806516E-3</v>
      </c>
      <c r="C12" s="24">
        <v>5.7161236984255098E-2</v>
      </c>
      <c r="D12" s="24">
        <v>0.207284994772168</v>
      </c>
      <c r="E12" s="25">
        <v>-1.05614828648473E-5</v>
      </c>
      <c r="F12" s="24">
        <v>-0.269358109360124</v>
      </c>
      <c r="G12" s="24">
        <v>-5.32782977114723E-2</v>
      </c>
      <c r="H12" s="25">
        <v>1.1774920941180999E-5</v>
      </c>
      <c r="I12" s="24">
        <v>-2.3592689714175601E-2</v>
      </c>
      <c r="J12" s="24">
        <v>8.0129004934418203E-3</v>
      </c>
      <c r="K12" s="24">
        <v>-0.72271616473058098</v>
      </c>
      <c r="L12" s="24">
        <v>-4.0078393991227902E-2</v>
      </c>
      <c r="M12" s="24">
        <v>0</v>
      </c>
      <c r="N12" s="24">
        <v>0</v>
      </c>
      <c r="O12" s="24">
        <v>9.1720757987386898E-3</v>
      </c>
      <c r="P12" s="24">
        <v>0</v>
      </c>
      <c r="Q12" s="24">
        <v>-3.8418278081758599E-4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0.62377970681442396</v>
      </c>
      <c r="Z12" s="24">
        <v>-4.7480923657095997E-2</v>
      </c>
      <c r="AA12" s="24">
        <v>-3.9392105090816703E-3</v>
      </c>
      <c r="AB12" s="24">
        <v>2.8407731431634199E-2</v>
      </c>
      <c r="AC12" s="24">
        <v>2.1150087795053799E-2</v>
      </c>
      <c r="AD12" s="24">
        <v>0.12891419135853899</v>
      </c>
      <c r="AE12" s="24">
        <v>-4.9938380875118003E-2</v>
      </c>
      <c r="AF12" s="24">
        <v>-0.122373146375302</v>
      </c>
      <c r="AH12">
        <f t="shared" si="0"/>
        <v>-0.122373146375302</v>
      </c>
      <c r="AI12">
        <v>0.13250000000000001</v>
      </c>
      <c r="AJ12">
        <f t="shared" si="1"/>
        <v>-0.122373146375302</v>
      </c>
      <c r="AK12">
        <f t="shared" si="2"/>
        <v>-0.15048856487819434</v>
      </c>
    </row>
    <row r="13" spans="1:37">
      <c r="A13" s="26">
        <v>40178</v>
      </c>
      <c r="B13" s="24">
        <v>3.7468014804337801E-3</v>
      </c>
      <c r="C13" s="24">
        <v>5.1572446338584099E-2</v>
      </c>
      <c r="D13" s="24">
        <v>0.19265925067362799</v>
      </c>
      <c r="E13" s="25">
        <v>-1.2142722998415201E-5</v>
      </c>
      <c r="F13" s="24">
        <v>-0.26584480897610302</v>
      </c>
      <c r="G13" s="24">
        <v>-2.1997319581120299E-2</v>
      </c>
      <c r="H13" s="25">
        <v>7.2030603895135102E-6</v>
      </c>
      <c r="I13" s="24">
        <v>-1.0514659833212399E-2</v>
      </c>
      <c r="J13" s="24">
        <v>7.5126576791692996E-3</v>
      </c>
      <c r="K13" s="24">
        <v>-0.82422571781215603</v>
      </c>
      <c r="L13" s="24">
        <v>-3.4671193400169199E-2</v>
      </c>
      <c r="M13" s="24">
        <v>0</v>
      </c>
      <c r="N13" s="24">
        <v>0</v>
      </c>
      <c r="O13" s="24">
        <v>6.8830369372931298E-3</v>
      </c>
      <c r="P13" s="24">
        <v>0</v>
      </c>
      <c r="Q13" s="24">
        <v>-1.7703845836372899E-4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0.72167009153844697</v>
      </c>
      <c r="Z13" s="24">
        <v>-6.5927808983615804E-2</v>
      </c>
      <c r="AA13" s="24">
        <v>-6.9344194106091695E-4</v>
      </c>
      <c r="AB13" s="24">
        <v>3.4441158357669199E-2</v>
      </c>
      <c r="AC13" s="24">
        <v>1.7710149222119199E-2</v>
      </c>
      <c r="AD13" s="24">
        <v>0.17529214735116699</v>
      </c>
      <c r="AE13" s="24">
        <v>-4.9418142922524097E-2</v>
      </c>
      <c r="AF13" s="24">
        <v>-6.1987331992427702E-2</v>
      </c>
      <c r="AH13">
        <f t="shared" si="0"/>
        <v>-6.1987331992427702E-2</v>
      </c>
      <c r="AI13">
        <v>0.1125</v>
      </c>
      <c r="AJ13">
        <f t="shared" si="1"/>
        <v>-6.1987331992427702E-2</v>
      </c>
      <c r="AK13">
        <f t="shared" si="2"/>
        <v>-0.1202539097249973</v>
      </c>
    </row>
    <row r="14" spans="1:37">
      <c r="A14" s="26">
        <v>40268</v>
      </c>
      <c r="B14" s="24">
        <v>3.3759607029958901E-3</v>
      </c>
      <c r="C14" s="24">
        <v>5.0893388706738901E-2</v>
      </c>
      <c r="D14" s="24">
        <v>0.18632426699502699</v>
      </c>
      <c r="E14" s="25">
        <v>-9.3999603998977107E-6</v>
      </c>
      <c r="F14" s="24">
        <v>-0.25046782074450902</v>
      </c>
      <c r="G14" s="24">
        <v>-5.8196302641565596E-3</v>
      </c>
      <c r="H14" s="25">
        <v>9.19128859303416E-6</v>
      </c>
      <c r="I14" s="24">
        <v>-1.13833307927695E-2</v>
      </c>
      <c r="J14" s="24">
        <v>4.35014705385581E-3</v>
      </c>
      <c r="K14" s="24">
        <v>-0.95893225893004896</v>
      </c>
      <c r="L14" s="24">
        <v>-3.3836433382539999E-2</v>
      </c>
      <c r="M14" s="24">
        <v>0</v>
      </c>
      <c r="N14" s="24">
        <v>0</v>
      </c>
      <c r="O14" s="24">
        <v>6.3703412088240699E-3</v>
      </c>
      <c r="P14" s="24">
        <v>0</v>
      </c>
      <c r="Q14" s="24">
        <v>-2.81715941635613E-4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0.779158224135031</v>
      </c>
      <c r="Z14" s="24">
        <v>-9.6911442236421105E-2</v>
      </c>
      <c r="AA14" s="24">
        <v>-1.7398787069753899E-2</v>
      </c>
      <c r="AB14" s="24">
        <v>2.6004971481776201E-2</v>
      </c>
      <c r="AC14" s="24">
        <v>6.1577504543005096E-3</v>
      </c>
      <c r="AD14" s="24">
        <v>0.20802120874511401</v>
      </c>
      <c r="AE14" s="24">
        <v>-4.89038534979147E-2</v>
      </c>
      <c r="AF14" s="24">
        <v>-0.15327922204789499</v>
      </c>
      <c r="AH14">
        <f t="shared" si="0"/>
        <v>-0.15327922204789499</v>
      </c>
      <c r="AI14">
        <v>0.105</v>
      </c>
      <c r="AJ14">
        <f t="shared" si="1"/>
        <v>-0.15327922204789499</v>
      </c>
      <c r="AK14">
        <f t="shared" si="2"/>
        <v>-9.9378888627892653E-2</v>
      </c>
    </row>
    <row r="15" spans="1:37">
      <c r="A15" s="26">
        <v>40359</v>
      </c>
      <c r="B15" s="24">
        <v>2.82616426259053E-3</v>
      </c>
      <c r="C15" s="24">
        <v>4.7480791069232801E-2</v>
      </c>
      <c r="D15" s="24">
        <v>0.18211102015074401</v>
      </c>
      <c r="E15" s="25">
        <v>-1.0992214823055201E-5</v>
      </c>
      <c r="F15" s="24">
        <v>-0.22558990283229199</v>
      </c>
      <c r="G15" s="24">
        <v>-5.8734789608322702E-3</v>
      </c>
      <c r="H15" s="25">
        <v>-5.4220826555584503E-7</v>
      </c>
      <c r="I15" s="24">
        <v>-1.2860707024797901E-2</v>
      </c>
      <c r="J15" s="24">
        <v>4.9053206513832099E-3</v>
      </c>
      <c r="K15" s="24">
        <v>-1.0373275810563301</v>
      </c>
      <c r="L15" s="24">
        <v>-2.4974599805978E-2</v>
      </c>
      <c r="M15" s="24">
        <v>0</v>
      </c>
      <c r="N15" s="24">
        <v>0</v>
      </c>
      <c r="O15" s="24">
        <v>5.7183024896965704E-3</v>
      </c>
      <c r="P15" s="24">
        <v>0</v>
      </c>
      <c r="Q15" s="24">
        <v>-2.9462086136015198E-4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0.85266360192342705</v>
      </c>
      <c r="Z15" s="24">
        <v>-0.125900650814814</v>
      </c>
      <c r="AA15" s="24">
        <v>-4.6364441246363401E-2</v>
      </c>
      <c r="AB15" s="25">
        <v>-3.5513617776570402E-5</v>
      </c>
      <c r="AC15" s="24">
        <v>-1.6005200807645201E-2</v>
      </c>
      <c r="AD15" s="24">
        <v>0.218366793527105</v>
      </c>
      <c r="AE15" s="24">
        <v>-4.8395421414772197E-2</v>
      </c>
      <c r="AF15" s="24">
        <v>-0.22956165879188101</v>
      </c>
      <c r="AH15">
        <f t="shared" si="0"/>
        <v>-0.22956165879188101</v>
      </c>
      <c r="AI15">
        <v>0.105</v>
      </c>
      <c r="AJ15">
        <f t="shared" si="1"/>
        <v>-0.22956165879188101</v>
      </c>
      <c r="AK15">
        <f t="shared" si="2"/>
        <v>-7.4958666699483867E-2</v>
      </c>
    </row>
    <row r="16" spans="1:37">
      <c r="A16" s="26">
        <v>40451</v>
      </c>
      <c r="B16" s="24">
        <v>2.6355817675535699E-3</v>
      </c>
      <c r="C16" s="24">
        <v>4.5002747812347497E-2</v>
      </c>
      <c r="D16" s="24">
        <v>0.17808318443195101</v>
      </c>
      <c r="E16" s="25">
        <v>-1.2497136959661E-5</v>
      </c>
      <c r="F16" s="24">
        <v>-0.22698468684244699</v>
      </c>
      <c r="G16" s="24">
        <v>-2.8608198214530398E-4</v>
      </c>
      <c r="H16" s="25">
        <v>-6.86552700935548E-6</v>
      </c>
      <c r="I16" s="24">
        <v>-2.57167495989945E-2</v>
      </c>
      <c r="J16" s="24">
        <v>1.9528467747124401E-3</v>
      </c>
      <c r="K16" s="24">
        <v>-1.10386451386892</v>
      </c>
      <c r="L16" s="24">
        <v>-3.4109783597097702E-2</v>
      </c>
      <c r="M16" s="24">
        <v>0</v>
      </c>
      <c r="N16" s="24">
        <v>0</v>
      </c>
      <c r="O16" s="24">
        <v>6.9849623760412901E-3</v>
      </c>
      <c r="P16" s="24">
        <v>0</v>
      </c>
      <c r="Q16" s="24">
        <v>-5.73317871592932E-4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0.96499107908331305</v>
      </c>
      <c r="Z16" s="24">
        <v>-0.13535577249408401</v>
      </c>
      <c r="AA16" s="24">
        <v>-4.5094178145578097E-2</v>
      </c>
      <c r="AB16" s="24">
        <v>-3.7154043933967798E-3</v>
      </c>
      <c r="AC16" s="24">
        <v>-2.09577519597745E-2</v>
      </c>
      <c r="AD16" s="24">
        <v>0.22287370395052</v>
      </c>
      <c r="AE16" s="24">
        <v>-4.7892757728880797E-2</v>
      </c>
      <c r="AF16" s="24">
        <v>-0.222046254950446</v>
      </c>
      <c r="AH16">
        <f t="shared" si="0"/>
        <v>-0.222046254950446</v>
      </c>
      <c r="AI16">
        <v>0.1525</v>
      </c>
      <c r="AJ16">
        <f t="shared" si="1"/>
        <v>-0.222046254950446</v>
      </c>
      <c r="AK16">
        <f t="shared" si="2"/>
        <v>-0.10092341712252556</v>
      </c>
    </row>
    <row r="17" spans="1:37">
      <c r="A17" s="26">
        <v>40543</v>
      </c>
      <c r="B17" s="24">
        <v>1.9173914758887399E-3</v>
      </c>
      <c r="C17" s="24">
        <v>3.9870540811235797E-2</v>
      </c>
      <c r="D17" s="24">
        <v>0.182357664395144</v>
      </c>
      <c r="E17" s="25">
        <v>-1.09194875342445E-5</v>
      </c>
      <c r="F17" s="24">
        <v>-0.256381419305453</v>
      </c>
      <c r="G17" s="24">
        <v>1.14301165157391E-3</v>
      </c>
      <c r="H17" s="25">
        <v>-1.7022410052113099E-6</v>
      </c>
      <c r="I17" s="24">
        <v>-1.19714270948507E-2</v>
      </c>
      <c r="J17" s="24">
        <v>-2.32449956693434E-4</v>
      </c>
      <c r="K17" s="24">
        <v>-1.2215783511868299</v>
      </c>
      <c r="L17" s="24">
        <v>-2.92451454985341E-2</v>
      </c>
      <c r="M17" s="24">
        <v>0</v>
      </c>
      <c r="N17" s="24">
        <v>0</v>
      </c>
      <c r="O17" s="24">
        <v>5.6364934166078804E-3</v>
      </c>
      <c r="P17" s="24">
        <v>0</v>
      </c>
      <c r="Q17" s="24">
        <v>-7.7359138604920705E-4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1.13135908053976</v>
      </c>
      <c r="Z17" s="24">
        <v>-0.14544077854916601</v>
      </c>
      <c r="AA17" s="24">
        <v>-3.9384190873175899E-2</v>
      </c>
      <c r="AB17" s="24">
        <v>1.47982511816777E-3</v>
      </c>
      <c r="AC17" s="24">
        <v>-1.3226298927995799E-2</v>
      </c>
      <c r="AD17" s="24">
        <v>0.234944437078037</v>
      </c>
      <c r="AE17" s="24">
        <v>-4.7395775659554801E-2</v>
      </c>
      <c r="AF17" s="24">
        <v>-0.166933605680432</v>
      </c>
      <c r="AH17">
        <f t="shared" si="0"/>
        <v>-0.166933605680432</v>
      </c>
      <c r="AI17">
        <v>0.20250000000000001</v>
      </c>
      <c r="AJ17">
        <f t="shared" si="1"/>
        <v>-0.166933605680432</v>
      </c>
      <c r="AK17">
        <f t="shared" si="2"/>
        <v>-0.11508732887922909</v>
      </c>
    </row>
    <row r="18" spans="1:37">
      <c r="A18" s="26">
        <v>40633</v>
      </c>
      <c r="B18" s="24">
        <v>2.9517493150793398E-3</v>
      </c>
      <c r="C18" s="24">
        <v>4.4989858954423E-2</v>
      </c>
      <c r="D18" s="24">
        <v>0.18775938641300799</v>
      </c>
      <c r="E18" s="25">
        <v>-1.9519922523213599E-5</v>
      </c>
      <c r="F18" s="24">
        <v>-0.30334515610680002</v>
      </c>
      <c r="G18" s="24">
        <v>-4.9771007504413999E-3</v>
      </c>
      <c r="H18" s="25">
        <v>1.0081135986284599E-5</v>
      </c>
      <c r="I18" s="24">
        <v>-2.0339532829951198E-2</v>
      </c>
      <c r="J18" s="24">
        <v>2.8068988614830198E-3</v>
      </c>
      <c r="K18" s="24">
        <v>-1.37339201073163</v>
      </c>
      <c r="L18" s="24">
        <v>-2.3527166278458501E-2</v>
      </c>
      <c r="M18" s="24">
        <v>0</v>
      </c>
      <c r="N18" s="24">
        <v>0</v>
      </c>
      <c r="O18" s="24">
        <v>7.0341231023773399E-3</v>
      </c>
      <c r="P18" s="24">
        <v>0</v>
      </c>
      <c r="Q18" s="24">
        <v>-4.53153900382074E-4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1.3446548577203301</v>
      </c>
      <c r="Z18" s="24">
        <v>-0.12934295000287199</v>
      </c>
      <c r="AA18" s="24">
        <v>-4.3592972716627104E-3</v>
      </c>
      <c r="AB18" s="24">
        <v>3.10568456278532E-2</v>
      </c>
      <c r="AC18" s="24">
        <v>1.29560407911412E-2</v>
      </c>
      <c r="AD18" s="24">
        <v>0.26979531199405299</v>
      </c>
      <c r="AE18" s="24">
        <v>-4.6904390514105103E-2</v>
      </c>
      <c r="AF18" s="24">
        <v>-2.6451243930886198E-3</v>
      </c>
      <c r="AH18">
        <f t="shared" si="0"/>
        <v>-2.6451243930886198E-3</v>
      </c>
      <c r="AI18">
        <v>0.215</v>
      </c>
      <c r="AJ18">
        <f t="shared" si="1"/>
        <v>-2.6451243930886198E-3</v>
      </c>
      <c r="AK18">
        <f t="shared" si="2"/>
        <v>-0.15401392252030155</v>
      </c>
    </row>
    <row r="19" spans="1:37">
      <c r="A19" s="26">
        <v>40724</v>
      </c>
      <c r="B19" s="24">
        <v>2.0095970660314998E-3</v>
      </c>
      <c r="C19" s="24">
        <v>3.2736453465793701E-2</v>
      </c>
      <c r="D19" s="24">
        <v>0.18084336197150599</v>
      </c>
      <c r="E19" s="25">
        <v>-2.17363147867617E-5</v>
      </c>
      <c r="F19" s="24">
        <v>-0.32630988908827502</v>
      </c>
      <c r="G19" s="24">
        <v>-1.0315808247176801E-2</v>
      </c>
      <c r="H19" s="25">
        <v>-3.6707041703538302E-6</v>
      </c>
      <c r="I19" s="24">
        <v>-1.8124012552241199E-2</v>
      </c>
      <c r="J19" s="24">
        <v>3.0667406366664302E-3</v>
      </c>
      <c r="K19" s="24">
        <v>-1.5455068874601201</v>
      </c>
      <c r="L19" s="24">
        <v>-3.1101694791179201E-2</v>
      </c>
      <c r="M19" s="24">
        <v>0</v>
      </c>
      <c r="N19" s="24">
        <v>0</v>
      </c>
      <c r="O19" s="24">
        <v>7.4034793473756596E-3</v>
      </c>
      <c r="P19" s="24">
        <v>0</v>
      </c>
      <c r="Q19" s="24">
        <v>-1.9149009413209001E-4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1.6309616406169101</v>
      </c>
      <c r="Z19" s="24">
        <v>-0.146390355161027</v>
      </c>
      <c r="AA19" s="24">
        <v>2.4936087333628999E-3</v>
      </c>
      <c r="AB19" s="24">
        <v>3.3535664029194903E-2</v>
      </c>
      <c r="AC19" s="24">
        <v>1.3355725979018801E-2</v>
      </c>
      <c r="AD19" s="24">
        <v>0.29956287477509003</v>
      </c>
      <c r="AE19" s="24">
        <v>-4.6418519615412102E-2</v>
      </c>
      <c r="AF19" s="24">
        <v>8.1585082592415606E-2</v>
      </c>
      <c r="AH19">
        <f t="shared" si="0"/>
        <v>8.1585082592415606E-2</v>
      </c>
      <c r="AI19">
        <v>0.30499999999999999</v>
      </c>
      <c r="AJ19">
        <f t="shared" si="1"/>
        <v>8.1585082592415606E-2</v>
      </c>
      <c r="AK19">
        <f t="shared" si="2"/>
        <v>-0.20642718892001399</v>
      </c>
    </row>
    <row r="20" spans="1:37">
      <c r="A20" s="26">
        <v>40816</v>
      </c>
      <c r="B20" s="24">
        <v>2.7142305455979702E-3</v>
      </c>
      <c r="C20" s="24">
        <v>3.2937102716938102E-2</v>
      </c>
      <c r="D20" s="24">
        <v>0.176317144074702</v>
      </c>
      <c r="E20" s="25">
        <v>-1.8298422178567699E-5</v>
      </c>
      <c r="F20" s="24">
        <v>-0.24364521587426799</v>
      </c>
      <c r="G20" s="24">
        <v>-1.85269752184903E-2</v>
      </c>
      <c r="H20" s="25">
        <v>6.9206068263683901E-6</v>
      </c>
      <c r="I20" s="24">
        <v>-2.5434826059010301E-2</v>
      </c>
      <c r="J20" s="25">
        <v>2.14227565099117E-5</v>
      </c>
      <c r="K20" s="24">
        <v>-1.8074408732512499</v>
      </c>
      <c r="L20" s="24">
        <v>-3.4141432938957501E-2</v>
      </c>
      <c r="M20" s="24">
        <v>0</v>
      </c>
      <c r="N20" s="24">
        <v>0</v>
      </c>
      <c r="O20" s="24">
        <v>5.7004706521060003E-3</v>
      </c>
      <c r="P20" s="24">
        <v>0</v>
      </c>
      <c r="Q20" s="24">
        <v>-5.8786375784176904E-4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1.8145199020270999</v>
      </c>
      <c r="Z20" s="24">
        <v>-0.23208364865610201</v>
      </c>
      <c r="AA20" s="24">
        <v>-4.6811951905627203E-2</v>
      </c>
      <c r="AB20" s="24">
        <v>-9.3855528626666501E-3</v>
      </c>
      <c r="AC20" s="24">
        <v>-2.11033640486149E-2</v>
      </c>
      <c r="AD20" s="24">
        <v>0.29535568126013101</v>
      </c>
      <c r="AE20" s="24">
        <v>-4.5938082232461E-2</v>
      </c>
      <c r="AF20" s="24">
        <v>-0.15754521058756099</v>
      </c>
      <c r="AH20">
        <f t="shared" si="0"/>
        <v>-0.15754521058756099</v>
      </c>
      <c r="AI20">
        <v>0.34499999999999997</v>
      </c>
      <c r="AJ20">
        <f t="shared" si="1"/>
        <v>-0.15754521058756099</v>
      </c>
      <c r="AK20">
        <f t="shared" si="2"/>
        <v>-0.15059540315053122</v>
      </c>
    </row>
    <row r="21" spans="1:37">
      <c r="A21" s="26">
        <v>40908</v>
      </c>
      <c r="B21" s="24">
        <v>2.4814278056148002E-3</v>
      </c>
      <c r="C21" s="24">
        <v>3.8079898817215602E-2</v>
      </c>
      <c r="D21" s="24">
        <v>0.17024326179632901</v>
      </c>
      <c r="E21" s="25">
        <v>-1.87123577311574E-5</v>
      </c>
      <c r="F21" s="24">
        <v>-0.18895991880249299</v>
      </c>
      <c r="G21" s="24">
        <v>-2.31309501024714E-2</v>
      </c>
      <c r="H21" s="25">
        <v>-8.9736010261467496E-7</v>
      </c>
      <c r="I21" s="24">
        <v>-2.9136639513114401E-2</v>
      </c>
      <c r="J21" s="24">
        <v>6.99928838874266E-4</v>
      </c>
      <c r="K21" s="24">
        <v>-2.00483219632634</v>
      </c>
      <c r="L21" s="24">
        <v>-3.8074057718004303E-2</v>
      </c>
      <c r="M21" s="24">
        <v>0</v>
      </c>
      <c r="N21" s="24">
        <v>0</v>
      </c>
      <c r="O21" s="24">
        <v>4.2889328045771702E-3</v>
      </c>
      <c r="P21" s="24">
        <v>0</v>
      </c>
      <c r="Q21" s="24">
        <v>-1.49521926179718E-4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1.9179824568792601</v>
      </c>
      <c r="Z21" s="24">
        <v>-0.26929348805851699</v>
      </c>
      <c r="AA21" s="24">
        <v>-5.7770074564608601E-2</v>
      </c>
      <c r="AB21" s="24">
        <v>-2.2934037546749299E-2</v>
      </c>
      <c r="AC21" s="24">
        <v>-3.0378846966235599E-2</v>
      </c>
      <c r="AD21" s="24">
        <v>0.28759301645169599</v>
      </c>
      <c r="AE21" s="24">
        <v>-4.5462999513710897E-2</v>
      </c>
      <c r="AF21" s="24">
        <v>-0.28877341736269002</v>
      </c>
      <c r="AH21">
        <f t="shared" si="0"/>
        <v>-0.28877341736269002</v>
      </c>
      <c r="AI21">
        <v>0.31</v>
      </c>
      <c r="AJ21">
        <f t="shared" si="1"/>
        <v>-0.28877341736269002</v>
      </c>
      <c r="AK21">
        <f t="shared" si="2"/>
        <v>-0.10914024723119564</v>
      </c>
    </row>
    <row r="22" spans="1:37">
      <c r="A22" s="26">
        <v>40999</v>
      </c>
      <c r="B22" s="24">
        <v>2.6109094514884302E-3</v>
      </c>
      <c r="C22" s="24">
        <v>3.5854538307729097E-2</v>
      </c>
      <c r="D22" s="24">
        <v>0.15520151941707699</v>
      </c>
      <c r="E22" s="25">
        <v>-1.6388461029816001E-5</v>
      </c>
      <c r="F22" s="24">
        <v>-0.14936445637210799</v>
      </c>
      <c r="G22" s="24">
        <v>-7.3327231257264902E-3</v>
      </c>
      <c r="H22" s="25">
        <v>1.7408197118173101E-6</v>
      </c>
      <c r="I22" s="24">
        <v>-3.1383397367030802E-2</v>
      </c>
      <c r="J22" s="24">
        <v>-2.1971593033183299E-4</v>
      </c>
      <c r="K22" s="24">
        <v>-2.0993646864313802</v>
      </c>
      <c r="L22" s="24">
        <v>-3.9012409219897098E-2</v>
      </c>
      <c r="M22" s="24">
        <v>0</v>
      </c>
      <c r="N22" s="24">
        <v>0</v>
      </c>
      <c r="O22" s="24">
        <v>2.4850301382938898E-3</v>
      </c>
      <c r="P22" s="24">
        <v>0</v>
      </c>
      <c r="Q22" s="24">
        <v>-3.0414804157214402E-4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1.9898755778800701</v>
      </c>
      <c r="Z22" s="24">
        <v>-0.27293961612853901</v>
      </c>
      <c r="AA22" s="24">
        <v>-5.4871784216772398E-2</v>
      </c>
      <c r="AB22" s="24">
        <v>-2.50168498756137E-2</v>
      </c>
      <c r="AC22" s="24">
        <v>-3.4897271511913297E-2</v>
      </c>
      <c r="AD22" s="24">
        <v>0.27924204173506401</v>
      </c>
      <c r="AE22" s="24">
        <v>-4.4993194423166898E-2</v>
      </c>
      <c r="AF22" s="24">
        <v>-0.29444528335564102</v>
      </c>
      <c r="AH22">
        <f t="shared" si="0"/>
        <v>-0.29444528335564102</v>
      </c>
      <c r="AI22">
        <v>0.16250000000000001</v>
      </c>
      <c r="AJ22">
        <f t="shared" si="1"/>
        <v>-0.29444528335564102</v>
      </c>
      <c r="AK22">
        <f t="shared" si="2"/>
        <v>-7.6472694806556607E-2</v>
      </c>
    </row>
    <row r="23" spans="1:37">
      <c r="A23" s="26">
        <v>41090</v>
      </c>
      <c r="B23" s="24">
        <v>2.5186761626822601E-3</v>
      </c>
      <c r="C23" s="24">
        <v>3.2214618309763701E-2</v>
      </c>
      <c r="D23" s="24">
        <v>0.13537074615432301</v>
      </c>
      <c r="E23" s="25">
        <v>-1.68786640626909E-5</v>
      </c>
      <c r="F23" s="24">
        <v>-0.11265172100821701</v>
      </c>
      <c r="G23" s="24">
        <v>-5.53908829346819E-3</v>
      </c>
      <c r="H23" s="25">
        <v>3.42739936881569E-6</v>
      </c>
      <c r="I23" s="24">
        <v>-3.2283749893088999E-2</v>
      </c>
      <c r="J23" s="24">
        <v>1.5630218734932601E-3</v>
      </c>
      <c r="K23" s="24">
        <v>-2.1017532260540399</v>
      </c>
      <c r="L23" s="24">
        <v>-3.1514363080573503E-2</v>
      </c>
      <c r="M23" s="24">
        <v>0</v>
      </c>
      <c r="N23" s="24">
        <v>0</v>
      </c>
      <c r="O23" s="24">
        <v>1.0961698814615599E-3</v>
      </c>
      <c r="P23" s="24">
        <v>0</v>
      </c>
      <c r="Q23" s="24">
        <v>-1.69068569124953E-4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2.0431480721678401</v>
      </c>
      <c r="Z23" s="24">
        <v>-0.27897162412809801</v>
      </c>
      <c r="AA23" s="24">
        <v>-5.5632826460199701E-2</v>
      </c>
      <c r="AB23" s="24">
        <v>-2.8435212801990399E-2</v>
      </c>
      <c r="AC23" s="24">
        <v>-3.8877960752481101E-2</v>
      </c>
      <c r="AD23" s="24">
        <v>0.27031209549904101</v>
      </c>
      <c r="AE23" s="24">
        <v>-4.4528591679049399E-2</v>
      </c>
      <c r="AF23" s="24">
        <v>-0.24414748393642299</v>
      </c>
      <c r="AH23">
        <f t="shared" si="0"/>
        <v>-0.24414748393642299</v>
      </c>
      <c r="AI23">
        <v>9.7500000000000003E-2</v>
      </c>
      <c r="AJ23">
        <f t="shared" si="1"/>
        <v>-0.24414748393642299</v>
      </c>
      <c r="AK23">
        <f t="shared" si="2"/>
        <v>-5.3936801406494872E-2</v>
      </c>
    </row>
    <row r="24" spans="1:37">
      <c r="A24" s="26">
        <v>41182</v>
      </c>
      <c r="B24" s="24">
        <v>2.9001634854298E-3</v>
      </c>
      <c r="C24" s="24">
        <v>3.1346841514883303E-2</v>
      </c>
      <c r="D24" s="24">
        <v>0.12270286039155499</v>
      </c>
      <c r="E24" s="25">
        <v>-1.5121207859151899E-5</v>
      </c>
      <c r="F24" s="24">
        <v>-7.3554422600757299E-2</v>
      </c>
      <c r="G24" s="24">
        <v>5.18706371120133E-3</v>
      </c>
      <c r="H24" s="25">
        <v>-6.7440996566861403E-7</v>
      </c>
      <c r="I24" s="24">
        <v>-3.3985953200321002E-2</v>
      </c>
      <c r="J24" s="24">
        <v>1.4098857545670901E-3</v>
      </c>
      <c r="K24" s="24">
        <v>-2.1151130882069098</v>
      </c>
      <c r="L24" s="24">
        <v>-3.2109120926582198E-2</v>
      </c>
      <c r="M24" s="24">
        <v>0</v>
      </c>
      <c r="N24" s="24">
        <v>0</v>
      </c>
      <c r="O24" s="24">
        <v>-6.0370124298855701E-4</v>
      </c>
      <c r="P24" s="24">
        <v>0</v>
      </c>
      <c r="Q24" s="25">
        <v>-6.1278557885495604E-5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2.0341146440025</v>
      </c>
      <c r="Z24" s="24">
        <v>-0.27810229200516801</v>
      </c>
      <c r="AA24" s="24">
        <v>-5.7279982045207803E-2</v>
      </c>
      <c r="AB24" s="24">
        <v>-3.2710195577529903E-2</v>
      </c>
      <c r="AC24" s="24">
        <v>-4.3099221537820802E-2</v>
      </c>
      <c r="AD24" s="24">
        <v>0.26048433390876102</v>
      </c>
      <c r="AE24" s="24">
        <v>-4.4069117694922499E-2</v>
      </c>
      <c r="AF24" s="24">
        <v>-0.25255837644501899</v>
      </c>
      <c r="AH24">
        <f t="shared" si="0"/>
        <v>-0.25255837644501899</v>
      </c>
      <c r="AI24">
        <v>0.04</v>
      </c>
      <c r="AJ24">
        <f t="shared" si="1"/>
        <v>-0.25255837644501899</v>
      </c>
      <c r="AK24">
        <f t="shared" si="2"/>
        <v>-2.0852574983643457E-2</v>
      </c>
    </row>
    <row r="25" spans="1:37">
      <c r="A25" s="26">
        <v>41274</v>
      </c>
      <c r="B25" s="24">
        <v>2.4752060684236298E-3</v>
      </c>
      <c r="C25" s="24">
        <v>2.71054408121814E-2</v>
      </c>
      <c r="D25" s="24">
        <v>0.115416993327631</v>
      </c>
      <c r="E25" s="25">
        <v>-1.2602718436553799E-5</v>
      </c>
      <c r="F25" s="24">
        <v>-5.9271604302561898E-2</v>
      </c>
      <c r="G25" s="24">
        <v>1.6997875478508999E-2</v>
      </c>
      <c r="H25" s="25">
        <v>-3.6408740934812198E-6</v>
      </c>
      <c r="I25" s="24">
        <v>-3.3568042959217601E-2</v>
      </c>
      <c r="J25" s="24">
        <v>2.25501416799019E-3</v>
      </c>
      <c r="K25" s="24">
        <v>-2.0682722088082102</v>
      </c>
      <c r="L25" s="24">
        <v>-2.4987327543878401E-2</v>
      </c>
      <c r="M25" s="24">
        <v>0</v>
      </c>
      <c r="N25" s="24">
        <v>0</v>
      </c>
      <c r="O25" s="24">
        <v>-1.84573760964042E-3</v>
      </c>
      <c r="P25" s="24">
        <v>0</v>
      </c>
      <c r="Q25" s="24">
        <v>-2.3900141574058101E-4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2.0158841106832699</v>
      </c>
      <c r="Z25" s="24">
        <v>-0.27449258119891101</v>
      </c>
      <c r="AA25" s="24">
        <v>-5.37843025554849E-2</v>
      </c>
      <c r="AB25" s="24">
        <v>-3.2998968292962297E-2</v>
      </c>
      <c r="AC25" s="24">
        <v>-4.4204552769525403E-2</v>
      </c>
      <c r="AD25" s="24">
        <v>0.25228480060869501</v>
      </c>
      <c r="AE25" s="24">
        <v>-4.3614700523203598E-2</v>
      </c>
      <c r="AF25" s="24">
        <v>-0.204875830425165</v>
      </c>
      <c r="AH25">
        <f t="shared" si="0"/>
        <v>-0.204875830425165</v>
      </c>
      <c r="AI25">
        <v>2.75E-2</v>
      </c>
      <c r="AJ25">
        <f t="shared" si="1"/>
        <v>-0.204875830425165</v>
      </c>
      <c r="AK25">
        <f t="shared" si="2"/>
        <v>7.0787190796384181E-4</v>
      </c>
    </row>
    <row r="26" spans="1:37">
      <c r="A26" s="26">
        <v>41364</v>
      </c>
      <c r="B26" s="24">
        <v>3.1004695940993299E-3</v>
      </c>
      <c r="C26" s="24">
        <v>2.8177431918138901E-2</v>
      </c>
      <c r="D26" s="24">
        <v>0.110000732884129</v>
      </c>
      <c r="E26" s="25">
        <v>-1.25122866300604E-5</v>
      </c>
      <c r="F26" s="24">
        <v>-5.9809530933460399E-2</v>
      </c>
      <c r="G26" s="24">
        <v>2.2849456142465901E-2</v>
      </c>
      <c r="H26" s="25">
        <v>-5.7441481257137097E-6</v>
      </c>
      <c r="I26" s="24">
        <v>-3.2096686828106201E-2</v>
      </c>
      <c r="J26" s="24">
        <v>4.3905324209379103E-3</v>
      </c>
      <c r="K26" s="24">
        <v>-1.9811492824874299</v>
      </c>
      <c r="L26" s="24">
        <v>-2.3154956244908501E-2</v>
      </c>
      <c r="M26" s="24">
        <v>0</v>
      </c>
      <c r="N26" s="24">
        <v>0</v>
      </c>
      <c r="O26" s="24">
        <v>-3.5349430613031002E-3</v>
      </c>
      <c r="P26" s="24">
        <v>0</v>
      </c>
      <c r="Q26" s="24">
        <v>-3.04098635069187E-4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2.0115903383059401</v>
      </c>
      <c r="Z26" s="24">
        <v>-0.25857990263014702</v>
      </c>
      <c r="AA26" s="24">
        <v>-4.3481193945056298E-2</v>
      </c>
      <c r="AB26" s="24">
        <v>-2.5413853810218202E-2</v>
      </c>
      <c r="AC26" s="24">
        <v>-3.8764944595653897E-2</v>
      </c>
      <c r="AD26" s="24">
        <v>0.249695954623184</v>
      </c>
      <c r="AE26" s="24">
        <v>-4.31652698009206E-2</v>
      </c>
      <c r="AF26" s="24">
        <v>-7.9668003518133398E-2</v>
      </c>
      <c r="AH26">
        <f t="shared" si="0"/>
        <v>-7.9668003518133398E-2</v>
      </c>
      <c r="AI26">
        <v>0.03</v>
      </c>
      <c r="AJ26">
        <f t="shared" si="1"/>
        <v>-7.9668003518133398E-2</v>
      </c>
      <c r="AK26">
        <f t="shared" si="2"/>
        <v>6.4348810212477986E-3</v>
      </c>
    </row>
    <row r="27" spans="1:37">
      <c r="A27" s="26">
        <v>41455</v>
      </c>
      <c r="B27" s="24">
        <v>3.8776894969948699E-3</v>
      </c>
      <c r="C27" s="24">
        <v>3.0136885464018E-2</v>
      </c>
      <c r="D27" s="24">
        <v>0.11750728712974</v>
      </c>
      <c r="E27" s="25">
        <v>-1.22852355519176E-5</v>
      </c>
      <c r="F27" s="24">
        <v>-6.0552420327904102E-2</v>
      </c>
      <c r="G27" s="24">
        <v>1.9700422883619902E-2</v>
      </c>
      <c r="H27" s="25">
        <v>1.0470433875163E-5</v>
      </c>
      <c r="I27" s="24">
        <v>-3.1024868123268799E-2</v>
      </c>
      <c r="J27" s="24">
        <v>5.5334926449188398E-3</v>
      </c>
      <c r="K27" s="24">
        <v>-1.95659684604426</v>
      </c>
      <c r="L27" s="24">
        <v>-8.1216080388981891E-3</v>
      </c>
      <c r="M27" s="24">
        <v>0</v>
      </c>
      <c r="N27" s="24">
        <v>0</v>
      </c>
      <c r="O27" s="24">
        <v>-4.3649903367713799E-3</v>
      </c>
      <c r="P27" s="24">
        <v>0</v>
      </c>
      <c r="Q27" s="24">
        <v>-3.0246436823872799E-4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1.97816574539351</v>
      </c>
      <c r="Z27" s="24">
        <v>-0.26141807075069401</v>
      </c>
      <c r="AA27" s="24">
        <v>-4.7179969495948798E-2</v>
      </c>
      <c r="AB27" s="24">
        <v>-2.93028205171003E-2</v>
      </c>
      <c r="AC27" s="24">
        <v>-4.2033159443568301E-2</v>
      </c>
      <c r="AD27" s="24">
        <v>0.244745782451217</v>
      </c>
      <c r="AE27" s="24">
        <v>-4.2720756697640298E-2</v>
      </c>
      <c r="AF27" s="24">
        <v>-8.39524834819671E-2</v>
      </c>
      <c r="AH27">
        <f t="shared" si="0"/>
        <v>-8.39524834819671E-2</v>
      </c>
      <c r="AI27">
        <v>0.03</v>
      </c>
      <c r="AJ27">
        <f t="shared" si="1"/>
        <v>-8.39524834819671E-2</v>
      </c>
      <c r="AK27">
        <f t="shared" si="2"/>
        <v>2.966685492487714E-2</v>
      </c>
    </row>
    <row r="28" spans="1:37">
      <c r="A28" s="26">
        <v>41547</v>
      </c>
      <c r="B28" s="24">
        <v>3.3441400254801299E-3</v>
      </c>
      <c r="C28" s="24">
        <v>3.0982484591333199E-2</v>
      </c>
      <c r="D28" s="24">
        <v>0.128477927092222</v>
      </c>
      <c r="E28" s="25">
        <v>-1.0749447108755901E-5</v>
      </c>
      <c r="F28" s="24">
        <v>-8.0058257946180905E-2</v>
      </c>
      <c r="G28" s="24">
        <v>1.42161324815606E-2</v>
      </c>
      <c r="H28" s="25">
        <v>5.0311641189652003E-7</v>
      </c>
      <c r="I28" s="24">
        <v>-2.8811532208967601E-2</v>
      </c>
      <c r="J28" s="24">
        <v>5.6524911083752002E-3</v>
      </c>
      <c r="K28" s="24">
        <v>-1.94085789095647</v>
      </c>
      <c r="L28" s="24">
        <v>-5.9334157363414601E-3</v>
      </c>
      <c r="M28" s="24">
        <v>0</v>
      </c>
      <c r="N28" s="24">
        <v>0</v>
      </c>
      <c r="O28" s="24">
        <v>-5.1294872618343496E-3</v>
      </c>
      <c r="P28" s="24">
        <v>0</v>
      </c>
      <c r="Q28" s="24">
        <v>1.92342811573069E-4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1.9563172467447101</v>
      </c>
      <c r="Z28" s="24">
        <v>-0.25810324629287201</v>
      </c>
      <c r="AA28" s="24">
        <v>-4.2734363315646902E-2</v>
      </c>
      <c r="AB28" s="24">
        <v>-2.3544671011457002E-2</v>
      </c>
      <c r="AC28" s="24">
        <v>-3.7253550997519598E-2</v>
      </c>
      <c r="AD28" s="24">
        <v>0.24490696745889501</v>
      </c>
      <c r="AE28" s="24">
        <v>-4.2281093865464303E-2</v>
      </c>
      <c r="AF28" s="24">
        <v>-8.06280236093114E-2</v>
      </c>
      <c r="AH28">
        <f t="shared" si="0"/>
        <v>-8.06280236093114E-2</v>
      </c>
      <c r="AI28">
        <v>3.2500000000000001E-2</v>
      </c>
      <c r="AJ28">
        <f t="shared" si="1"/>
        <v>-8.06280236093114E-2</v>
      </c>
      <c r="AK28">
        <f t="shared" si="2"/>
        <v>2.0641484761049128E-2</v>
      </c>
    </row>
    <row r="29" spans="1:37">
      <c r="A29" s="26">
        <v>41639</v>
      </c>
      <c r="B29" s="24">
        <v>4.1106409432480704E-3</v>
      </c>
      <c r="C29" s="24">
        <v>2.67857338387038E-2</v>
      </c>
      <c r="D29" s="24">
        <v>0.130508366112844</v>
      </c>
      <c r="E29" s="25">
        <v>-6.9677054089714099E-6</v>
      </c>
      <c r="F29" s="24">
        <v>-7.7139353154096493E-2</v>
      </c>
      <c r="G29" s="24">
        <v>1.9418320557392298E-2</v>
      </c>
      <c r="H29" s="25">
        <v>1.21192337174352E-6</v>
      </c>
      <c r="I29" s="24">
        <v>-1.6449141348114701E-2</v>
      </c>
      <c r="J29" s="24">
        <v>4.30045693869365E-3</v>
      </c>
      <c r="K29" s="24">
        <v>-1.90477738914407</v>
      </c>
      <c r="L29" s="24">
        <v>1.88806388861719E-3</v>
      </c>
      <c r="M29" s="24">
        <v>0</v>
      </c>
      <c r="N29" s="24">
        <v>0</v>
      </c>
      <c r="O29" s="24">
        <v>-8.0117059959709594E-3</v>
      </c>
      <c r="P29" s="24">
        <v>0</v>
      </c>
      <c r="Q29" s="24">
        <v>-2.1681978506681401E-4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1.94455263055755</v>
      </c>
      <c r="Z29" s="24">
        <v>-0.26167365975033802</v>
      </c>
      <c r="AA29" s="24">
        <v>-4.7274448402024598E-2</v>
      </c>
      <c r="AB29" s="24">
        <v>-2.8740072165007301E-2</v>
      </c>
      <c r="AC29" s="24">
        <v>-4.2073001314101202E-2</v>
      </c>
      <c r="AD29" s="24">
        <v>0.240769530349698</v>
      </c>
      <c r="AE29" s="24">
        <v>-4.1846215391007399E-2</v>
      </c>
      <c r="AF29" s="24">
        <v>-5.5873819045089403E-2</v>
      </c>
      <c r="AH29">
        <f t="shared" si="0"/>
        <v>-5.5873819045089403E-2</v>
      </c>
      <c r="AI29">
        <v>0.04</v>
      </c>
      <c r="AJ29">
        <f t="shared" si="1"/>
        <v>-5.5873819045089403E-2</v>
      </c>
      <c r="AK29">
        <f t="shared" si="2"/>
        <v>4.3342590823203873E-2</v>
      </c>
    </row>
    <row r="30" spans="1:37">
      <c r="A30" s="26">
        <v>41729</v>
      </c>
      <c r="B30" s="24">
        <v>5.15963554776797E-3</v>
      </c>
      <c r="C30" s="24">
        <v>2.3901257769773698E-2</v>
      </c>
      <c r="D30" s="24">
        <v>0.12493448049820401</v>
      </c>
      <c r="E30" s="25">
        <v>-8.0854247105782802E-6</v>
      </c>
      <c r="F30" s="24">
        <v>-6.2494595836001199E-2</v>
      </c>
      <c r="G30" s="24">
        <v>2.6874278817954299E-2</v>
      </c>
      <c r="H30" s="25">
        <v>6.6249241104200499E-6</v>
      </c>
      <c r="I30" s="24">
        <v>-1.67751666236764E-2</v>
      </c>
      <c r="J30" s="24">
        <v>5.9338687285560299E-3</v>
      </c>
      <c r="K30" s="24">
        <v>-1.82126256627522</v>
      </c>
      <c r="L30" s="24">
        <v>3.1175174115344699E-3</v>
      </c>
      <c r="M30" s="24">
        <v>0</v>
      </c>
      <c r="N30" s="24">
        <v>0</v>
      </c>
      <c r="O30" s="24">
        <v>-1.03846887114923E-2</v>
      </c>
      <c r="P30" s="24">
        <v>0</v>
      </c>
      <c r="Q30" s="24">
        <v>-2.43864800136606E-4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1.95371950877266</v>
      </c>
      <c r="Z30" s="24">
        <v>-0.26337757336224599</v>
      </c>
      <c r="AA30" s="24">
        <v>-4.8949972820773499E-2</v>
      </c>
      <c r="AB30" s="24">
        <v>-3.2566746566627398E-2</v>
      </c>
      <c r="AC30" s="24">
        <v>-4.5585497923906003E-2</v>
      </c>
      <c r="AD30" s="24">
        <v>0.23393053285529899</v>
      </c>
      <c r="AE30" s="24">
        <v>-4.1416056749264803E-2</v>
      </c>
      <c r="AF30" s="24">
        <v>3.4512890231800201E-2</v>
      </c>
      <c r="AH30">
        <f t="shared" si="0"/>
        <v>3.4512890231800201E-2</v>
      </c>
      <c r="AI30">
        <v>5.5E-2</v>
      </c>
      <c r="AJ30">
        <f t="shared" si="1"/>
        <v>3.4512890231800201E-2</v>
      </c>
      <c r="AK30">
        <f t="shared" si="2"/>
        <v>5.8605205552614108E-2</v>
      </c>
    </row>
    <row r="31" spans="1:37">
      <c r="A31" s="26">
        <v>41820</v>
      </c>
      <c r="B31" s="24">
        <v>5.2055201432226698E-3</v>
      </c>
      <c r="C31" s="24">
        <v>1.65036893141032E-2</v>
      </c>
      <c r="D31" s="24">
        <v>0.116816767482165</v>
      </c>
      <c r="E31" s="25">
        <v>-4.1549783612024203E-6</v>
      </c>
      <c r="F31" s="24">
        <v>-4.74990596063622E-2</v>
      </c>
      <c r="G31" s="24">
        <v>2.7673677954833199E-2</v>
      </c>
      <c r="H31" s="25">
        <v>1.77379706231959E-6</v>
      </c>
      <c r="I31" s="24">
        <v>-4.9105707157293199E-3</v>
      </c>
      <c r="J31" s="24">
        <v>4.6393190413194603E-3</v>
      </c>
      <c r="K31" s="24">
        <v>-1.8228668217681001</v>
      </c>
      <c r="L31" s="24">
        <v>6.4093460344513201E-3</v>
      </c>
      <c r="M31" s="24">
        <v>0</v>
      </c>
      <c r="N31" s="24">
        <v>0</v>
      </c>
      <c r="O31" s="24">
        <v>-1.3012322656208801E-2</v>
      </c>
      <c r="P31" s="24">
        <v>0</v>
      </c>
      <c r="Q31" s="24">
        <v>-1.09763900721019E-4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1.9422902846900101</v>
      </c>
      <c r="Z31" s="24">
        <v>-0.26770918127618498</v>
      </c>
      <c r="AA31" s="24">
        <v>-4.7996365051386297E-2</v>
      </c>
      <c r="AB31" s="24">
        <v>-3.3022069846384103E-2</v>
      </c>
      <c r="AC31" s="24">
        <v>-4.6248187433653401E-2</v>
      </c>
      <c r="AD31" s="24">
        <v>0.226122425045029</v>
      </c>
      <c r="AE31" s="24">
        <v>-4.0990554759294702E-2</v>
      </c>
      <c r="AF31" s="24">
        <v>2.1293751509803501E-2</v>
      </c>
      <c r="AH31">
        <f t="shared" si="0"/>
        <v>2.1293751509803501E-2</v>
      </c>
      <c r="AI31">
        <v>5.5E-2</v>
      </c>
      <c r="AJ31">
        <f t="shared" si="1"/>
        <v>2.1293751509803501E-2</v>
      </c>
      <c r="AK31">
        <f t="shared" si="2"/>
        <v>7.0723667150473402E-2</v>
      </c>
    </row>
    <row r="32" spans="1:37">
      <c r="A32" s="26">
        <v>41912</v>
      </c>
      <c r="B32" s="24">
        <v>5.3142397427079803E-3</v>
      </c>
      <c r="C32" s="24">
        <v>1.6813773004380299E-2</v>
      </c>
      <c r="D32" s="24">
        <v>0.10562010799807101</v>
      </c>
      <c r="E32" s="25">
        <v>-5.8510099096690601E-6</v>
      </c>
      <c r="F32" s="24">
        <v>-1.9793034152604801E-2</v>
      </c>
      <c r="G32" s="24">
        <v>2.1111843566871399E-2</v>
      </c>
      <c r="H32" s="25">
        <v>-2.81999389868804E-6</v>
      </c>
      <c r="I32" s="24">
        <v>-1.8048568350724499E-2</v>
      </c>
      <c r="J32" s="24">
        <v>5.2843745188460101E-3</v>
      </c>
      <c r="K32" s="24">
        <v>-1.8270532931563901</v>
      </c>
      <c r="L32" s="24">
        <v>1.32627224880716E-2</v>
      </c>
      <c r="M32" s="24">
        <v>0</v>
      </c>
      <c r="N32" s="24">
        <v>0</v>
      </c>
      <c r="O32" s="24">
        <v>-1.3124724080072999E-2</v>
      </c>
      <c r="P32" s="24">
        <v>0</v>
      </c>
      <c r="Q32" s="24">
        <v>-2.21688557711828E-4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1.90616996591772</v>
      </c>
      <c r="Z32" s="24">
        <v>-0.26023151658029198</v>
      </c>
      <c r="AA32" s="24">
        <v>-4.93022935117624E-2</v>
      </c>
      <c r="AB32" s="24">
        <v>-3.5798740515365197E-2</v>
      </c>
      <c r="AC32" s="24">
        <v>-4.6477975387036803E-2</v>
      </c>
      <c r="AD32" s="24">
        <v>0.21713185170612401</v>
      </c>
      <c r="AE32" s="24">
        <v>-4.0569647541643002E-2</v>
      </c>
      <c r="AF32" s="24">
        <v>-1.9921273894621401E-2</v>
      </c>
      <c r="AH32">
        <f t="shared" si="0"/>
        <v>-1.9921273894621401E-2</v>
      </c>
      <c r="AI32">
        <v>1.7500000000000002E-2</v>
      </c>
      <c r="AJ32">
        <f t="shared" si="1"/>
        <v>-1.9921273894621401E-2</v>
      </c>
      <c r="AK32">
        <f t="shared" si="2"/>
        <v>7.5640727632381055E-2</v>
      </c>
    </row>
    <row r="33" spans="1:37">
      <c r="A33" s="26">
        <v>42004</v>
      </c>
      <c r="B33" s="24">
        <v>5.9820163036479199E-3</v>
      </c>
      <c r="C33" s="24">
        <v>9.9832420895438496E-3</v>
      </c>
      <c r="D33" s="24">
        <v>9.3122482710531404E-2</v>
      </c>
      <c r="E33" s="25">
        <v>-4.0506649292321499E-6</v>
      </c>
      <c r="F33" s="24">
        <v>2.9165432169878701E-3</v>
      </c>
      <c r="G33" s="24">
        <v>1.6025881554149399E-2</v>
      </c>
      <c r="H33" s="25">
        <v>-2.8930219608183801E-6</v>
      </c>
      <c r="I33" s="24">
        <v>-7.2336109937306799E-3</v>
      </c>
      <c r="J33" s="24">
        <v>4.2956979582310104E-3</v>
      </c>
      <c r="K33" s="24">
        <v>-1.7802721540912101</v>
      </c>
      <c r="L33" s="24">
        <v>1.37620236123253E-2</v>
      </c>
      <c r="M33" s="24">
        <v>0</v>
      </c>
      <c r="N33" s="24">
        <v>0</v>
      </c>
      <c r="O33" s="24">
        <v>-1.6438093228544601E-2</v>
      </c>
      <c r="P33" s="24">
        <v>0</v>
      </c>
      <c r="Q33" s="24">
        <v>-3.8487629182106198E-4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1.8550217851925099</v>
      </c>
      <c r="Z33" s="24">
        <v>-0.25193315053601001</v>
      </c>
      <c r="AA33" s="24">
        <v>-4.8119776871235503E-2</v>
      </c>
      <c r="AB33" s="24">
        <v>-3.6437850812394902E-2</v>
      </c>
      <c r="AC33" s="24">
        <v>-4.3913380954278602E-2</v>
      </c>
      <c r="AD33" s="24">
        <v>0.20918914833324301</v>
      </c>
      <c r="AE33" s="24">
        <v>-4.0153274477419398E-2</v>
      </c>
      <c r="AF33" s="24">
        <v>-1.45942909723658E-2</v>
      </c>
      <c r="AH33">
        <f t="shared" si="0"/>
        <v>-1.45942909723658E-2</v>
      </c>
      <c r="AI33">
        <v>2.5000000000000001E-3</v>
      </c>
      <c r="AJ33">
        <f t="shared" si="1"/>
        <v>-1.45942909723658E-2</v>
      </c>
      <c r="AK33">
        <f t="shared" si="2"/>
        <v>8.1871088767010394E-2</v>
      </c>
    </row>
    <row r="34" spans="1:37">
      <c r="A34" s="26">
        <v>42094</v>
      </c>
      <c r="B34" s="24">
        <v>6.2578926148506601E-3</v>
      </c>
      <c r="C34" s="24">
        <v>5.5845209189535703E-3</v>
      </c>
      <c r="D34" s="24">
        <v>8.2088883175592306E-2</v>
      </c>
      <c r="E34" s="25">
        <v>-2.2984774311142602E-6</v>
      </c>
      <c r="F34" s="24">
        <v>2.8738583820665398E-2</v>
      </c>
      <c r="G34" s="24">
        <v>1.67948721359143E-2</v>
      </c>
      <c r="H34" s="25">
        <v>1.9504698430161599E-6</v>
      </c>
      <c r="I34" s="24">
        <v>-9.2298357690709897E-3</v>
      </c>
      <c r="J34" s="24">
        <v>3.9090941440267698E-3</v>
      </c>
      <c r="K34" s="24">
        <v>-1.6909629048249699</v>
      </c>
      <c r="L34" s="24">
        <v>1.57365150794232E-2</v>
      </c>
      <c r="M34" s="24">
        <v>0</v>
      </c>
      <c r="N34" s="24">
        <v>0</v>
      </c>
      <c r="O34" s="24">
        <v>-1.90513556417992E-2</v>
      </c>
      <c r="P34" s="24">
        <v>0</v>
      </c>
      <c r="Q34" s="24">
        <v>-2.9261746528834898E-4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1.7982973216519</v>
      </c>
      <c r="Z34" s="24">
        <v>-0.24455660194482601</v>
      </c>
      <c r="AA34" s="24">
        <v>-4.5738487315702799E-2</v>
      </c>
      <c r="AB34" s="24">
        <v>-3.6199119497785398E-2</v>
      </c>
      <c r="AC34" s="24">
        <v>-4.1753227065524902E-2</v>
      </c>
      <c r="AD34" s="24">
        <v>0.20172750180232299</v>
      </c>
      <c r="AE34" s="24">
        <v>-3.9741376168970902E-2</v>
      </c>
      <c r="AF34" s="24">
        <v>3.1609311642120497E-2</v>
      </c>
      <c r="AH34">
        <f t="shared" ref="AH34:AH65" si="3">AF34+$AG$2</f>
        <v>3.1609311642120497E-2</v>
      </c>
      <c r="AI34">
        <v>0</v>
      </c>
      <c r="AJ34">
        <f t="shared" ref="AJ34:AJ65" si="4">+AH34</f>
        <v>3.1609311642120497E-2</v>
      </c>
      <c r="AK34">
        <f t="shared" ref="AK34:AK65" si="5">AH34-SUM(Y34:AD34,K34)</f>
        <v>9.0794828836706365E-2</v>
      </c>
    </row>
    <row r="35" spans="1:37">
      <c r="A35" s="26">
        <v>42185</v>
      </c>
      <c r="B35" s="24">
        <v>5.61539663299317E-3</v>
      </c>
      <c r="C35" s="24">
        <v>6.91034069023854E-3</v>
      </c>
      <c r="D35" s="24">
        <v>8.7177944381885794E-2</v>
      </c>
      <c r="E35" s="25">
        <v>-4.6753952034548404E-6</v>
      </c>
      <c r="F35" s="24">
        <v>2.6179495281186401E-2</v>
      </c>
      <c r="G35" s="24">
        <v>4.58112023966322E-3</v>
      </c>
      <c r="H35" s="25">
        <v>1.9173429081869199E-6</v>
      </c>
      <c r="I35" s="24">
        <v>-9.7384288818833792E-3</v>
      </c>
      <c r="J35" s="24">
        <v>2.1361230094882298E-3</v>
      </c>
      <c r="K35" s="24">
        <v>-1.6729074281609699</v>
      </c>
      <c r="L35" s="24">
        <v>5.1833736369038402E-2</v>
      </c>
      <c r="M35" s="24">
        <v>0</v>
      </c>
      <c r="N35" s="24">
        <v>0</v>
      </c>
      <c r="O35" s="24">
        <v>-2.0193880492847399E-2</v>
      </c>
      <c r="P35" s="24">
        <v>0</v>
      </c>
      <c r="Q35" s="25">
        <v>-8.4907557309549596E-6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1.7153039768278899</v>
      </c>
      <c r="Z35" s="24">
        <v>-0.23277259973462</v>
      </c>
      <c r="AA35" s="24">
        <v>-4.0662485952101E-2</v>
      </c>
      <c r="AB35" s="24">
        <v>-3.2092982090010901E-2</v>
      </c>
      <c r="AC35" s="24">
        <v>-3.63913081699173E-2</v>
      </c>
      <c r="AD35" s="24">
        <v>0.19819797291430599</v>
      </c>
      <c r="AE35" s="24">
        <v>-3.9333894402077303E-2</v>
      </c>
      <c r="AF35" s="24">
        <v>1.3831849654237401E-2</v>
      </c>
      <c r="AH35">
        <f t="shared" si="3"/>
        <v>1.3831849654237401E-2</v>
      </c>
      <c r="AI35">
        <v>-1.2500000000000001E-2</v>
      </c>
      <c r="AJ35">
        <f t="shared" si="4"/>
        <v>1.3831849654237401E-2</v>
      </c>
      <c r="AK35">
        <f t="shared" si="5"/>
        <v>0.11515670401966044</v>
      </c>
    </row>
    <row r="36" spans="1:37">
      <c r="A36" s="26">
        <v>42277</v>
      </c>
      <c r="B36" s="24">
        <v>7.0033575517271102E-3</v>
      </c>
      <c r="C36" s="24">
        <v>7.7731471158066596E-3</v>
      </c>
      <c r="D36" s="24">
        <v>9.0094133038445004E-2</v>
      </c>
      <c r="E36" s="25">
        <v>3.3993766749741001E-6</v>
      </c>
      <c r="F36" s="24">
        <v>2.90304796509472E-2</v>
      </c>
      <c r="G36" s="24">
        <v>1.2184491163689399E-2</v>
      </c>
      <c r="H36" s="25">
        <v>4.8029865952695201E-6</v>
      </c>
      <c r="I36" s="24">
        <v>-2.2825130740366802E-2</v>
      </c>
      <c r="J36" s="24">
        <v>2.8320425054189101E-4</v>
      </c>
      <c r="K36" s="24">
        <v>-1.57951710800956</v>
      </c>
      <c r="L36" s="24">
        <v>2.0312676979431501E-3</v>
      </c>
      <c r="M36" s="24">
        <v>0</v>
      </c>
      <c r="N36" s="24">
        <v>0</v>
      </c>
      <c r="O36" s="24">
        <v>-1.9057152827153801E-2</v>
      </c>
      <c r="P36" s="24">
        <v>0</v>
      </c>
      <c r="Q36" s="25">
        <v>-3.4993141621491303E-5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1.6253673487228999</v>
      </c>
      <c r="Z36" s="24">
        <v>-0.22985754521229801</v>
      </c>
      <c r="AA36" s="24">
        <v>-4.7544618776374399E-2</v>
      </c>
      <c r="AB36" s="24">
        <v>-3.9461871318331301E-2</v>
      </c>
      <c r="AC36" s="24">
        <v>-4.1608862626663697E-2</v>
      </c>
      <c r="AD36" s="24">
        <v>0.189234857311325</v>
      </c>
      <c r="AE36" s="24">
        <v>-3.8930772109604703E-2</v>
      </c>
      <c r="AF36" s="24">
        <v>-5.5827565895378302E-2</v>
      </c>
      <c r="AH36">
        <f t="shared" si="3"/>
        <v>-5.5827565895378302E-2</v>
      </c>
      <c r="AI36">
        <v>-2.2499999999999999E-2</v>
      </c>
      <c r="AJ36">
        <f t="shared" si="4"/>
        <v>-5.5827565895378302E-2</v>
      </c>
      <c r="AK36">
        <f t="shared" si="5"/>
        <v>6.756023401362421E-2</v>
      </c>
    </row>
    <row r="37" spans="1:37">
      <c r="A37" s="26">
        <v>42369</v>
      </c>
      <c r="B37" s="24">
        <v>6.96086772071987E-3</v>
      </c>
      <c r="C37" s="24">
        <v>9.1737404848429398E-3</v>
      </c>
      <c r="D37" s="24">
        <v>8.6593036713933202E-2</v>
      </c>
      <c r="E37" s="25">
        <v>1.5753233506176499E-7</v>
      </c>
      <c r="F37" s="24">
        <v>5.0104604877538199E-2</v>
      </c>
      <c r="G37" s="24">
        <v>-9.6408858509396198E-4</v>
      </c>
      <c r="H37" s="25">
        <v>4.7642242367556096E-6</v>
      </c>
      <c r="I37" s="24">
        <v>-2.39755725065601E-2</v>
      </c>
      <c r="J37" s="24">
        <v>2.1492354610141199E-3</v>
      </c>
      <c r="K37" s="24">
        <v>-1.50444949834981</v>
      </c>
      <c r="L37" s="24">
        <v>3.7335459599716E-2</v>
      </c>
      <c r="M37" s="24">
        <v>0</v>
      </c>
      <c r="N37" s="24">
        <v>0</v>
      </c>
      <c r="O37" s="24">
        <v>-2.0652642981988201E-2</v>
      </c>
      <c r="P37" s="24">
        <v>0</v>
      </c>
      <c r="Q37" s="24">
        <v>1.05077275313468E-4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1.5151493138724299</v>
      </c>
      <c r="Z37" s="24">
        <v>-0.220841660684858</v>
      </c>
      <c r="AA37" s="24">
        <v>-4.7776304801426299E-2</v>
      </c>
      <c r="AB37" s="24">
        <v>-3.93150499921942E-2</v>
      </c>
      <c r="AC37" s="24">
        <v>-4.0082014856611801E-2</v>
      </c>
      <c r="AD37" s="24">
        <v>0.180763732337791</v>
      </c>
      <c r="AE37" s="24">
        <v>-3.8531953336557297E-2</v>
      </c>
      <c r="AF37" s="24">
        <v>-4.8248795995230402E-2</v>
      </c>
      <c r="AH37">
        <f t="shared" si="3"/>
        <v>-4.8248795995230402E-2</v>
      </c>
      <c r="AI37">
        <v>-3.7499999999999999E-2</v>
      </c>
      <c r="AJ37">
        <f t="shared" si="4"/>
        <v>-4.8248795995230402E-2</v>
      </c>
      <c r="AK37">
        <f t="shared" si="5"/>
        <v>0.10830268647944902</v>
      </c>
    </row>
    <row r="38" spans="1:37">
      <c r="A38" s="26">
        <v>42460</v>
      </c>
      <c r="B38" s="24">
        <v>8.7703372054411793E-3</v>
      </c>
      <c r="C38" s="24">
        <v>4.53171391410369E-3</v>
      </c>
      <c r="D38" s="24">
        <v>7.6940404398532405E-2</v>
      </c>
      <c r="E38" s="25">
        <v>3.9449650154146296E-6</v>
      </c>
      <c r="F38" s="24">
        <v>7.7531198851790398E-2</v>
      </c>
      <c r="G38" s="24">
        <v>-1.9090138333847E-3</v>
      </c>
      <c r="H38" s="25">
        <v>8.6896757491394496E-6</v>
      </c>
      <c r="I38" s="24">
        <v>-1.34026712862148E-2</v>
      </c>
      <c r="J38" s="24">
        <v>5.8637849094471796E-4</v>
      </c>
      <c r="K38" s="24">
        <v>-1.39960319765789</v>
      </c>
      <c r="L38" s="24">
        <v>2.1424698204370301E-2</v>
      </c>
      <c r="M38" s="24">
        <v>0</v>
      </c>
      <c r="N38" s="24">
        <v>0</v>
      </c>
      <c r="O38" s="24">
        <v>-2.3774066122432599E-2</v>
      </c>
      <c r="P38" s="24">
        <v>0</v>
      </c>
      <c r="Q38" s="25">
        <v>4.5171382678618E-5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1.3770727899436701</v>
      </c>
      <c r="Z38" s="24">
        <v>-0.21398739888525301</v>
      </c>
      <c r="AA38" s="24">
        <v>-5.5099171278039302E-2</v>
      </c>
      <c r="AB38" s="24">
        <v>-4.5041725139411598E-2</v>
      </c>
      <c r="AC38" s="24">
        <v>-4.1718634239318E-2</v>
      </c>
      <c r="AD38" s="24">
        <v>0.169901431388433</v>
      </c>
      <c r="AE38" s="24">
        <v>-3.8137383206468797E-2</v>
      </c>
      <c r="AF38" s="24">
        <v>-9.5856503227681897E-2</v>
      </c>
      <c r="AH38">
        <f t="shared" si="3"/>
        <v>-9.5856503227681897E-2</v>
      </c>
      <c r="AI38">
        <v>-6.5000000000000002E-2</v>
      </c>
      <c r="AJ38">
        <f t="shared" si="4"/>
        <v>-9.5856503227681897E-2</v>
      </c>
      <c r="AK38">
        <f t="shared" si="5"/>
        <v>0.11261940264012683</v>
      </c>
    </row>
    <row r="39" spans="1:37">
      <c r="A39" s="26">
        <v>42551</v>
      </c>
      <c r="B39" s="24">
        <v>8.7244219114227094E-3</v>
      </c>
      <c r="C39" s="24">
        <v>1.73676999701915E-3</v>
      </c>
      <c r="D39" s="24">
        <v>6.5177713124753303E-2</v>
      </c>
      <c r="E39" s="25">
        <v>6.2590823974244096E-6</v>
      </c>
      <c r="F39" s="24">
        <v>9.2862479874526199E-2</v>
      </c>
      <c r="G39" s="24">
        <v>6.3904002362130197E-3</v>
      </c>
      <c r="H39" s="25">
        <v>-1.5610291013875099E-6</v>
      </c>
      <c r="I39" s="24">
        <v>-1.3575706894256001E-2</v>
      </c>
      <c r="J39" s="24">
        <v>-9.31652445666762E-4</v>
      </c>
      <c r="K39" s="24">
        <v>-1.28638326453667</v>
      </c>
      <c r="L39" s="24">
        <v>2.7712214028115401E-2</v>
      </c>
      <c r="M39" s="24">
        <v>0</v>
      </c>
      <c r="N39" s="24">
        <v>0</v>
      </c>
      <c r="O39" s="24">
        <v>-2.4940455742505599E-2</v>
      </c>
      <c r="P39" s="24">
        <v>0</v>
      </c>
      <c r="Q39" s="24">
        <v>1.44846058729196E-4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1.23975638767584</v>
      </c>
      <c r="Z39" s="24">
        <v>-0.19492879064394</v>
      </c>
      <c r="AA39" s="24">
        <v>-5.4015315509397699E-2</v>
      </c>
      <c r="AB39" s="24">
        <v>-4.6830865730725202E-2</v>
      </c>
      <c r="AC39" s="24">
        <v>-4.2430451464881197E-2</v>
      </c>
      <c r="AD39" s="24">
        <v>0.15781469809863499</v>
      </c>
      <c r="AE39" s="24">
        <v>-3.7747007889077297E-2</v>
      </c>
      <c r="AF39" s="24">
        <v>-0.101458881798556</v>
      </c>
      <c r="AH39">
        <f t="shared" si="3"/>
        <v>-0.101458881798556</v>
      </c>
      <c r="AI39">
        <v>-8.7499999999999994E-2</v>
      </c>
      <c r="AJ39">
        <f t="shared" si="4"/>
        <v>-0.101458881798556</v>
      </c>
      <c r="AK39">
        <f t="shared" si="5"/>
        <v>0.12555872031258319</v>
      </c>
    </row>
    <row r="40" spans="1:37">
      <c r="A40" s="26">
        <v>42643</v>
      </c>
      <c r="B40" s="24">
        <v>8.8153856305667397E-3</v>
      </c>
      <c r="C40" s="24">
        <v>-1.1058323804948201E-3</v>
      </c>
      <c r="D40" s="24">
        <v>5.56763084686435E-2</v>
      </c>
      <c r="E40" s="25">
        <v>5.8192315321166997E-6</v>
      </c>
      <c r="F40" s="24">
        <v>0.108863581488022</v>
      </c>
      <c r="G40" s="24">
        <v>1.04352881269875E-2</v>
      </c>
      <c r="H40" s="25">
        <v>1.8173625570636501E-6</v>
      </c>
      <c r="I40" s="24">
        <v>-1.40264372533619E-2</v>
      </c>
      <c r="J40" s="24">
        <v>-5.7877210310085703E-4</v>
      </c>
      <c r="K40" s="24">
        <v>-1.15150698256988</v>
      </c>
      <c r="L40" s="24">
        <v>3.3570209202468497E-2</v>
      </c>
      <c r="M40" s="24">
        <v>0</v>
      </c>
      <c r="N40" s="24">
        <v>0</v>
      </c>
      <c r="O40" s="24">
        <v>-2.67472863246438E-2</v>
      </c>
      <c r="P40" s="24">
        <v>0</v>
      </c>
      <c r="Q40" s="24">
        <v>-2.3142805202338299E-4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1.1031766789425499</v>
      </c>
      <c r="Z40" s="24">
        <v>-0.180146750914457</v>
      </c>
      <c r="AA40" s="24">
        <v>-5.2656785349123499E-2</v>
      </c>
      <c r="AB40" s="24">
        <v>-4.6144553548695698E-2</v>
      </c>
      <c r="AC40" s="24">
        <v>-4.1888833758754997E-2</v>
      </c>
      <c r="AD40" s="24">
        <v>0.14563591814947999</v>
      </c>
      <c r="AE40" s="24">
        <v>-3.7360774569225402E-2</v>
      </c>
      <c r="AF40" s="24">
        <v>-8.62134302209457E-2</v>
      </c>
      <c r="AH40">
        <f t="shared" si="3"/>
        <v>-8.62134302209457E-2</v>
      </c>
      <c r="AI40">
        <v>-9.2499999999999999E-2</v>
      </c>
      <c r="AJ40">
        <f t="shared" si="4"/>
        <v>-8.62134302209457E-2</v>
      </c>
      <c r="AK40">
        <f t="shared" si="5"/>
        <v>0.13731787882793572</v>
      </c>
    </row>
    <row r="41" spans="1:37">
      <c r="A41" s="26">
        <v>42735</v>
      </c>
      <c r="B41" s="24">
        <v>7.6826174493782101E-3</v>
      </c>
      <c r="C41" s="24">
        <v>-9.0836439842418703E-4</v>
      </c>
      <c r="D41" s="24">
        <v>5.6301586876331397E-2</v>
      </c>
      <c r="E41" s="25">
        <v>5.9004768084874203E-6</v>
      </c>
      <c r="F41" s="24">
        <v>9.9699424334062495E-2</v>
      </c>
      <c r="G41" s="24">
        <v>8.6280685805493196E-3</v>
      </c>
      <c r="H41" s="25">
        <v>-3.9713117125756501E-6</v>
      </c>
      <c r="I41" s="24">
        <v>-1.2807029473732599E-2</v>
      </c>
      <c r="J41" s="24">
        <v>-1.2234496333889901E-3</v>
      </c>
      <c r="K41" s="24">
        <v>-1.0673002623074499</v>
      </c>
      <c r="L41" s="24">
        <v>3.6173180478599597E-2</v>
      </c>
      <c r="M41" s="24">
        <v>0</v>
      </c>
      <c r="N41" s="24">
        <v>0</v>
      </c>
      <c r="O41" s="24">
        <v>-2.78541799095267E-2</v>
      </c>
      <c r="P41" s="24">
        <v>0</v>
      </c>
      <c r="Q41" s="24">
        <v>-1.19361988698858E-4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0.960997663980941</v>
      </c>
      <c r="Z41" s="24">
        <v>-0.16137497473020301</v>
      </c>
      <c r="AA41" s="24">
        <v>-4.76623354446482E-2</v>
      </c>
      <c r="AB41" s="24">
        <v>-4.04863453020902E-2</v>
      </c>
      <c r="AC41" s="24">
        <v>-3.6226511131355103E-2</v>
      </c>
      <c r="AD41" s="24">
        <v>0.13833069857257899</v>
      </c>
      <c r="AE41" s="24">
        <v>-3.6978631416941903E-2</v>
      </c>
      <c r="AF41" s="24">
        <v>-0.12512627629891299</v>
      </c>
      <c r="AH41">
        <f t="shared" si="3"/>
        <v>-0.12512627629891299</v>
      </c>
      <c r="AI41">
        <v>-9.2499999999999999E-2</v>
      </c>
      <c r="AJ41">
        <f t="shared" si="4"/>
        <v>-0.12512627629891299</v>
      </c>
      <c r="AK41">
        <f t="shared" si="5"/>
        <v>0.1285957900633134</v>
      </c>
    </row>
    <row r="42" spans="1:37">
      <c r="A42" s="26">
        <v>42825</v>
      </c>
      <c r="B42" s="24">
        <v>8.1681841457286308E-3</v>
      </c>
      <c r="C42" s="24">
        <v>-9.5700132655166697E-4</v>
      </c>
      <c r="D42" s="24">
        <v>5.8124162613434401E-2</v>
      </c>
      <c r="E42" s="25">
        <v>1.1525724873428199E-5</v>
      </c>
      <c r="F42" s="24">
        <v>9.4661828838790693E-2</v>
      </c>
      <c r="G42" s="24">
        <v>1.38555216606973E-2</v>
      </c>
      <c r="H42" s="25">
        <v>-3.18509869081259E-6</v>
      </c>
      <c r="I42" s="24">
        <v>-1.2880218418189E-2</v>
      </c>
      <c r="J42" s="24">
        <v>-3.0537240249609299E-3</v>
      </c>
      <c r="K42" s="24">
        <v>-0.95021933548788495</v>
      </c>
      <c r="L42" s="24">
        <v>2.5574261439279201E-2</v>
      </c>
      <c r="M42" s="24">
        <v>0</v>
      </c>
      <c r="N42" s="24">
        <v>0</v>
      </c>
      <c r="O42" s="24">
        <v>-2.8938420343459299E-2</v>
      </c>
      <c r="P42" s="24">
        <v>0</v>
      </c>
      <c r="Q42" s="24">
        <v>-2.2550559498122599E-4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0.82007930861862099</v>
      </c>
      <c r="Z42" s="24">
        <v>-0.14541242084071099</v>
      </c>
      <c r="AA42" s="24">
        <v>-4.5391133363146798E-2</v>
      </c>
      <c r="AB42" s="24">
        <v>-3.7340495480250799E-2</v>
      </c>
      <c r="AC42" s="24">
        <v>-3.3284247745643397E-2</v>
      </c>
      <c r="AD42" s="24">
        <v>0.133684189488048</v>
      </c>
      <c r="AE42" s="24">
        <v>-3.6600527558648698E-2</v>
      </c>
      <c r="AF42" s="24">
        <v>-0.140147232753628</v>
      </c>
      <c r="AH42">
        <f t="shared" si="3"/>
        <v>-0.140147232753628</v>
      </c>
      <c r="AI42">
        <v>-9.2499999999999999E-2</v>
      </c>
      <c r="AJ42">
        <f t="shared" si="4"/>
        <v>-0.140147232753628</v>
      </c>
      <c r="AK42">
        <f t="shared" si="5"/>
        <v>0.11773690205733994</v>
      </c>
    </row>
    <row r="43" spans="1:37">
      <c r="A43" s="26">
        <v>42916</v>
      </c>
      <c r="B43" s="24">
        <v>7.9807537124193494E-3</v>
      </c>
      <c r="C43" s="24">
        <v>-1.16384841312868E-3</v>
      </c>
      <c r="D43" s="24">
        <v>5.7816569916951298E-2</v>
      </c>
      <c r="E43" s="25">
        <v>7.5667610450477296E-6</v>
      </c>
      <c r="F43" s="24">
        <v>9.9259563309010604E-2</v>
      </c>
      <c r="G43" s="24">
        <v>4.8908909473476996E-3</v>
      </c>
      <c r="H43" s="25">
        <v>1.3781287565600501E-7</v>
      </c>
      <c r="I43" s="24">
        <v>-1.43241769360725E-2</v>
      </c>
      <c r="J43" s="24">
        <v>-4.7240748228401597E-3</v>
      </c>
      <c r="K43" s="24">
        <v>-0.82845560460273204</v>
      </c>
      <c r="L43" s="24">
        <v>6.7461252411569098E-2</v>
      </c>
      <c r="M43" s="24">
        <v>0</v>
      </c>
      <c r="N43" s="24">
        <v>0</v>
      </c>
      <c r="O43" s="24">
        <v>-3.0840974702031999E-2</v>
      </c>
      <c r="P43" s="24">
        <v>0</v>
      </c>
      <c r="Q43" s="25">
        <v>-1.01420375150844E-5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0.68471300334338203</v>
      </c>
      <c r="Z43" s="24">
        <v>-0.12425567767281299</v>
      </c>
      <c r="AA43" s="24">
        <v>-3.8709536334566197E-2</v>
      </c>
      <c r="AB43" s="24">
        <v>-2.9661514216073302E-2</v>
      </c>
      <c r="AC43" s="24">
        <v>-2.7068611017835201E-2</v>
      </c>
      <c r="AD43" s="24">
        <v>0.13417794769302299</v>
      </c>
      <c r="AE43" s="24">
        <v>-3.6226413049455203E-2</v>
      </c>
      <c r="AF43" s="24">
        <v>-7.9132887897427201E-2</v>
      </c>
      <c r="AH43">
        <f t="shared" si="3"/>
        <v>-7.9132887897427201E-2</v>
      </c>
      <c r="AI43">
        <v>-9.2499999999999999E-2</v>
      </c>
      <c r="AJ43">
        <f t="shared" si="4"/>
        <v>-7.9132887897427201E-2</v>
      </c>
      <c r="AK43">
        <f t="shared" si="5"/>
        <v>0.15012710491018746</v>
      </c>
    </row>
    <row r="44" spans="1:37">
      <c r="A44" s="26">
        <v>43008</v>
      </c>
      <c r="B44" s="24">
        <v>8.7423939833823697E-3</v>
      </c>
      <c r="C44" s="24">
        <v>-4.3260593717918397E-3</v>
      </c>
      <c r="D44" s="24">
        <v>5.6650240027972497E-2</v>
      </c>
      <c r="E44" s="25">
        <v>1.29398208125703E-5</v>
      </c>
      <c r="F44" s="24">
        <v>9.8700747635662903E-2</v>
      </c>
      <c r="G44" s="24">
        <v>2.20544772833954E-2</v>
      </c>
      <c r="H44" s="25">
        <v>3.8096250895141399E-6</v>
      </c>
      <c r="I44" s="24">
        <v>-1.3682790225453101E-2</v>
      </c>
      <c r="J44" s="24">
        <v>-4.4634026859569301E-3</v>
      </c>
      <c r="K44" s="24">
        <v>-0.70595665283248898</v>
      </c>
      <c r="L44" s="24">
        <v>1.8824678091989799E-2</v>
      </c>
      <c r="M44" s="24">
        <v>0</v>
      </c>
      <c r="N44" s="24">
        <v>0</v>
      </c>
      <c r="O44" s="24">
        <v>-3.0998033512137198E-2</v>
      </c>
      <c r="P44" s="24">
        <v>0</v>
      </c>
      <c r="Q44" s="24">
        <v>1.13006271784708E-4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0.54043618190512699</v>
      </c>
      <c r="Z44" s="24">
        <v>-0.115520774250589</v>
      </c>
      <c r="AA44" s="24">
        <v>-4.60943141018193E-2</v>
      </c>
      <c r="AB44" s="24">
        <v>-3.5165294665846197E-2</v>
      </c>
      <c r="AC44" s="24">
        <v>-3.2005068018186797E-2</v>
      </c>
      <c r="AD44" s="24">
        <v>0.130067513895645</v>
      </c>
      <c r="AE44" s="24">
        <v>-3.5856238846488399E-2</v>
      </c>
      <c r="AF44" s="24">
        <v>-0.14846263996988401</v>
      </c>
      <c r="AH44">
        <f t="shared" si="3"/>
        <v>-0.14846263996988401</v>
      </c>
      <c r="AI44">
        <v>-9.2499999999999999E-2</v>
      </c>
      <c r="AJ44">
        <f t="shared" si="4"/>
        <v>-0.14846263996988401</v>
      </c>
      <c r="AK44">
        <f t="shared" si="5"/>
        <v>0.11577576809827433</v>
      </c>
    </row>
    <row r="45" spans="1:37">
      <c r="A45" s="26">
        <v>43100</v>
      </c>
      <c r="B45" s="24">
        <v>9.0947299583148192E-3</v>
      </c>
      <c r="C45" s="24">
        <v>-3.0643666706405299E-3</v>
      </c>
      <c r="D45" s="24">
        <v>5.4202462405545701E-2</v>
      </c>
      <c r="E45" s="25">
        <v>1.0641964797490601E-5</v>
      </c>
      <c r="F45" s="24">
        <v>0.104604006747895</v>
      </c>
      <c r="G45" s="24">
        <v>1.6084959646530301E-2</v>
      </c>
      <c r="H45" s="25">
        <v>1.4900242181002699E-5</v>
      </c>
      <c r="I45" s="24">
        <v>-2.5771441986511798E-2</v>
      </c>
      <c r="J45" s="24">
        <v>-3.2119233551001301E-3</v>
      </c>
      <c r="K45" s="24">
        <v>-0.60883784731278801</v>
      </c>
      <c r="L45" s="24">
        <v>3.8198384893188199E-2</v>
      </c>
      <c r="M45" s="24">
        <v>0</v>
      </c>
      <c r="N45" s="24">
        <v>0</v>
      </c>
      <c r="O45" s="24">
        <v>-3.0510849367498601E-2</v>
      </c>
      <c r="P45" s="24">
        <v>0</v>
      </c>
      <c r="Q45" s="24">
        <v>4.2225142347382399E-4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0.40291377068194301</v>
      </c>
      <c r="Z45" s="24">
        <v>-0.10207296148799801</v>
      </c>
      <c r="AA45" s="24">
        <v>-4.6192941228402902E-2</v>
      </c>
      <c r="AB45" s="24">
        <v>-3.47619448201388E-2</v>
      </c>
      <c r="AC45" s="24">
        <v>-3.2094597357481998E-2</v>
      </c>
      <c r="AD45" s="24">
        <v>0.12657878170668099</v>
      </c>
      <c r="AE45" s="24">
        <v>-3.5489956783208897E-2</v>
      </c>
      <c r="AF45" s="24">
        <v>-0.16988394069919699</v>
      </c>
      <c r="AH45">
        <f t="shared" si="3"/>
        <v>-0.16988394069919699</v>
      </c>
      <c r="AI45">
        <v>-9.2499999999999999E-2</v>
      </c>
      <c r="AJ45">
        <f t="shared" si="4"/>
        <v>-0.16988394069919699</v>
      </c>
      <c r="AK45">
        <f t="shared" si="5"/>
        <v>0.1245837991189887</v>
      </c>
    </row>
    <row r="46" spans="1:37">
      <c r="A46" s="26">
        <v>43190</v>
      </c>
      <c r="B46" s="24">
        <v>8.1033956714200005E-3</v>
      </c>
      <c r="C46" s="24">
        <v>-5.4091689095335698E-3</v>
      </c>
      <c r="D46" s="24">
        <v>5.4514721054854699E-2</v>
      </c>
      <c r="E46" s="25">
        <v>1.48698860726743E-5</v>
      </c>
      <c r="F46" s="24">
        <v>0.10339471559975499</v>
      </c>
      <c r="G46" s="24">
        <v>1.2637529614007E-2</v>
      </c>
      <c r="H46" s="25">
        <v>1.0495083794948199E-5</v>
      </c>
      <c r="I46" s="24">
        <v>-2.6469363631831999E-2</v>
      </c>
      <c r="J46" s="24">
        <v>-6.68666283615422E-3</v>
      </c>
      <c r="K46" s="24">
        <v>-0.51644680378798902</v>
      </c>
      <c r="L46" s="24">
        <v>3.8238951316186903E-2</v>
      </c>
      <c r="M46" s="24">
        <v>0</v>
      </c>
      <c r="N46" s="24">
        <v>0</v>
      </c>
      <c r="O46" s="24">
        <v>-3.1814960238979999E-2</v>
      </c>
      <c r="P46" s="24">
        <v>0</v>
      </c>
      <c r="Q46" s="24">
        <v>7.9984047963564404E-4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0.27072566394195802</v>
      </c>
      <c r="Z46" s="24">
        <v>-8.7882034872246703E-2</v>
      </c>
      <c r="AA46" s="24">
        <v>-4.6057926010684598E-2</v>
      </c>
      <c r="AB46" s="24">
        <v>-3.4043197395419E-2</v>
      </c>
      <c r="AC46" s="24">
        <v>-3.0358408191183701E-2</v>
      </c>
      <c r="AD46" s="24">
        <v>0.12785184251311801</v>
      </c>
      <c r="AE46" s="24">
        <v>-3.5127519544690802E-2</v>
      </c>
      <c r="AF46" s="24">
        <v>-0.204004020257887</v>
      </c>
      <c r="AH46">
        <f t="shared" si="3"/>
        <v>-0.204004020257887</v>
      </c>
      <c r="AI46">
        <v>-9.2499999999999999E-2</v>
      </c>
      <c r="AJ46">
        <f t="shared" si="4"/>
        <v>-0.204004020257887</v>
      </c>
      <c r="AK46">
        <f t="shared" si="5"/>
        <v>0.11220684354456001</v>
      </c>
    </row>
    <row r="47" spans="1:37">
      <c r="A47" s="26">
        <v>43281</v>
      </c>
      <c r="B47" s="24">
        <v>8.9311460485802293E-3</v>
      </c>
      <c r="C47" s="24">
        <v>-5.2154891918880699E-3</v>
      </c>
      <c r="D47" s="24">
        <v>5.3559005518897598E-2</v>
      </c>
      <c r="E47" s="25">
        <v>1.4310128778609099E-5</v>
      </c>
      <c r="F47" s="24">
        <v>0.107074655518374</v>
      </c>
      <c r="G47" s="24">
        <v>5.0894873548412703E-3</v>
      </c>
      <c r="H47" s="25">
        <v>1.7817903633224798E-5</v>
      </c>
      <c r="I47" s="24">
        <v>-2.56786636365877E-2</v>
      </c>
      <c r="J47" s="24">
        <v>-4.8493393423609202E-3</v>
      </c>
      <c r="K47" s="24">
        <v>-0.42504159621023102</v>
      </c>
      <c r="L47" s="24">
        <v>4.3814782378254098E-2</v>
      </c>
      <c r="M47" s="24">
        <v>0</v>
      </c>
      <c r="N47" s="24">
        <v>0</v>
      </c>
      <c r="O47" s="24">
        <v>-3.2541885690719002E-2</v>
      </c>
      <c r="P47" s="24">
        <v>0</v>
      </c>
      <c r="Q47" s="24">
        <v>5.7612353920952295E-4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0.136217524627465</v>
      </c>
      <c r="Z47" s="24">
        <v>-7.41496631669529E-2</v>
      </c>
      <c r="AA47" s="24">
        <v>-4.6812286585030602E-2</v>
      </c>
      <c r="AB47" s="24">
        <v>-3.5757754750924402E-2</v>
      </c>
      <c r="AC47" s="24">
        <v>-3.3841947861343202E-2</v>
      </c>
      <c r="AD47" s="24">
        <v>0.12759068828459799</v>
      </c>
      <c r="AE47" s="24">
        <v>-3.4768880643810202E-2</v>
      </c>
      <c r="AF47" s="24">
        <v>-0.235771965777193</v>
      </c>
      <c r="AH47">
        <f t="shared" si="3"/>
        <v>-0.235771965777193</v>
      </c>
      <c r="AI47">
        <v>-9.2499999999999999E-2</v>
      </c>
      <c r="AJ47">
        <f t="shared" si="4"/>
        <v>-0.235771965777193</v>
      </c>
      <c r="AK47">
        <f t="shared" si="5"/>
        <v>0.11602306988522609</v>
      </c>
    </row>
    <row r="48" spans="1:37">
      <c r="A48" s="26">
        <v>43373</v>
      </c>
      <c r="B48" s="24">
        <v>9.1961391485045098E-3</v>
      </c>
      <c r="C48" s="24">
        <v>-6.4354228083072203E-3</v>
      </c>
      <c r="D48" s="24">
        <v>5.0346346575283897E-2</v>
      </c>
      <c r="E48" s="25">
        <v>1.45291266427263E-5</v>
      </c>
      <c r="F48" s="24">
        <v>0.11392898374451201</v>
      </c>
      <c r="G48" s="24">
        <v>3.3501489604274102E-3</v>
      </c>
      <c r="H48" s="25">
        <v>9.9186267390831802E-6</v>
      </c>
      <c r="I48" s="24">
        <v>-2.5367612864599001E-2</v>
      </c>
      <c r="J48" s="24">
        <v>-3.4215263994575901E-3</v>
      </c>
      <c r="K48" s="24">
        <v>-0.29842041763826699</v>
      </c>
      <c r="L48" s="24">
        <v>3.8806726314272698E-2</v>
      </c>
      <c r="M48" s="24">
        <v>0</v>
      </c>
      <c r="N48" s="24">
        <v>0</v>
      </c>
      <c r="O48" s="24">
        <v>-3.3812295010541803E-2</v>
      </c>
      <c r="P48" s="24">
        <v>0</v>
      </c>
      <c r="Q48" s="24">
        <v>6.7905417454431705E-4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1.14962555967847E-2</v>
      </c>
      <c r="Z48" s="24">
        <v>-5.8340542454632403E-2</v>
      </c>
      <c r="AA48" s="24">
        <v>-4.7240877369136201E-2</v>
      </c>
      <c r="AB48" s="24">
        <v>-3.7698088689783402E-2</v>
      </c>
      <c r="AC48" s="24">
        <v>-3.6527419117221002E-2</v>
      </c>
      <c r="AD48" s="24">
        <v>0.12720365142772</v>
      </c>
      <c r="AE48" s="24">
        <v>-3.4413994398314898E-2</v>
      </c>
      <c r="AF48" s="24">
        <v>-0.22664644305480799</v>
      </c>
      <c r="AH48">
        <f t="shared" si="3"/>
        <v>-0.22664644305480799</v>
      </c>
      <c r="AI48">
        <v>-9.2499999999999999E-2</v>
      </c>
      <c r="AJ48">
        <f t="shared" si="4"/>
        <v>-0.22664644305480799</v>
      </c>
      <c r="AK48">
        <f t="shared" si="5"/>
        <v>0.1128809951897273</v>
      </c>
    </row>
    <row r="49" spans="1:37">
      <c r="A49" s="26">
        <v>43465</v>
      </c>
      <c r="B49" s="24">
        <v>8.9839100736668603E-3</v>
      </c>
      <c r="C49" s="24">
        <v>-7.1189317586123901E-3</v>
      </c>
      <c r="D49" s="24">
        <v>4.9775604949031202E-2</v>
      </c>
      <c r="E49" s="25">
        <v>1.2659134684148E-5</v>
      </c>
      <c r="F49" s="24">
        <v>0.11653384798477801</v>
      </c>
      <c r="G49" s="24">
        <v>-1.00197470203927E-2</v>
      </c>
      <c r="H49" s="25">
        <v>1.38308535328139E-5</v>
      </c>
      <c r="I49" s="24">
        <v>-2.5779146938928701E-2</v>
      </c>
      <c r="J49" s="24">
        <v>-5.4424491223119299E-3</v>
      </c>
      <c r="K49" s="24">
        <v>-0.207543545937032</v>
      </c>
      <c r="L49" s="24">
        <v>5.5806935795677103E-2</v>
      </c>
      <c r="M49" s="24">
        <v>0</v>
      </c>
      <c r="N49" s="24">
        <v>0</v>
      </c>
      <c r="O49" s="24">
        <v>-3.4878896032925003E-2</v>
      </c>
      <c r="P49" s="24">
        <v>0</v>
      </c>
      <c r="Q49" s="24">
        <v>3.66333948574575E-4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-0.112497367224828</v>
      </c>
      <c r="Z49" s="24">
        <v>-4.2581005891034099E-2</v>
      </c>
      <c r="AA49" s="24">
        <v>-4.2594011351889498E-2</v>
      </c>
      <c r="AB49" s="24">
        <v>-3.4225446989278999E-2</v>
      </c>
      <c r="AC49" s="24">
        <v>-3.4522739567685999E-2</v>
      </c>
      <c r="AD49" s="24">
        <v>0.130396018877176</v>
      </c>
      <c r="AE49" s="24">
        <v>-3.4062815908724099E-2</v>
      </c>
      <c r="AF49" s="24">
        <v>-0.22937696212650199</v>
      </c>
      <c r="AH49">
        <f t="shared" si="3"/>
        <v>-0.22937696212650199</v>
      </c>
      <c r="AI49">
        <v>-9.2499999999999999E-2</v>
      </c>
      <c r="AJ49">
        <f t="shared" si="4"/>
        <v>-0.22937696212650199</v>
      </c>
      <c r="AK49">
        <f t="shared" si="5"/>
        <v>0.11419113595807057</v>
      </c>
    </row>
    <row r="50" spans="1:37">
      <c r="A50" s="26">
        <v>43555</v>
      </c>
      <c r="B50" s="24">
        <v>1.0701853918768401E-2</v>
      </c>
      <c r="C50" s="24">
        <v>-1.3268742008768E-2</v>
      </c>
      <c r="D50" s="24">
        <v>4.76059642808426E-2</v>
      </c>
      <c r="E50" s="25">
        <v>1.8361461907621201E-5</v>
      </c>
      <c r="F50" s="24">
        <v>0.120332982762694</v>
      </c>
      <c r="G50" s="24">
        <v>-1.4403841455724699E-3</v>
      </c>
      <c r="H50" s="25">
        <v>7.39845126777395E-6</v>
      </c>
      <c r="I50" s="24">
        <v>-1.3451274335903001E-2</v>
      </c>
      <c r="J50" s="24">
        <v>-5.7198239299436297E-3</v>
      </c>
      <c r="K50" s="24">
        <v>-8.6033173698967305E-2</v>
      </c>
      <c r="L50" s="24">
        <v>2.7634047723881099E-2</v>
      </c>
      <c r="M50" s="24">
        <v>0</v>
      </c>
      <c r="N50" s="24">
        <v>0</v>
      </c>
      <c r="O50" s="24">
        <v>-3.6851012972260497E-2</v>
      </c>
      <c r="P50" s="24">
        <v>0</v>
      </c>
      <c r="Q50" s="24">
        <v>2.92172086791318E-4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-0.23071698343514199</v>
      </c>
      <c r="Z50" s="24">
        <v>-3.0753166081229501E-2</v>
      </c>
      <c r="AA50" s="24">
        <v>-4.3765029532160202E-2</v>
      </c>
      <c r="AB50" s="24">
        <v>-3.65350687719481E-2</v>
      </c>
      <c r="AC50" s="24">
        <v>-3.9229063823764398E-2</v>
      </c>
      <c r="AD50" s="24">
        <v>0.128420611140309</v>
      </c>
      <c r="AE50" s="24">
        <v>-3.3715301037046397E-2</v>
      </c>
      <c r="AF50" s="24">
        <v>-0.236465631946223</v>
      </c>
      <c r="AH50">
        <f t="shared" si="3"/>
        <v>-0.236465631946223</v>
      </c>
      <c r="AI50">
        <v>-9.2499999999999999E-2</v>
      </c>
      <c r="AJ50">
        <f t="shared" si="4"/>
        <v>-0.236465631946223</v>
      </c>
      <c r="AK50">
        <f t="shared" si="5"/>
        <v>0.10214624225667951</v>
      </c>
    </row>
    <row r="51" spans="1:37">
      <c r="A51" s="26">
        <v>43646</v>
      </c>
      <c r="B51" s="24">
        <v>8.8391684995077092E-3</v>
      </c>
      <c r="C51" s="24">
        <v>-1.60855594289026E-2</v>
      </c>
      <c r="D51" s="24">
        <v>3.97770858850637E-2</v>
      </c>
      <c r="E51" s="25">
        <v>1.1261003376576501E-5</v>
      </c>
      <c r="F51" s="24">
        <v>0.13877773099778901</v>
      </c>
      <c r="G51" s="24">
        <v>-6.6287433598234196E-3</v>
      </c>
      <c r="H51" s="25">
        <v>1.4178114971365701E-5</v>
      </c>
      <c r="I51" s="24">
        <v>-1.35663715267143E-2</v>
      </c>
      <c r="J51" s="24">
        <v>-3.9249443678912397E-3</v>
      </c>
      <c r="K51" s="24">
        <v>-9.5772780127974296E-3</v>
      </c>
      <c r="L51" s="24">
        <v>6.9899751397419302E-2</v>
      </c>
      <c r="M51" s="24">
        <v>0</v>
      </c>
      <c r="N51" s="24">
        <v>0</v>
      </c>
      <c r="O51" s="24">
        <v>-3.88440311415904E-2</v>
      </c>
      <c r="P51" s="24">
        <v>0</v>
      </c>
      <c r="Q51" s="25">
        <v>9.0453478210914304E-5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-0.35287621081449599</v>
      </c>
      <c r="Z51" s="24">
        <v>-2.0605075942212E-2</v>
      </c>
      <c r="AA51" s="24">
        <v>-4.3898481098850702E-2</v>
      </c>
      <c r="AB51" s="24">
        <v>-3.68824948635008E-2</v>
      </c>
      <c r="AC51" s="24">
        <v>-3.9952072995162603E-2</v>
      </c>
      <c r="AD51" s="24">
        <v>0.124160146902434</v>
      </c>
      <c r="AE51" s="24">
        <v>-3.3371406386263999E-2</v>
      </c>
      <c r="AF51" s="24">
        <v>-0.23464289365942201</v>
      </c>
      <c r="AH51">
        <f t="shared" si="3"/>
        <v>-0.23464289365942201</v>
      </c>
      <c r="AI51">
        <v>-9.2499999999999999E-2</v>
      </c>
      <c r="AJ51">
        <f t="shared" si="4"/>
        <v>-0.23464289365942201</v>
      </c>
      <c r="AK51">
        <f t="shared" si="5"/>
        <v>0.14498857316516359</v>
      </c>
    </row>
    <row r="52" spans="1:37">
      <c r="A52" s="26">
        <v>43738</v>
      </c>
      <c r="B52" s="24">
        <v>9.7034726714487797E-3</v>
      </c>
      <c r="C52" s="24">
        <v>-2.5302955595314602E-2</v>
      </c>
      <c r="D52" s="24">
        <v>3.1797978177465297E-2</v>
      </c>
      <c r="E52" s="25">
        <v>2.2748054154580298E-5</v>
      </c>
      <c r="F52" s="24">
        <v>0.16553083806941199</v>
      </c>
      <c r="G52" s="24">
        <v>1.5025019535757101E-2</v>
      </c>
      <c r="H52" s="25">
        <v>1.122838993149E-5</v>
      </c>
      <c r="I52" s="24">
        <v>-2.80922994017988E-3</v>
      </c>
      <c r="J52" s="24">
        <v>-4.8949306962089599E-3</v>
      </c>
      <c r="K52" s="24">
        <v>9.9090755342027603E-2</v>
      </c>
      <c r="L52" s="24">
        <v>1.7311188939448E-2</v>
      </c>
      <c r="M52" s="24">
        <v>0</v>
      </c>
      <c r="N52" s="24">
        <v>0</v>
      </c>
      <c r="O52" s="24">
        <v>-4.1095042016793398E-2</v>
      </c>
      <c r="P52" s="24">
        <v>0</v>
      </c>
      <c r="Q52" s="24">
        <v>1.8211077093732101E-4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-0.49863828544359201</v>
      </c>
      <c r="Z52" s="24">
        <v>-2.76637818080957E-2</v>
      </c>
      <c r="AA52" s="24">
        <v>-5.9715928359968501E-2</v>
      </c>
      <c r="AB52" s="24">
        <v>-5.0076584010975297E-2</v>
      </c>
      <c r="AC52" s="24">
        <v>-5.0349750677476102E-2</v>
      </c>
      <c r="AD52" s="24">
        <v>0.10914313929202001</v>
      </c>
      <c r="AE52" s="24">
        <v>-3.3031089280561997E-2</v>
      </c>
      <c r="AF52" s="24">
        <v>-0.34575909858654802</v>
      </c>
      <c r="AH52">
        <f t="shared" si="3"/>
        <v>-0.34575909858654802</v>
      </c>
      <c r="AI52">
        <v>-0.105</v>
      </c>
      <c r="AJ52">
        <f t="shared" si="4"/>
        <v>-0.34575909858654802</v>
      </c>
      <c r="AK52">
        <f t="shared" si="5"/>
        <v>0.1324513370795119</v>
      </c>
    </row>
    <row r="53" spans="1:37">
      <c r="A53" s="26">
        <v>43830</v>
      </c>
      <c r="B53" s="24">
        <v>8.72030195101226E-3</v>
      </c>
      <c r="C53" s="24">
        <v>-2.3804700398005502E-2</v>
      </c>
      <c r="D53" s="24">
        <v>2.8221348577919501E-2</v>
      </c>
      <c r="E53" s="25">
        <v>2.36454274706454E-5</v>
      </c>
      <c r="F53" s="24">
        <v>0.16634885554477699</v>
      </c>
      <c r="G53" s="24">
        <v>-5.72675423440973E-3</v>
      </c>
      <c r="H53" s="25">
        <v>8.4692658410816104E-6</v>
      </c>
      <c r="I53" s="24">
        <v>-4.5089236376849402E-3</v>
      </c>
      <c r="J53" s="24">
        <v>-6.2457762863049699E-3</v>
      </c>
      <c r="K53" s="24">
        <v>0.24466524013869101</v>
      </c>
      <c r="L53" s="24">
        <v>8.7207467550837706E-2</v>
      </c>
      <c r="M53" s="24">
        <v>0</v>
      </c>
      <c r="N53" s="24">
        <v>0</v>
      </c>
      <c r="O53" s="24">
        <v>-4.2815377061639799E-2</v>
      </c>
      <c r="P53" s="24">
        <v>0</v>
      </c>
      <c r="Q53" s="24">
        <v>2.4436483610929102E-4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-0.60559271495031297</v>
      </c>
      <c r="Z53" s="24">
        <v>1.11257216317233E-2</v>
      </c>
      <c r="AA53" s="24">
        <v>-4.0778365414369203E-2</v>
      </c>
      <c r="AB53" s="24">
        <v>-3.4159562903939303E-2</v>
      </c>
      <c r="AC53" s="24">
        <v>-3.5078698219966301E-2</v>
      </c>
      <c r="AD53" s="24">
        <v>0.107095522514438</v>
      </c>
      <c r="AE53" s="24">
        <v>-3.2694307746261399E-2</v>
      </c>
      <c r="AF53" s="24">
        <v>-0.17774424341405701</v>
      </c>
      <c r="AH53">
        <f t="shared" si="3"/>
        <v>-0.17774424341405701</v>
      </c>
      <c r="AI53">
        <v>-0.1125</v>
      </c>
      <c r="AJ53">
        <f t="shared" si="4"/>
        <v>-0.17774424341405701</v>
      </c>
      <c r="AK53">
        <f t="shared" si="5"/>
        <v>0.17497861378967847</v>
      </c>
    </row>
    <row r="54" spans="1:37">
      <c r="A54" s="26">
        <v>43921</v>
      </c>
      <c r="B54" s="24">
        <v>7.8011480479424503E-3</v>
      </c>
      <c r="C54" s="24">
        <v>-1.91601931829724E-2</v>
      </c>
      <c r="D54" s="24">
        <v>2.6756282499606002E-2</v>
      </c>
      <c r="E54" s="25">
        <v>2.4779068792515502E-5</v>
      </c>
      <c r="F54" s="24">
        <v>0.17925476277570901</v>
      </c>
      <c r="G54" s="24">
        <v>-1.02834632925359E-2</v>
      </c>
      <c r="H54" s="25">
        <v>6.0421710362637804E-6</v>
      </c>
      <c r="I54" s="24">
        <v>-7.01888149195433E-3</v>
      </c>
      <c r="J54" s="24">
        <v>-3.7055484143531398E-3</v>
      </c>
      <c r="K54" s="24">
        <v>0.48292450123691799</v>
      </c>
      <c r="L54" s="24">
        <v>8.6859081178672401E-2</v>
      </c>
      <c r="M54" s="24">
        <v>0</v>
      </c>
      <c r="N54" s="24">
        <v>0</v>
      </c>
      <c r="O54" s="24">
        <v>-4.2962492789685301E-2</v>
      </c>
      <c r="P54" s="24">
        <v>0</v>
      </c>
      <c r="Q54" s="24">
        <v>1.1133820823649999E-4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-0.72137608079654203</v>
      </c>
      <c r="Z54" s="24">
        <v>3.63420843645983E-2</v>
      </c>
      <c r="AA54" s="24">
        <v>-3.6523090800900902E-2</v>
      </c>
      <c r="AB54" s="24">
        <v>-3.1521586678458301E-2</v>
      </c>
      <c r="AC54" s="24">
        <v>-3.0605166352379001E-2</v>
      </c>
      <c r="AD54" s="24">
        <v>0.106464806859095</v>
      </c>
      <c r="AE54" s="24">
        <v>-3.23610204934483E-2</v>
      </c>
      <c r="AF54" s="24">
        <v>-8.9726978826061895E-3</v>
      </c>
      <c r="AH54">
        <f t="shared" si="3"/>
        <v>-8.9726978826061895E-3</v>
      </c>
      <c r="AI54">
        <v>-0.11749999999999999</v>
      </c>
      <c r="AJ54">
        <f t="shared" si="4"/>
        <v>-8.9726978826061895E-3</v>
      </c>
      <c r="AK54">
        <f t="shared" si="5"/>
        <v>0.18532183428506271</v>
      </c>
    </row>
    <row r="55" spans="1:37">
      <c r="A55" s="26">
        <v>44012</v>
      </c>
      <c r="B55" s="24">
        <v>6.85581722349673E-3</v>
      </c>
      <c r="C55" s="24">
        <v>-1.61068655939084E-2</v>
      </c>
      <c r="D55" s="24">
        <v>2.5747733076972298E-2</v>
      </c>
      <c r="E55" s="25">
        <v>2.6798594513223702E-5</v>
      </c>
      <c r="F55" s="24">
        <v>0.19147905391843401</v>
      </c>
      <c r="G55" s="24">
        <v>-2.4735088940195601E-2</v>
      </c>
      <c r="H55" s="25">
        <v>3.9139528747189803E-6</v>
      </c>
      <c r="I55" s="24">
        <v>-9.5627486699313303E-3</v>
      </c>
      <c r="J55" s="24">
        <v>-1.0008767382944999E-3</v>
      </c>
      <c r="K55" s="24">
        <v>0.71873718950545595</v>
      </c>
      <c r="L55" s="24">
        <v>8.8576042888037401E-2</v>
      </c>
      <c r="M55" s="24">
        <v>0</v>
      </c>
      <c r="N55" s="24">
        <v>0</v>
      </c>
      <c r="O55" s="24">
        <v>-4.4166543624658397E-2</v>
      </c>
      <c r="P55" s="24">
        <v>0</v>
      </c>
      <c r="Q55" s="25">
        <v>-5.09413977141407E-6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-0.831749014809677</v>
      </c>
      <c r="Z55" s="24">
        <v>6.2276534425877599E-2</v>
      </c>
      <c r="AA55" s="24">
        <v>-3.2203721632538602E-2</v>
      </c>
      <c r="AB55" s="24">
        <v>-3.0875380078240901E-2</v>
      </c>
      <c r="AC55" s="24">
        <v>-2.9752358488564799E-2</v>
      </c>
      <c r="AD55" s="24">
        <v>0.103935015199971</v>
      </c>
      <c r="AE55" s="24">
        <v>-3.2031186898243698E-2</v>
      </c>
      <c r="AF55" s="24">
        <v>0.14544921917161199</v>
      </c>
      <c r="AH55">
        <f t="shared" si="3"/>
        <v>0.14544921917161199</v>
      </c>
      <c r="AI55">
        <v>-0.115</v>
      </c>
      <c r="AJ55">
        <f t="shared" si="4"/>
        <v>0.14544921917161199</v>
      </c>
      <c r="AK55">
        <f t="shared" si="5"/>
        <v>0.18508095504932873</v>
      </c>
    </row>
    <row r="56" spans="1:37">
      <c r="A56" s="26">
        <v>44104</v>
      </c>
      <c r="B56" s="24">
        <v>5.9148810340963198E-3</v>
      </c>
      <c r="C56" s="24">
        <v>-1.5854723333925801E-2</v>
      </c>
      <c r="D56" s="24">
        <v>1.19533593253617E-2</v>
      </c>
      <c r="E56" s="25">
        <v>3.03115737965653E-5</v>
      </c>
      <c r="F56" s="24">
        <v>0.20011848579500299</v>
      </c>
      <c r="G56" s="24">
        <v>-1.39552813568779E-2</v>
      </c>
      <c r="H56" s="25">
        <v>2.0913548340132E-6</v>
      </c>
      <c r="I56" s="24">
        <v>4.6110653439993899E-3</v>
      </c>
      <c r="J56" s="24">
        <v>4.5246013269053201E-3</v>
      </c>
      <c r="K56" s="24">
        <v>0.82467311366700902</v>
      </c>
      <c r="L56" s="24">
        <v>0.100072594937252</v>
      </c>
      <c r="M56" s="24">
        <v>0</v>
      </c>
      <c r="N56" s="24">
        <v>0</v>
      </c>
      <c r="O56" s="24">
        <v>-4.2724603326901901E-2</v>
      </c>
      <c r="P56" s="24">
        <v>0</v>
      </c>
      <c r="Q56" s="25">
        <v>-5.1499588597582203E-5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-0.95904577530361701</v>
      </c>
      <c r="Z56" s="24">
        <v>7.5288327790756296E-2</v>
      </c>
      <c r="AA56" s="24">
        <v>-3.1398397781576999E-2</v>
      </c>
      <c r="AB56" s="24">
        <v>-2.9904963825236702E-2</v>
      </c>
      <c r="AC56" s="24">
        <v>-2.83820787549472E-2</v>
      </c>
      <c r="AD56" s="24">
        <v>0.100423506567176</v>
      </c>
      <c r="AE56" s="24">
        <v>-3.1704766985713603E-2</v>
      </c>
      <c r="AF56" s="24">
        <v>0.17459024845879301</v>
      </c>
      <c r="AH56">
        <f t="shared" si="3"/>
        <v>0.17459024845879301</v>
      </c>
      <c r="AI56">
        <v>-0.13</v>
      </c>
      <c r="AJ56">
        <f t="shared" si="4"/>
        <v>0.17459024845879301</v>
      </c>
      <c r="AK56">
        <f t="shared" si="5"/>
        <v>0.2229365160992296</v>
      </c>
    </row>
    <row r="57" spans="1:37">
      <c r="A57" s="26">
        <v>44196</v>
      </c>
      <c r="B57" s="24">
        <v>8.4215155986507202E-3</v>
      </c>
      <c r="C57" s="24">
        <v>-6.9106893579984003E-3</v>
      </c>
      <c r="D57" s="24">
        <v>7.0506205962441804E-3</v>
      </c>
      <c r="E57" s="25">
        <v>1.43128112235443E-5</v>
      </c>
      <c r="F57" s="24">
        <v>0.21821521451950199</v>
      </c>
      <c r="G57" s="24">
        <v>-6.9564270698892197E-3</v>
      </c>
      <c r="H57" s="25">
        <v>5.2312950685494903E-6</v>
      </c>
      <c r="I57" s="24">
        <v>-8.4807639524275297E-3</v>
      </c>
      <c r="J57" s="24">
        <v>1.6512955812458301E-2</v>
      </c>
      <c r="K57" s="24">
        <v>1.11973227734533</v>
      </c>
      <c r="L57" s="24">
        <v>0.115157135128266</v>
      </c>
      <c r="M57" s="24">
        <v>0</v>
      </c>
      <c r="N57" s="24">
        <v>0</v>
      </c>
      <c r="O57" s="24">
        <v>-4.2641300683996297E-2</v>
      </c>
      <c r="P57" s="24">
        <v>0</v>
      </c>
      <c r="Q57" s="25">
        <v>-8.4993813672578599E-6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-1.04090260006405</v>
      </c>
      <c r="Z57" s="24">
        <v>0.105525040727737</v>
      </c>
      <c r="AA57" s="24">
        <v>-2.4893591356736799E-2</v>
      </c>
      <c r="AB57" s="24">
        <v>-2.6465595914814899E-2</v>
      </c>
      <c r="AC57" s="24">
        <v>-2.51419564789154E-2</v>
      </c>
      <c r="AD57" s="24">
        <v>9.7512730400334702E-2</v>
      </c>
      <c r="AE57" s="24">
        <v>-3.1381721413368202E-2</v>
      </c>
      <c r="AF57" s="24">
        <v>0.47436388856124501</v>
      </c>
      <c r="AH57">
        <f t="shared" si="3"/>
        <v>0.47436388856124501</v>
      </c>
      <c r="AI57">
        <v>-0.13750000000000001</v>
      </c>
      <c r="AJ57">
        <f t="shared" si="4"/>
        <v>0.47436388856124501</v>
      </c>
      <c r="AK57">
        <f t="shared" si="5"/>
        <v>0.26899758390236028</v>
      </c>
    </row>
    <row r="58" spans="1:37">
      <c r="A58" s="26">
        <v>44286</v>
      </c>
      <c r="B58" s="24">
        <v>1.1039264764047299E-2</v>
      </c>
      <c r="C58" s="24">
        <v>-9.4531816526823402E-3</v>
      </c>
      <c r="D58" s="24">
        <v>9.6753437641296808E-3</v>
      </c>
      <c r="E58" s="25">
        <v>7.5053171715503E-6</v>
      </c>
      <c r="F58" s="24">
        <v>0.21069993182660099</v>
      </c>
      <c r="G58" s="24">
        <v>7.1272767224178002E-3</v>
      </c>
      <c r="H58" s="25">
        <v>5.4914159590819602E-6</v>
      </c>
      <c r="I58" s="24">
        <v>-9.0515936423736596E-3</v>
      </c>
      <c r="J58" s="24">
        <v>1.5650629763716499E-2</v>
      </c>
      <c r="K58" s="24">
        <v>1.24247620274814</v>
      </c>
      <c r="L58" s="24">
        <v>9.1957632276391602E-2</v>
      </c>
      <c r="M58" s="24">
        <v>0</v>
      </c>
      <c r="N58" s="24">
        <v>0</v>
      </c>
      <c r="O58" s="24">
        <v>-4.3312240903713099E-2</v>
      </c>
      <c r="P58" s="24">
        <v>0</v>
      </c>
      <c r="Q58" s="24">
        <v>1.7254207876469101E-4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-1.1611793894779101</v>
      </c>
      <c r="Z58" s="24">
        <v>0.121059416339102</v>
      </c>
      <c r="AA58" s="24">
        <v>-2.1987866396004498E-2</v>
      </c>
      <c r="AB58" s="24">
        <v>-2.4981114745332801E-2</v>
      </c>
      <c r="AC58" s="24">
        <v>-2.3688238708825901E-2</v>
      </c>
      <c r="AD58" s="24">
        <v>9.3586822207579204E-2</v>
      </c>
      <c r="AE58" s="24">
        <v>-3.1062011455258099E-2</v>
      </c>
      <c r="AF58" s="24">
        <v>0.47874242224191099</v>
      </c>
      <c r="AH58">
        <f t="shared" si="3"/>
        <v>0.47874242224191099</v>
      </c>
      <c r="AI58">
        <v>-0.13750000000000001</v>
      </c>
      <c r="AJ58">
        <f t="shared" si="4"/>
        <v>0.47874242224191099</v>
      </c>
      <c r="AK58">
        <f t="shared" si="5"/>
        <v>0.25345659027516287</v>
      </c>
    </row>
    <row r="59" spans="1:37">
      <c r="A59" s="26">
        <v>44377</v>
      </c>
      <c r="B59" s="24">
        <v>1.08065438352798E-2</v>
      </c>
      <c r="C59" s="24">
        <v>-1.6825174608075401E-2</v>
      </c>
      <c r="D59" s="24">
        <v>1.3693126075505701E-2</v>
      </c>
      <c r="E59" s="25">
        <v>9.5328984325353596E-6</v>
      </c>
      <c r="F59" s="24">
        <v>0.18950031953094301</v>
      </c>
      <c r="G59" s="24">
        <v>4.3666830382020003E-3</v>
      </c>
      <c r="H59" s="25">
        <v>-5.4753950591783802E-7</v>
      </c>
      <c r="I59" s="24">
        <v>-7.1725938473486102E-3</v>
      </c>
      <c r="J59" s="24">
        <v>6.3059155549623899E-3</v>
      </c>
      <c r="K59" s="24">
        <v>1.09537964681935</v>
      </c>
      <c r="L59" s="24">
        <v>9.2226318583146505E-2</v>
      </c>
      <c r="M59" s="24">
        <v>0</v>
      </c>
      <c r="N59" s="24">
        <v>0</v>
      </c>
      <c r="O59" s="24">
        <v>-4.14587240791085E-2</v>
      </c>
      <c r="P59" s="24">
        <v>0</v>
      </c>
      <c r="Q59" s="24">
        <v>3.2087162262160198E-4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-1.3346428810855799</v>
      </c>
      <c r="Z59" s="24">
        <v>0.11511303378137</v>
      </c>
      <c r="AA59" s="24">
        <v>-3.0260013800889201E-2</v>
      </c>
      <c r="AB59" s="24">
        <v>-2.8516578513035299E-2</v>
      </c>
      <c r="AC59" s="24">
        <v>-2.3222301048882898E-2</v>
      </c>
      <c r="AD59" s="24">
        <v>8.8847913275029805E-2</v>
      </c>
      <c r="AE59" s="24">
        <v>-3.07455989866104E-2</v>
      </c>
      <c r="AF59" s="24">
        <v>0.103725491505801</v>
      </c>
      <c r="AH59">
        <f t="shared" si="3"/>
        <v>0.103725491505801</v>
      </c>
      <c r="AI59">
        <v>-0.14000000000000001</v>
      </c>
      <c r="AJ59">
        <f t="shared" si="4"/>
        <v>0.103725491505801</v>
      </c>
      <c r="AK59">
        <f t="shared" si="5"/>
        <v>0.22102667207843862</v>
      </c>
    </row>
    <row r="60" spans="1:37">
      <c r="A60" s="26">
        <v>44469</v>
      </c>
      <c r="B60" s="24">
        <v>7.9651528942209001E-3</v>
      </c>
      <c r="C60" s="24">
        <v>-2.4648954754884801E-2</v>
      </c>
      <c r="D60" s="24">
        <v>1.5317614457540501E-2</v>
      </c>
      <c r="E60" s="25">
        <v>1.6782125851590901E-5</v>
      </c>
      <c r="F60" s="24">
        <v>0.18550523636166899</v>
      </c>
      <c r="G60" s="24">
        <v>7.6441048596322799E-3</v>
      </c>
      <c r="H60" s="25">
        <v>5.8868897421318701E-6</v>
      </c>
      <c r="I60" s="24">
        <v>-2.0020090436065001E-2</v>
      </c>
      <c r="J60" s="24">
        <v>-1.1558451575730999E-3</v>
      </c>
      <c r="K60" s="24">
        <v>1.0673879523973</v>
      </c>
      <c r="L60" s="24">
        <v>7.2624042270255207E-2</v>
      </c>
      <c r="M60" s="24">
        <v>0</v>
      </c>
      <c r="N60" s="24">
        <v>0</v>
      </c>
      <c r="O60" s="24">
        <v>-4.1180677543808802E-2</v>
      </c>
      <c r="P60" s="24">
        <v>0</v>
      </c>
      <c r="Q60" s="24">
        <v>2.6979374098049902E-4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-1.4807099143881099</v>
      </c>
      <c r="Z60" s="24">
        <v>0.119259351346895</v>
      </c>
      <c r="AA60" s="24">
        <v>-3.4718798124725003E-2</v>
      </c>
      <c r="AB60" s="24">
        <v>-3.2381093682301902E-2</v>
      </c>
      <c r="AC60" s="24">
        <v>-2.40083562718524E-2</v>
      </c>
      <c r="AD60" s="24">
        <v>8.2437641610731804E-2</v>
      </c>
      <c r="AE60" s="24">
        <v>-3.0432446469002901E-2</v>
      </c>
      <c r="AF60" s="24">
        <v>-0.13082261787351299</v>
      </c>
      <c r="AH60">
        <f t="shared" si="3"/>
        <v>-0.13082261787351299</v>
      </c>
      <c r="AI60">
        <v>-0.14000000000000001</v>
      </c>
      <c r="AJ60">
        <f t="shared" si="4"/>
        <v>-0.13082261787351299</v>
      </c>
      <c r="AK60">
        <f t="shared" si="5"/>
        <v>0.17191059923854971</v>
      </c>
    </row>
    <row r="61" spans="1:37">
      <c r="A61" s="26">
        <v>44561</v>
      </c>
      <c r="B61" s="24">
        <v>8.0706094167922408E-3</v>
      </c>
      <c r="C61" s="24">
        <v>-1.9636080759927201E-2</v>
      </c>
      <c r="D61" s="24">
        <v>2.4291043656872E-2</v>
      </c>
      <c r="E61" s="25">
        <v>1.09324438120295E-5</v>
      </c>
      <c r="F61" s="24">
        <v>0.17831525968378201</v>
      </c>
      <c r="G61" s="24">
        <v>-1.78524597910592E-3</v>
      </c>
      <c r="H61" s="25">
        <v>8.9280338321539904E-6</v>
      </c>
      <c r="I61" s="24">
        <v>-3.4785429137808702E-2</v>
      </c>
      <c r="J61" s="24">
        <v>-4.7464441654462997E-3</v>
      </c>
      <c r="K61" s="24">
        <v>1.2106804473439901</v>
      </c>
      <c r="L61" s="24">
        <v>9.2619964078612907E-2</v>
      </c>
      <c r="M61" s="24">
        <v>0</v>
      </c>
      <c r="N61" s="24">
        <v>0</v>
      </c>
      <c r="O61" s="24">
        <v>-3.9344357477540601E-2</v>
      </c>
      <c r="P61" s="24">
        <v>0</v>
      </c>
      <c r="Q61" s="24">
        <v>8.3713293042322304E-4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-1.5798105340951201</v>
      </c>
      <c r="Z61" s="24">
        <v>0.141442104554029</v>
      </c>
      <c r="AA61" s="24">
        <v>-2.6655872971945001E-2</v>
      </c>
      <c r="AB61" s="24">
        <v>-2.7023053891400001E-2</v>
      </c>
      <c r="AC61" s="24">
        <v>-1.30144491735512E-2</v>
      </c>
      <c r="AD61" s="24">
        <v>8.8683007532253194E-2</v>
      </c>
      <c r="AE61" s="24">
        <v>-3.0122516936054701E-2</v>
      </c>
      <c r="AF61" s="24">
        <v>-3.1964554913508601E-2</v>
      </c>
      <c r="AH61">
        <f t="shared" si="3"/>
        <v>-3.1964554913508601E-2</v>
      </c>
      <c r="AI61">
        <v>-0.14499999999999999</v>
      </c>
      <c r="AJ61">
        <f t="shared" si="4"/>
        <v>-3.1964554913508601E-2</v>
      </c>
      <c r="AK61">
        <f t="shared" si="5"/>
        <v>0.17373379578823542</v>
      </c>
    </row>
    <row r="62" spans="1:37">
      <c r="A62" s="26">
        <v>44651</v>
      </c>
      <c r="B62" s="24">
        <v>7.9900295387671898E-3</v>
      </c>
      <c r="C62" s="24">
        <v>-1.76598900212355E-2</v>
      </c>
      <c r="D62" s="24">
        <v>4.2387367707425801E-2</v>
      </c>
      <c r="E62" s="25">
        <v>1.1713700012281499E-5</v>
      </c>
      <c r="F62" s="24">
        <v>0.14865185111868001</v>
      </c>
      <c r="G62" s="24">
        <v>-5.5089975976123596E-3</v>
      </c>
      <c r="H62" s="25">
        <v>4.9765749206590598E-6</v>
      </c>
      <c r="I62" s="24">
        <v>-4.71163248112966E-2</v>
      </c>
      <c r="J62" s="24">
        <v>-1.1504018108239601E-2</v>
      </c>
      <c r="K62" s="24">
        <v>1.2530526263061801</v>
      </c>
      <c r="L62" s="24">
        <v>7.3059600209124997E-2</v>
      </c>
      <c r="M62" s="24">
        <v>0</v>
      </c>
      <c r="N62" s="24">
        <v>0</v>
      </c>
      <c r="O62" s="24">
        <v>-3.7181828977160603E-2</v>
      </c>
      <c r="P62" s="24">
        <v>0</v>
      </c>
      <c r="Q62" s="24">
        <v>1.1168230880871299E-3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-1.7048378254041501</v>
      </c>
      <c r="Z62" s="24">
        <v>0.15708359979237499</v>
      </c>
      <c r="AA62" s="24">
        <v>-1.5991142450334301E-2</v>
      </c>
      <c r="AB62" s="24">
        <v>-2.0855262297036901E-2</v>
      </c>
      <c r="AC62" s="24">
        <v>-1.04150909802831E-2</v>
      </c>
      <c r="AD62" s="24">
        <v>8.5515313206361701E-2</v>
      </c>
      <c r="AE62" s="24">
        <v>-2.98157739796025E-2</v>
      </c>
      <c r="AF62" s="24">
        <v>-0.13201225338502501</v>
      </c>
      <c r="AH62">
        <f t="shared" si="3"/>
        <v>-0.13201225338502501</v>
      </c>
      <c r="AI62">
        <v>-0.13750000000000001</v>
      </c>
      <c r="AJ62">
        <f t="shared" si="4"/>
        <v>-0.13201225338502501</v>
      </c>
      <c r="AK62">
        <f t="shared" si="5"/>
        <v>0.12443552844186254</v>
      </c>
    </row>
    <row r="63" spans="1:37">
      <c r="A63" s="26">
        <v>44742</v>
      </c>
      <c r="B63" s="24">
        <v>5.7922151185290397E-3</v>
      </c>
      <c r="C63" s="24">
        <v>-2.0427144917409899E-2</v>
      </c>
      <c r="D63" s="24">
        <v>6.6377063365337399E-2</v>
      </c>
      <c r="E63" s="25">
        <v>1.3892088736627099E-5</v>
      </c>
      <c r="F63" s="24">
        <v>9.6687648208092905E-2</v>
      </c>
      <c r="G63" s="24">
        <v>-2.2720866676587199E-2</v>
      </c>
      <c r="H63" s="25">
        <v>9.4162890920319304E-6</v>
      </c>
      <c r="I63" s="24">
        <v>-5.7326069665599798E-2</v>
      </c>
      <c r="J63" s="24">
        <v>-1.78585660089778E-2</v>
      </c>
      <c r="K63" s="24">
        <v>1.2779364082879201</v>
      </c>
      <c r="L63" s="24">
        <v>7.6877610561316603E-2</v>
      </c>
      <c r="M63" s="24">
        <v>0</v>
      </c>
      <c r="N63" s="24">
        <v>0</v>
      </c>
      <c r="O63" s="24">
        <v>-3.4690653764512198E-2</v>
      </c>
      <c r="P63" s="24">
        <v>0</v>
      </c>
      <c r="Q63" s="24">
        <v>1.0583337442815199E-3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-1.7002092569501199</v>
      </c>
      <c r="Z63" s="24">
        <v>0.15312116638023601</v>
      </c>
      <c r="AA63" s="24">
        <v>-1.84906037021128E-2</v>
      </c>
      <c r="AB63" s="24">
        <v>-2.50677099704971E-2</v>
      </c>
      <c r="AC63" s="24">
        <v>-1.63311343470822E-2</v>
      </c>
      <c r="AD63" s="24">
        <v>7.3484604880112103E-2</v>
      </c>
      <c r="AE63" s="24">
        <v>-2.9512181736349001E-2</v>
      </c>
      <c r="AF63" s="24">
        <v>-0.19127582881559799</v>
      </c>
      <c r="AH63">
        <f t="shared" si="3"/>
        <v>-0.19127582881559799</v>
      </c>
      <c r="AI63">
        <v>-0.13500000000000001</v>
      </c>
      <c r="AJ63">
        <f t="shared" si="4"/>
        <v>-0.19127582881559799</v>
      </c>
      <c r="AK63">
        <f t="shared" si="5"/>
        <v>6.4280696605945736E-2</v>
      </c>
    </row>
    <row r="64" spans="1:37">
      <c r="A64" s="26">
        <v>44834</v>
      </c>
      <c r="B64" s="24">
        <v>3.3583010012950502E-3</v>
      </c>
      <c r="C64" s="24">
        <v>-2.25407162440996E-2</v>
      </c>
      <c r="D64" s="24">
        <v>8.3946658563666801E-2</v>
      </c>
      <c r="E64" s="25">
        <v>1.2943252797181899E-5</v>
      </c>
      <c r="F64" s="24">
        <v>6.2786131866905903E-2</v>
      </c>
      <c r="G64" s="24">
        <v>-3.3589913246679003E-2</v>
      </c>
      <c r="H64" s="25">
        <v>2.4644317095337401E-5</v>
      </c>
      <c r="I64" s="24">
        <v>-6.5946141397745003E-2</v>
      </c>
      <c r="J64" s="24">
        <v>-1.8192426417595501E-2</v>
      </c>
      <c r="K64" s="24">
        <v>1.2330848379663</v>
      </c>
      <c r="L64" s="24">
        <v>6.7026115367921996E-2</v>
      </c>
      <c r="M64" s="24">
        <v>0</v>
      </c>
      <c r="N64" s="24">
        <v>0</v>
      </c>
      <c r="O64" s="24">
        <v>-3.2282881814860102E-2</v>
      </c>
      <c r="P64" s="24">
        <v>0</v>
      </c>
      <c r="Q64" s="24">
        <v>1.29236838298951E-3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-1.66790522819948</v>
      </c>
      <c r="Z64" s="24">
        <v>0.14384168100420999</v>
      </c>
      <c r="AA64" s="24">
        <v>-2.37092786512124E-2</v>
      </c>
      <c r="AB64" s="24">
        <v>-3.1280321687677998E-2</v>
      </c>
      <c r="AC64" s="24">
        <v>-2.3616373946464101E-2</v>
      </c>
      <c r="AD64" s="24">
        <v>5.9514652427062303E-2</v>
      </c>
      <c r="AE64" s="24">
        <v>-2.9211704874966601E-2</v>
      </c>
      <c r="AF64" s="24">
        <v>-0.29338665233054101</v>
      </c>
      <c r="AH64">
        <f t="shared" si="3"/>
        <v>-0.29338665233054101</v>
      </c>
      <c r="AI64">
        <v>2.2499999999999999E-2</v>
      </c>
      <c r="AJ64">
        <f t="shared" si="4"/>
        <v>-0.29338665233054101</v>
      </c>
      <c r="AK64">
        <f t="shared" si="5"/>
        <v>1.6683378756721157E-2</v>
      </c>
    </row>
    <row r="65" spans="1:37">
      <c r="A65" s="26">
        <v>44926</v>
      </c>
      <c r="B65" s="24">
        <v>3.97611112980555E-3</v>
      </c>
      <c r="C65" s="24">
        <v>-2.51730973906449E-2</v>
      </c>
      <c r="D65" s="24">
        <v>0.101067448760342</v>
      </c>
      <c r="E65" s="25">
        <v>1.250778765732E-5</v>
      </c>
      <c r="F65" s="24">
        <v>2.7839186518969699E-2</v>
      </c>
      <c r="G65" s="24">
        <v>-3.1729077991052401E-2</v>
      </c>
      <c r="H65" s="25">
        <v>3.3606433473752399E-5</v>
      </c>
      <c r="I65" s="24">
        <v>-6.3237622016591694E-2</v>
      </c>
      <c r="J65" s="24">
        <v>-1.8701356938845701E-2</v>
      </c>
      <c r="K65" s="24">
        <v>1.32216478776468</v>
      </c>
      <c r="L65" s="24">
        <v>6.0964281583600198E-2</v>
      </c>
      <c r="M65" s="24">
        <v>0</v>
      </c>
      <c r="N65" s="24">
        <v>0</v>
      </c>
      <c r="O65" s="24">
        <v>-3.2394743126198999E-2</v>
      </c>
      <c r="P65" s="24">
        <v>0</v>
      </c>
      <c r="Q65" s="24">
        <v>1.85002355314131E-3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-1.6244475894438499</v>
      </c>
      <c r="Z65" s="24">
        <v>0.13608495312841201</v>
      </c>
      <c r="AA65" s="24">
        <v>-2.7571002345723801E-2</v>
      </c>
      <c r="AB65" s="24">
        <v>-3.5683501435341901E-2</v>
      </c>
      <c r="AC65" s="24">
        <v>-2.9324376389417602E-2</v>
      </c>
      <c r="AD65" s="24">
        <v>4.7992536102745197E-2</v>
      </c>
      <c r="AE65" s="24">
        <v>-2.8914308583639099E-2</v>
      </c>
      <c r="AF65" s="24">
        <v>-0.21519123289849501</v>
      </c>
      <c r="AH65">
        <f t="shared" si="3"/>
        <v>-0.21519123289849501</v>
      </c>
      <c r="AI65">
        <v>0.33750000000000002</v>
      </c>
      <c r="AJ65">
        <f t="shared" si="4"/>
        <v>-0.21519123289849501</v>
      </c>
      <c r="AK65">
        <f t="shared" si="5"/>
        <v>-4.4070402799991082E-3</v>
      </c>
    </row>
    <row r="66" spans="1:37">
      <c r="A66" s="26">
        <v>45016</v>
      </c>
      <c r="B66" s="24">
        <v>5.5426328009464502E-3</v>
      </c>
      <c r="C66" s="24">
        <v>-3.1439031841690099E-2</v>
      </c>
      <c r="D66" s="24">
        <v>0.108110001602938</v>
      </c>
      <c r="E66" s="25">
        <v>1.3977186318365901E-5</v>
      </c>
      <c r="F66" s="24">
        <v>8.2969893677555407E-3</v>
      </c>
      <c r="G66" s="24">
        <v>-2.3058794112925399E-2</v>
      </c>
      <c r="H66" s="25">
        <v>3.1320314694190301E-5</v>
      </c>
      <c r="I66" s="24">
        <v>-4.82453814525668E-2</v>
      </c>
      <c r="J66" s="24">
        <v>-1.9789947252680899E-2</v>
      </c>
      <c r="K66" s="24">
        <v>1.36676121579994</v>
      </c>
      <c r="L66" s="24">
        <v>6.0940130051924203E-2</v>
      </c>
      <c r="M66" s="24">
        <v>0</v>
      </c>
      <c r="N66" s="24">
        <v>0</v>
      </c>
      <c r="O66" s="24">
        <v>-3.3701680683097701E-2</v>
      </c>
      <c r="P66" s="24">
        <v>0</v>
      </c>
      <c r="Q66" s="24">
        <v>2.0526913883962801E-3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-1.60042824909995</v>
      </c>
      <c r="Z66" s="24">
        <v>0.12832774632661401</v>
      </c>
      <c r="AA66" s="24">
        <v>-3.06424805082408E-2</v>
      </c>
      <c r="AB66" s="24">
        <v>-3.9461029665238102E-2</v>
      </c>
      <c r="AC66" s="24">
        <v>-3.4089796262227003E-2</v>
      </c>
      <c r="AD66" s="24">
        <v>3.62881477068729E-2</v>
      </c>
      <c r="AE66" s="24">
        <v>-2.86199585580123E-2</v>
      </c>
      <c r="AF66" s="24">
        <v>-0.17311149689023</v>
      </c>
      <c r="AH66">
        <f t="shared" ref="AH66:AH97" si="6">AF66+$AG$2</f>
        <v>-0.17311149689023</v>
      </c>
      <c r="AI66">
        <v>0.58750000000000002</v>
      </c>
      <c r="AJ66">
        <f t="shared" ref="AJ66:AJ97" si="7">+AH66</f>
        <v>-0.17311149689023</v>
      </c>
      <c r="AK66">
        <f t="shared" ref="AK66:AK97" si="8">AH66-SUM(Y66:AD66,K66)</f>
        <v>1.3294881199907294E-4</v>
      </c>
    </row>
    <row r="67" spans="1:37">
      <c r="A67" s="26">
        <v>45107</v>
      </c>
      <c r="B67" s="24">
        <v>4.8819810693864502E-3</v>
      </c>
      <c r="C67" s="24">
        <v>-3.2870157120430399E-2</v>
      </c>
      <c r="D67" s="24">
        <v>0.113257766655616</v>
      </c>
      <c r="E67" s="25">
        <v>1.6598077751938401E-5</v>
      </c>
      <c r="F67" s="24">
        <v>-1.1811845076802999E-2</v>
      </c>
      <c r="G67" s="24">
        <v>-2.4892574980044099E-2</v>
      </c>
      <c r="H67" s="25">
        <v>3.3534268411996698E-5</v>
      </c>
      <c r="I67" s="24">
        <v>-4.42624540388174E-2</v>
      </c>
      <c r="J67" s="24">
        <v>-2.0022858732937899E-2</v>
      </c>
      <c r="K67" s="24">
        <v>1.3810693724826499</v>
      </c>
      <c r="L67" s="24">
        <v>5.3488939742306903E-2</v>
      </c>
      <c r="M67" s="24">
        <v>0</v>
      </c>
      <c r="N67" s="24">
        <v>0</v>
      </c>
      <c r="O67" s="24">
        <v>-3.09405862567575E-2</v>
      </c>
      <c r="P67" s="24">
        <v>0</v>
      </c>
      <c r="Q67" s="24">
        <v>1.7969689781410999E-3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-1.5956065012541001</v>
      </c>
      <c r="Z67" s="24">
        <v>0.119643356834557</v>
      </c>
      <c r="AA67" s="24">
        <v>-3.4855068263229302E-2</v>
      </c>
      <c r="AB67" s="24">
        <v>-4.4389416859500701E-2</v>
      </c>
      <c r="AC67" s="24">
        <v>-4.1527961465308301E-2</v>
      </c>
      <c r="AD67" s="24">
        <v>2.50577343274552E-2</v>
      </c>
      <c r="AE67" s="24">
        <v>-2.8328620989556599E-2</v>
      </c>
      <c r="AF67" s="24">
        <v>-0.210261792601217</v>
      </c>
      <c r="AH67">
        <f t="shared" si="6"/>
        <v>-0.210261792601217</v>
      </c>
      <c r="AI67">
        <v>0.78749999999999998</v>
      </c>
      <c r="AJ67">
        <f t="shared" si="7"/>
        <v>-0.210261792601217</v>
      </c>
      <c r="AK67">
        <f t="shared" si="8"/>
        <v>-1.9653308403740549E-2</v>
      </c>
    </row>
    <row r="68" spans="1:37">
      <c r="A68" s="26">
        <v>45199</v>
      </c>
      <c r="B68" s="24">
        <v>4.8085334591484504E-3</v>
      </c>
      <c r="C68" s="24">
        <v>-3.2041795146490699E-2</v>
      </c>
      <c r="D68" s="24">
        <v>0.115355134772834</v>
      </c>
      <c r="E68" s="25">
        <v>1.6354102751101301E-5</v>
      </c>
      <c r="F68" s="24">
        <v>-3.0343212471164002E-2</v>
      </c>
      <c r="G68" s="24">
        <v>-2.38870851084492E-2</v>
      </c>
      <c r="H68" s="25">
        <v>3.1647775898111098E-5</v>
      </c>
      <c r="I68" s="24">
        <v>-3.9269327976314397E-2</v>
      </c>
      <c r="J68" s="24">
        <v>-1.50304488522494E-2</v>
      </c>
      <c r="K68" s="24">
        <v>1.4121538460257601</v>
      </c>
      <c r="L68" s="24">
        <v>5.05758171100954E-2</v>
      </c>
      <c r="M68" s="24">
        <v>0</v>
      </c>
      <c r="N68" s="24">
        <v>0</v>
      </c>
      <c r="O68" s="24">
        <v>-2.86614291773312E-2</v>
      </c>
      <c r="P68" s="24">
        <v>0</v>
      </c>
      <c r="Q68" s="24">
        <v>1.61091985495757E-3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-1.57852025038199</v>
      </c>
      <c r="Z68" s="24">
        <v>0.110699416267192</v>
      </c>
      <c r="AA68" s="24">
        <v>-3.9243187946324302E-2</v>
      </c>
      <c r="AB68" s="24">
        <v>-5.0856649530970403E-2</v>
      </c>
      <c r="AC68" s="24">
        <v>-4.7275024597101298E-2</v>
      </c>
      <c r="AD68" s="24">
        <v>1.58841219037795E-2</v>
      </c>
      <c r="AE68" s="24">
        <v>-2.80402625543082E-2</v>
      </c>
      <c r="AF68" s="24">
        <v>-0.20203288247027401</v>
      </c>
      <c r="AH68">
        <f t="shared" si="6"/>
        <v>-0.20203288247027401</v>
      </c>
      <c r="AI68">
        <v>0.90500000000000003</v>
      </c>
      <c r="AJ68">
        <f t="shared" si="7"/>
        <v>-0.20203288247027401</v>
      </c>
      <c r="AK68">
        <f t="shared" si="8"/>
        <v>-2.4875154210619865E-2</v>
      </c>
    </row>
    <row r="69" spans="1:37">
      <c r="A69" s="26">
        <v>45291</v>
      </c>
      <c r="B69" s="24">
        <v>5.67511184543577E-3</v>
      </c>
      <c r="C69" s="24">
        <v>-2.95954059547387E-2</v>
      </c>
      <c r="D69" s="24">
        <v>0.116451182041773</v>
      </c>
      <c r="E69" s="25">
        <v>1.07770512916529E-5</v>
      </c>
      <c r="F69" s="24">
        <v>-3.8099224680767901E-2</v>
      </c>
      <c r="G69" s="24">
        <v>-2.56246707216773E-2</v>
      </c>
      <c r="H69" s="25">
        <v>2.4378016922272E-5</v>
      </c>
      <c r="I69" s="24">
        <v>-3.6460376782622303E-2</v>
      </c>
      <c r="J69" s="24">
        <v>-1.0642796746599899E-2</v>
      </c>
      <c r="K69" s="24">
        <v>1.4748807839217799</v>
      </c>
      <c r="L69" s="24">
        <v>5.4626716331820299E-2</v>
      </c>
      <c r="M69" s="24">
        <v>0</v>
      </c>
      <c r="N69" s="24">
        <v>0</v>
      </c>
      <c r="O69" s="24">
        <v>-2.7130953792077701E-2</v>
      </c>
      <c r="P69" s="24">
        <v>0</v>
      </c>
      <c r="Q69" s="24">
        <v>1.33047415860914E-3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-1.5393233506911399</v>
      </c>
      <c r="Z69" s="24">
        <v>0.103981947218426</v>
      </c>
      <c r="AA69" s="24">
        <v>-4.3799669228824299E-2</v>
      </c>
      <c r="AB69" s="24">
        <v>-5.41901746228063E-2</v>
      </c>
      <c r="AC69" s="24">
        <v>-5.01351435125751E-2</v>
      </c>
      <c r="AD69" s="24">
        <v>1.0316452378617001E-2</v>
      </c>
      <c r="AE69" s="24">
        <v>-2.7754850401982299E-2</v>
      </c>
      <c r="AF69" s="24">
        <v>-0.11545879417114301</v>
      </c>
      <c r="AH69">
        <f t="shared" si="6"/>
        <v>-0.11545879417114301</v>
      </c>
      <c r="AI69">
        <v>0.96250000000000002</v>
      </c>
      <c r="AJ69">
        <f t="shared" si="7"/>
        <v>-0.11545879417114301</v>
      </c>
      <c r="AK69">
        <f t="shared" si="8"/>
        <v>-1.7189639634620155E-2</v>
      </c>
    </row>
    <row r="70" spans="1:37">
      <c r="A70" s="26">
        <v>45382</v>
      </c>
      <c r="B70" s="24">
        <v>5.5798739853144498E-3</v>
      </c>
      <c r="C70" s="24">
        <v>-3.1918625208129499E-2</v>
      </c>
      <c r="D70" s="24">
        <v>0.115051242329249</v>
      </c>
      <c r="E70" s="25">
        <v>1.2362823470213701E-5</v>
      </c>
      <c r="F70" s="24">
        <v>-4.1452673741007702E-2</v>
      </c>
      <c r="G70" s="24">
        <v>-1.15530282746338E-2</v>
      </c>
      <c r="H70" s="25">
        <v>2.0233595999843802E-5</v>
      </c>
      <c r="I70" s="24">
        <v>-2.1302912548842E-2</v>
      </c>
      <c r="J70" s="24">
        <v>-9.1627087063656798E-3</v>
      </c>
      <c r="K70" s="24">
        <v>1.43472555233055</v>
      </c>
      <c r="L70" s="24">
        <v>3.6424690795964602E-2</v>
      </c>
      <c r="M70" s="24">
        <v>0</v>
      </c>
      <c r="N70" s="24">
        <v>0</v>
      </c>
      <c r="O70" s="24">
        <v>-2.7400607359371099E-2</v>
      </c>
      <c r="P70" s="24">
        <v>0</v>
      </c>
      <c r="Q70" s="24">
        <v>8.4203518932937801E-4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-1.54902465477934</v>
      </c>
      <c r="Z70" s="24">
        <v>9.2445079260707205E-2</v>
      </c>
      <c r="AA70" s="24">
        <v>-4.6884240494911598E-2</v>
      </c>
      <c r="AB70" s="24">
        <v>-5.6074837283300101E-2</v>
      </c>
      <c r="AC70" s="24">
        <v>-5.1565450549383003E-2</v>
      </c>
      <c r="AD70" s="24">
        <v>6.6115758495497202E-3</v>
      </c>
      <c r="AE70" s="24">
        <v>-2.74723521454453E-2</v>
      </c>
      <c r="AF70" s="24">
        <v>-0.18209944493059599</v>
      </c>
      <c r="AH70">
        <f t="shared" si="6"/>
        <v>-0.18209944493059599</v>
      </c>
      <c r="AI70">
        <v>0.96499999999999997</v>
      </c>
      <c r="AJ70">
        <f t="shared" si="7"/>
        <v>-0.18209944493059599</v>
      </c>
      <c r="AK70">
        <f t="shared" si="8"/>
        <v>-1.2332469264468016E-2</v>
      </c>
    </row>
    <row r="71" spans="1:37">
      <c r="A71" s="26">
        <v>45473</v>
      </c>
      <c r="B71" s="24">
        <v>6.2637880551103002E-3</v>
      </c>
      <c r="C71" s="24">
        <v>-2.7226531872178501E-2</v>
      </c>
      <c r="D71" s="24">
        <v>0.119939436822463</v>
      </c>
      <c r="E71" s="25">
        <v>1.0107430833017601E-5</v>
      </c>
      <c r="F71" s="24">
        <v>-5.2869920131595999E-2</v>
      </c>
      <c r="G71" s="24">
        <v>-9.3866998199839402E-3</v>
      </c>
      <c r="H71" s="25">
        <v>1.31570657206393E-5</v>
      </c>
      <c r="I71" s="24">
        <v>-1.9286640590843101E-2</v>
      </c>
      <c r="J71" s="24">
        <v>-6.5210614867601997E-3</v>
      </c>
      <c r="K71" s="24">
        <v>1.48814387974827</v>
      </c>
      <c r="L71" s="24">
        <v>3.3645402906079099E-2</v>
      </c>
      <c r="M71" s="24">
        <v>0</v>
      </c>
      <c r="N71" s="24">
        <v>0</v>
      </c>
      <c r="O71" s="24">
        <v>-2.5955452129335199E-2</v>
      </c>
      <c r="P71" s="24">
        <v>0</v>
      </c>
      <c r="Q71" s="24">
        <v>5.8724994069054204E-4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-1.53813231441012</v>
      </c>
      <c r="Z71" s="24">
        <v>8.7961845105443498E-2</v>
      </c>
      <c r="AA71" s="24">
        <v>-4.6838567245708299E-2</v>
      </c>
      <c r="AB71" s="24">
        <v>-5.5665384144386799E-2</v>
      </c>
      <c r="AC71" s="24">
        <v>-5.1188943572353297E-2</v>
      </c>
      <c r="AD71" s="24">
        <v>4.8569712304948201E-3</v>
      </c>
      <c r="AE71" s="24">
        <v>-2.7192735850523501E-2</v>
      </c>
      <c r="AF71" s="24">
        <v>-0.11884241294867399</v>
      </c>
      <c r="AH71">
        <f t="shared" si="6"/>
        <v>-0.11884241294867399</v>
      </c>
      <c r="AI71">
        <v>0.9425</v>
      </c>
      <c r="AJ71">
        <f t="shared" si="7"/>
        <v>-0.11884241294867399</v>
      </c>
      <c r="AK71">
        <f t="shared" si="8"/>
        <v>-7.979899660313941E-3</v>
      </c>
    </row>
    <row r="72" spans="1:37">
      <c r="A72" s="26">
        <v>45565</v>
      </c>
      <c r="B72" s="24">
        <v>6.2712399183789498E-3</v>
      </c>
      <c r="C72" s="24">
        <v>-2.4460331845359298E-2</v>
      </c>
      <c r="D72" s="24">
        <v>0.120932130517329</v>
      </c>
      <c r="E72" s="25">
        <v>8.4221229746953801E-6</v>
      </c>
      <c r="F72" s="24">
        <v>-5.6877894643098302E-2</v>
      </c>
      <c r="G72" s="24">
        <v>-8.0724043992447692E-3</v>
      </c>
      <c r="H72" s="25">
        <v>7.4885859705783002E-6</v>
      </c>
      <c r="I72" s="24">
        <v>-1.8300907404020302E-2</v>
      </c>
      <c r="J72" s="24">
        <v>-5.9291835762234303E-3</v>
      </c>
      <c r="K72" s="24">
        <v>1.45219323869262</v>
      </c>
      <c r="L72" s="24">
        <v>2.9268986555440499E-2</v>
      </c>
      <c r="M72" s="24">
        <v>0</v>
      </c>
      <c r="N72" s="24">
        <v>0</v>
      </c>
      <c r="O72" s="24">
        <v>-2.4978500826097701E-2</v>
      </c>
      <c r="P72" s="24">
        <v>0</v>
      </c>
      <c r="Q72" s="24">
        <v>3.0199106790240201E-4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-1.49930422370171</v>
      </c>
      <c r="Z72" s="24">
        <v>8.5757662457175199E-2</v>
      </c>
      <c r="AA72" s="24">
        <v>-4.5560839198622902E-2</v>
      </c>
      <c r="AB72" s="24">
        <v>-5.4172862331706803E-2</v>
      </c>
      <c r="AC72" s="24">
        <v>-4.9801544784451E-2</v>
      </c>
      <c r="AD72" s="24">
        <v>4.4146603932893498E-3</v>
      </c>
      <c r="AE72" s="24">
        <v>-2.6915970026149399E-2</v>
      </c>
      <c r="AF72" s="24">
        <v>-0.115218842425601</v>
      </c>
      <c r="AH72">
        <f t="shared" si="6"/>
        <v>-0.115218842425601</v>
      </c>
      <c r="AI72">
        <v>0.88749999999999996</v>
      </c>
      <c r="AJ72">
        <f t="shared" si="7"/>
        <v>-0.115218842425601</v>
      </c>
      <c r="AK72">
        <f t="shared" si="8"/>
        <v>-8.7449339521946806E-3</v>
      </c>
    </row>
    <row r="73" spans="1:37">
      <c r="A73" s="26">
        <v>45657</v>
      </c>
      <c r="B73" s="24">
        <v>6.2632080800986596E-3</v>
      </c>
      <c r="C73" s="24">
        <v>-2.2098568543822101E-2</v>
      </c>
      <c r="D73" s="24">
        <v>0.12182333969155899</v>
      </c>
      <c r="E73" s="25">
        <v>6.91349803600912E-6</v>
      </c>
      <c r="F73" s="24">
        <v>-6.0694174289343698E-2</v>
      </c>
      <c r="G73" s="24">
        <v>-6.92427560923543E-3</v>
      </c>
      <c r="H73" s="25">
        <v>2.6598139750532999E-6</v>
      </c>
      <c r="I73" s="24">
        <v>-1.7342230534413399E-2</v>
      </c>
      <c r="J73" s="24">
        <v>-5.4133646690414103E-3</v>
      </c>
      <c r="K73" s="24">
        <v>1.4166066385070299</v>
      </c>
      <c r="L73" s="24">
        <v>2.5252677134538801E-2</v>
      </c>
      <c r="M73" s="24">
        <v>0</v>
      </c>
      <c r="N73" s="24">
        <v>0</v>
      </c>
      <c r="O73" s="24">
        <v>-2.4032629052218799E-2</v>
      </c>
      <c r="P73" s="24">
        <v>0</v>
      </c>
      <c r="Q73" s="25">
        <v>9.9123213126052403E-5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-1.4608795597348001</v>
      </c>
      <c r="Z73" s="24">
        <v>8.35378272298445E-2</v>
      </c>
      <c r="AA73" s="24">
        <v>-4.4325651086547603E-2</v>
      </c>
      <c r="AB73" s="24">
        <v>-5.27263061810848E-2</v>
      </c>
      <c r="AC73" s="24">
        <v>-4.8461168072147197E-2</v>
      </c>
      <c r="AD73" s="24">
        <v>3.9819952982387604E-3</v>
      </c>
      <c r="AE73" s="24">
        <v>-2.66420236148135E-2</v>
      </c>
      <c r="AF73" s="24">
        <v>-0.11196556892100901</v>
      </c>
      <c r="AH73">
        <f t="shared" si="6"/>
        <v>-0.11196556892100901</v>
      </c>
      <c r="AI73">
        <v>1.1625000000000001</v>
      </c>
      <c r="AJ73">
        <f t="shared" si="7"/>
        <v>-0.11196556892100901</v>
      </c>
      <c r="AK73">
        <f t="shared" si="8"/>
        <v>-9.6993448815427263E-3</v>
      </c>
    </row>
    <row r="74" spans="1:37">
      <c r="A74" s="26">
        <v>45747</v>
      </c>
      <c r="B74" s="24">
        <v>6.24175546753574E-3</v>
      </c>
      <c r="C74" s="24">
        <v>-2.0068393575026499E-2</v>
      </c>
      <c r="D74" s="24">
        <v>0.12260323104137499</v>
      </c>
      <c r="E74" s="25">
        <v>5.5729526304187199E-6</v>
      </c>
      <c r="F74" s="24">
        <v>-6.4287775893547894E-2</v>
      </c>
      <c r="G74" s="24">
        <v>-5.9290213969564803E-3</v>
      </c>
      <c r="H74" s="25">
        <v>-1.39217540601473E-6</v>
      </c>
      <c r="I74" s="24">
        <v>-1.6411830638191498E-2</v>
      </c>
      <c r="J74" s="24">
        <v>-4.9685710129255102E-3</v>
      </c>
      <c r="K74" s="24">
        <v>1.3813670794219599</v>
      </c>
      <c r="L74" s="24">
        <v>2.1595202989502901E-2</v>
      </c>
      <c r="M74" s="24">
        <v>0</v>
      </c>
      <c r="N74" s="24">
        <v>0</v>
      </c>
      <c r="O74" s="24">
        <v>-2.31170637863829E-2</v>
      </c>
      <c r="P74" s="24">
        <v>0</v>
      </c>
      <c r="Q74" s="25">
        <v>-3.86677620382623E-5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-1.42287113178004</v>
      </c>
      <c r="Z74" s="24">
        <v>8.1311523869248101E-2</v>
      </c>
      <c r="AA74" s="24">
        <v>-4.3128591402125001E-2</v>
      </c>
      <c r="AB74" s="24">
        <v>-5.1320939045200999E-2</v>
      </c>
      <c r="AC74" s="24">
        <v>-4.7162661579502503E-2</v>
      </c>
      <c r="AD74" s="24">
        <v>3.5641941039087498E-3</v>
      </c>
      <c r="AE74" s="24">
        <v>-2.6370865983331201E-2</v>
      </c>
      <c r="AF74" s="24">
        <v>-0.10898834618450901</v>
      </c>
      <c r="AH74">
        <f t="shared" si="6"/>
        <v>-0.10898834618450901</v>
      </c>
      <c r="AI74">
        <v>1.0825</v>
      </c>
      <c r="AJ74">
        <f t="shared" si="7"/>
        <v>-0.10898834618450901</v>
      </c>
      <c r="AK74">
        <f t="shared" si="8"/>
        <v>-1.0747819772757378E-2</v>
      </c>
    </row>
    <row r="75" spans="1:37">
      <c r="A75" s="26">
        <v>45838</v>
      </c>
      <c r="B75" s="24">
        <v>6.2088020931251996E-3</v>
      </c>
      <c r="C75" s="24">
        <v>-1.8310322041810399E-2</v>
      </c>
      <c r="D75" s="24">
        <v>0.123265490596009</v>
      </c>
      <c r="E75" s="25">
        <v>4.3908018982952599E-6</v>
      </c>
      <c r="F75" s="24">
        <v>-6.7636657943032502E-2</v>
      </c>
      <c r="G75" s="24">
        <v>-5.0733394969736702E-3</v>
      </c>
      <c r="H75" s="25">
        <v>-4.73420323101768E-6</v>
      </c>
      <c r="I75" s="24">
        <v>-1.55107678698317E-2</v>
      </c>
      <c r="J75" s="24">
        <v>-4.5894859450435104E-3</v>
      </c>
      <c r="K75" s="24">
        <v>1.3464709487567399</v>
      </c>
      <c r="L75" s="24">
        <v>1.82900619263771E-2</v>
      </c>
      <c r="M75" s="24">
        <v>0</v>
      </c>
      <c r="N75" s="24">
        <v>0</v>
      </c>
      <c r="O75" s="24">
        <v>-2.2231026029560098E-2</v>
      </c>
      <c r="P75" s="24">
        <v>0</v>
      </c>
      <c r="Q75" s="24">
        <v>-1.25181798109175E-4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-1.38529887159923</v>
      </c>
      <c r="Z75" s="24">
        <v>7.9087258395375504E-2</v>
      </c>
      <c r="AA75" s="24">
        <v>-4.1965943210414497E-2</v>
      </c>
      <c r="AB75" s="24">
        <v>-4.99527918888161E-2</v>
      </c>
      <c r="AC75" s="24">
        <v>-4.5901692466881902E-2</v>
      </c>
      <c r="AD75" s="24">
        <v>3.1652846684925998E-3</v>
      </c>
      <c r="AE75" s="24">
        <v>-2.61024669138917E-2</v>
      </c>
      <c r="AF75" s="24">
        <v>-0.10621104416880101</v>
      </c>
      <c r="AH75">
        <f t="shared" si="6"/>
        <v>-0.10621104416880101</v>
      </c>
      <c r="AI75">
        <v>1.0825</v>
      </c>
      <c r="AJ75">
        <f t="shared" si="7"/>
        <v>-0.10621104416880101</v>
      </c>
      <c r="AK75">
        <f t="shared" si="8"/>
        <v>-1.1815236824066599E-2</v>
      </c>
    </row>
    <row r="76" spans="1:37">
      <c r="A76" s="26">
        <v>45930</v>
      </c>
      <c r="B76" s="24">
        <v>6.1661201919346797E-3</v>
      </c>
      <c r="C76" s="24">
        <v>-1.6775936128337401E-2</v>
      </c>
      <c r="D76" s="24">
        <v>0.123806790484726</v>
      </c>
      <c r="E76" s="25">
        <v>3.35662848523716E-6</v>
      </c>
      <c r="F76" s="24">
        <v>-7.0726457144108204E-2</v>
      </c>
      <c r="G76" s="24">
        <v>-4.3441178256420302E-3</v>
      </c>
      <c r="H76" s="25">
        <v>-7.4342034573389996E-6</v>
      </c>
      <c r="I76" s="24">
        <v>-1.4639927514019499E-2</v>
      </c>
      <c r="J76" s="24">
        <v>-4.2706484038359501E-3</v>
      </c>
      <c r="K76" s="24">
        <v>1.3119251600853199</v>
      </c>
      <c r="L76" s="24">
        <v>1.53265019377932E-2</v>
      </c>
      <c r="M76" s="24">
        <v>0</v>
      </c>
      <c r="N76" s="24">
        <v>0</v>
      </c>
      <c r="O76" s="24">
        <v>-2.13737337667851E-2</v>
      </c>
      <c r="P76" s="24">
        <v>0</v>
      </c>
      <c r="Q76" s="24">
        <v>-1.7148618181751001E-4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-1.34818772907272</v>
      </c>
      <c r="Z76" s="24">
        <v>7.6872819237690002E-2</v>
      </c>
      <c r="AA76" s="24">
        <v>-4.0834601675101098E-2</v>
      </c>
      <c r="AB76" s="24">
        <v>-4.8618601333828802E-2</v>
      </c>
      <c r="AC76" s="24">
        <v>-4.4674650046636601E-2</v>
      </c>
      <c r="AD76" s="24">
        <v>2.7882572378153899E-3</v>
      </c>
      <c r="AE76" s="24">
        <v>-2.5836796595396401E-2</v>
      </c>
      <c r="AF76" s="24">
        <v>-0.10357311408790799</v>
      </c>
      <c r="AH76">
        <f t="shared" si="6"/>
        <v>-0.10357311408790799</v>
      </c>
      <c r="AJ76">
        <f t="shared" si="7"/>
        <v>-0.10357311408790799</v>
      </c>
      <c r="AK76">
        <f t="shared" si="8"/>
        <v>-1.2843768520446622E-2</v>
      </c>
    </row>
    <row r="77" spans="1:37">
      <c r="A77" s="26">
        <v>46022</v>
      </c>
      <c r="B77" s="24">
        <v>6.1153324167157403E-3</v>
      </c>
      <c r="C77" s="24">
        <v>-1.54259534693358E-2</v>
      </c>
      <c r="D77" s="24">
        <v>0.124226304919826</v>
      </c>
      <c r="E77" s="25">
        <v>2.45957987349397E-6</v>
      </c>
      <c r="F77" s="24">
        <v>-7.3549332226111E-2</v>
      </c>
      <c r="G77" s="24">
        <v>-3.7285987952159101E-3</v>
      </c>
      <c r="H77" s="25">
        <v>-9.5594043516839898E-6</v>
      </c>
      <c r="I77" s="24">
        <v>-1.3800012325962299E-2</v>
      </c>
      <c r="J77" s="24">
        <v>-4.0065686556253104E-3</v>
      </c>
      <c r="K77" s="24">
        <v>1.27774466010354</v>
      </c>
      <c r="L77" s="24">
        <v>1.26904014374022E-2</v>
      </c>
      <c r="M77" s="24">
        <v>0</v>
      </c>
      <c r="N77" s="24">
        <v>0</v>
      </c>
      <c r="O77" s="24">
        <v>-2.0544404763784899E-2</v>
      </c>
      <c r="P77" s="24">
        <v>0</v>
      </c>
      <c r="Q77" s="24">
        <v>-1.8650730375119001E-4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-1.31156588566238</v>
      </c>
      <c r="Z77" s="24">
        <v>7.4675257385215701E-2</v>
      </c>
      <c r="AA77" s="24">
        <v>-3.9731997341796298E-2</v>
      </c>
      <c r="AB77" s="24">
        <v>-4.7315715610200502E-2</v>
      </c>
      <c r="AC77" s="24">
        <v>-4.3478555605361902E-2</v>
      </c>
      <c r="AD77" s="24">
        <v>2.4352057902321E-3</v>
      </c>
      <c r="AE77" s="24">
        <v>-2.5573825615060799E-2</v>
      </c>
      <c r="AF77" s="24">
        <v>-0.10102729514611899</v>
      </c>
      <c r="AH77">
        <f t="shared" si="6"/>
        <v>-0.10102729514611899</v>
      </c>
      <c r="AJ77">
        <f t="shared" si="7"/>
        <v>-0.10102729514611899</v>
      </c>
      <c r="AK77">
        <f t="shared" si="8"/>
        <v>-1.3790264205368358E-2</v>
      </c>
    </row>
    <row r="78" spans="1:37">
      <c r="A78" s="26">
        <v>46112</v>
      </c>
      <c r="B78" s="24">
        <v>6.05791259450735E-3</v>
      </c>
      <c r="C78" s="24">
        <v>-1.4228605970023799E-2</v>
      </c>
      <c r="D78" s="24">
        <v>0.124525274134762</v>
      </c>
      <c r="E78" s="25">
        <v>1.68861870960221E-6</v>
      </c>
      <c r="F78" s="24">
        <v>-7.6102913830870297E-2</v>
      </c>
      <c r="G78" s="24">
        <v>-3.2145110478616198E-3</v>
      </c>
      <c r="H78" s="25">
        <v>-1.1175084728265999E-5</v>
      </c>
      <c r="I78" s="24">
        <v>-1.29915404274485E-2</v>
      </c>
      <c r="J78" s="24">
        <v>-3.79182347975319E-3</v>
      </c>
      <c r="K78" s="24">
        <v>1.2439502754124101</v>
      </c>
      <c r="L78" s="24">
        <v>1.03650525566517E-2</v>
      </c>
      <c r="M78" s="24">
        <v>0</v>
      </c>
      <c r="N78" s="24">
        <v>0</v>
      </c>
      <c r="O78" s="24">
        <v>-1.9742259173946002E-2</v>
      </c>
      <c r="P78" s="24">
        <v>0</v>
      </c>
      <c r="Q78" s="24">
        <v>-1.7748036510698101E-4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-1.27546325583728</v>
      </c>
      <c r="Z78" s="24">
        <v>7.2500882648514606E-2</v>
      </c>
      <c r="AA78" s="24">
        <v>-3.86560253252013E-2</v>
      </c>
      <c r="AB78" s="24">
        <v>-4.6042008439498502E-2</v>
      </c>
      <c r="AC78" s="24">
        <v>-4.2310979096920602E-2</v>
      </c>
      <c r="AD78" s="24">
        <v>2.1074578858879499E-3</v>
      </c>
      <c r="AE78" s="24">
        <v>-2.5313524950282999E-2</v>
      </c>
      <c r="AF78" s="24">
        <v>-9.85375591774698E-2</v>
      </c>
      <c r="AH78">
        <f t="shared" si="6"/>
        <v>-9.85375591774698E-2</v>
      </c>
      <c r="AJ78">
        <f t="shared" si="7"/>
        <v>-9.85375591774698E-2</v>
      </c>
      <c r="AK78">
        <f t="shared" si="8"/>
        <v>-1.4623906425381958E-2</v>
      </c>
    </row>
    <row r="79" spans="1:37">
      <c r="A79" s="26">
        <v>46203</v>
      </c>
      <c r="B79" s="24">
        <v>5.9951885989387096E-3</v>
      </c>
      <c r="C79" s="24">
        <v>-1.3158282535019701E-2</v>
      </c>
      <c r="D79" s="24">
        <v>0.12470661449107</v>
      </c>
      <c r="E79" s="25">
        <v>1.0327306771131099E-6</v>
      </c>
      <c r="F79" s="24">
        <v>-7.8389357873768106E-2</v>
      </c>
      <c r="G79" s="24">
        <v>-2.7901720236521502E-3</v>
      </c>
      <c r="H79" s="25">
        <v>-1.23437014291566E-5</v>
      </c>
      <c r="I79" s="24">
        <v>-1.22148477265333E-2</v>
      </c>
      <c r="J79" s="24">
        <v>-3.6211329921732498E-3</v>
      </c>
      <c r="K79" s="24">
        <v>1.21056687114636</v>
      </c>
      <c r="L79" s="24">
        <v>8.3318519243046393E-3</v>
      </c>
      <c r="M79" s="24">
        <v>0</v>
      </c>
      <c r="N79" s="24">
        <v>0</v>
      </c>
      <c r="O79" s="24">
        <v>-1.8966521938889699E-2</v>
      </c>
      <c r="P79" s="24">
        <v>0</v>
      </c>
      <c r="Q79" s="24">
        <v>-1.50292740505153E-4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-1.2399102474786701</v>
      </c>
      <c r="Z79" s="24">
        <v>7.0355273152396799E-2</v>
      </c>
      <c r="AA79" s="24">
        <v>-3.76049804308465E-2</v>
      </c>
      <c r="AB79" s="24">
        <v>-4.4795800752287902E-2</v>
      </c>
      <c r="AC79" s="24">
        <v>-4.1169962754656397E-2</v>
      </c>
      <c r="AD79" s="24">
        <v>1.8056930655839399E-3</v>
      </c>
      <c r="AE79" s="24">
        <v>-2.5055865960755999E-2</v>
      </c>
      <c r="AF79" s="24">
        <v>-9.6077283799843205E-2</v>
      </c>
      <c r="AH79">
        <f t="shared" si="6"/>
        <v>-9.6077283799843205E-2</v>
      </c>
      <c r="AJ79">
        <f t="shared" si="7"/>
        <v>-9.6077283799843205E-2</v>
      </c>
      <c r="AK79">
        <f t="shared" si="8"/>
        <v>-1.5324129747722959E-2</v>
      </c>
    </row>
    <row r="80" spans="1:37">
      <c r="A80" s="26">
        <v>46295</v>
      </c>
      <c r="B80" s="24">
        <v>5.9283469380095998E-3</v>
      </c>
      <c r="C80" s="24">
        <v>-1.21943958446688E-2</v>
      </c>
      <c r="D80" s="24">
        <v>0.124774572563688</v>
      </c>
      <c r="E80" s="25">
        <v>4.8109431342683404E-7</v>
      </c>
      <c r="F80" s="24">
        <v>-8.0414498609594001E-2</v>
      </c>
      <c r="G80" s="24">
        <v>-2.4445646512198799E-3</v>
      </c>
      <c r="H80" s="25">
        <v>-1.3124276772729699E-5</v>
      </c>
      <c r="I80" s="24">
        <v>-1.14700939450863E-2</v>
      </c>
      <c r="J80" s="24">
        <v>-3.4894211954884301E-3</v>
      </c>
      <c r="K80" s="24">
        <v>1.17762179356999</v>
      </c>
      <c r="L80" s="24">
        <v>6.5709040034900501E-3</v>
      </c>
      <c r="M80" s="24">
        <v>0</v>
      </c>
      <c r="N80" s="24">
        <v>0</v>
      </c>
      <c r="O80" s="24">
        <v>-1.8216424972550899E-2</v>
      </c>
      <c r="P80" s="24">
        <v>0</v>
      </c>
      <c r="Q80" s="24">
        <v>-1.09747683921439E-4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-1.20493675346056</v>
      </c>
      <c r="Z80" s="24">
        <v>6.8243295488684103E-2</v>
      </c>
      <c r="AA80" s="24">
        <v>-3.6577498145390998E-2</v>
      </c>
      <c r="AB80" s="24">
        <v>-4.3575790037814699E-2</v>
      </c>
      <c r="AC80" s="24">
        <v>-4.0053951556991901E-2</v>
      </c>
      <c r="AD80" s="24">
        <v>1.5300500110353901E-3</v>
      </c>
      <c r="AE80" s="24">
        <v>-2.4800820380825799E-2</v>
      </c>
      <c r="AF80" s="24">
        <v>-9.3627641091656305E-2</v>
      </c>
      <c r="AH80">
        <f t="shared" si="6"/>
        <v>-9.3627641091656305E-2</v>
      </c>
      <c r="AJ80">
        <f t="shared" si="7"/>
        <v>-9.3627641091656305E-2</v>
      </c>
      <c r="AK80">
        <f t="shared" si="8"/>
        <v>-1.5878786960608043E-2</v>
      </c>
    </row>
    <row r="81" spans="1:37">
      <c r="A81" s="26">
        <v>46387</v>
      </c>
      <c r="B81" s="24">
        <v>5.8584386997265004E-3</v>
      </c>
      <c r="C81" s="24">
        <v>-1.1320439048779401E-2</v>
      </c>
      <c r="D81" s="24">
        <v>0.12473442071657199</v>
      </c>
      <c r="E81" s="25">
        <v>2.32169768690887E-8</v>
      </c>
      <c r="F81" s="24">
        <v>-8.21870967472626E-2</v>
      </c>
      <c r="G81" s="24">
        <v>-2.16739129469362E-3</v>
      </c>
      <c r="H81" s="25">
        <v>-1.35719807582083E-5</v>
      </c>
      <c r="I81" s="24">
        <v>-1.0757271448874299E-2</v>
      </c>
      <c r="J81" s="24">
        <v>-3.3918622314110698E-3</v>
      </c>
      <c r="K81" s="24">
        <v>1.1451435693562999</v>
      </c>
      <c r="L81" s="24">
        <v>5.0615425297368703E-3</v>
      </c>
      <c r="M81" s="24">
        <v>0</v>
      </c>
      <c r="N81" s="24">
        <v>0</v>
      </c>
      <c r="O81" s="24">
        <v>-1.74912091242274E-2</v>
      </c>
      <c r="P81" s="24">
        <v>0</v>
      </c>
      <c r="Q81" s="25">
        <v>-5.9768306545972201E-5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-1.17057134800331</v>
      </c>
      <c r="Z81" s="24">
        <v>6.6169133254214099E-2</v>
      </c>
      <c r="AA81" s="24">
        <v>-3.55725013504904E-2</v>
      </c>
      <c r="AB81" s="24">
        <v>-4.2380987042458698E-2</v>
      </c>
      <c r="AC81" s="24">
        <v>-3.8961730386802701E-2</v>
      </c>
      <c r="AD81" s="24">
        <v>1.2802228138950301E-3</v>
      </c>
      <c r="AE81" s="24">
        <v>-2.4548360312077602E-2</v>
      </c>
      <c r="AF81" s="24">
        <v>-9.1176186690251695E-2</v>
      </c>
      <c r="AH81">
        <f t="shared" si="6"/>
        <v>-9.1176186690251695E-2</v>
      </c>
      <c r="AJ81">
        <f t="shared" si="7"/>
        <v>-9.1176186690251695E-2</v>
      </c>
      <c r="AK81">
        <f t="shared" si="8"/>
        <v>-1.6282545331598966E-2</v>
      </c>
    </row>
    <row r="82" spans="1:37">
      <c r="A82" s="26">
        <v>46477</v>
      </c>
      <c r="B82" s="24">
        <v>5.78638653814793E-3</v>
      </c>
      <c r="C82" s="24">
        <v>-1.05232031682614E-2</v>
      </c>
      <c r="D82" s="24">
        <v>0.124592191475214</v>
      </c>
      <c r="E82" s="25">
        <v>-3.50959054785382E-7</v>
      </c>
      <c r="F82" s="24">
        <v>-8.3718177300020805E-2</v>
      </c>
      <c r="G82" s="24">
        <v>-1.94910791380065E-3</v>
      </c>
      <c r="H82" s="25">
        <v>-1.3737866152781299E-5</v>
      </c>
      <c r="I82" s="24">
        <v>-1.0076216178372E-2</v>
      </c>
      <c r="J82" s="24">
        <v>-3.3239141860227001E-3</v>
      </c>
      <c r="K82" s="24">
        <v>1.1131608351659199</v>
      </c>
      <c r="L82" s="24">
        <v>3.7827759004429602E-3</v>
      </c>
      <c r="M82" s="24">
        <v>0</v>
      </c>
      <c r="N82" s="24">
        <v>0</v>
      </c>
      <c r="O82" s="24">
        <v>-1.67901259206867E-2</v>
      </c>
      <c r="P82" s="24">
        <v>0</v>
      </c>
      <c r="Q82" s="25">
        <v>-3.5566957648494399E-6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-1.13684066295866</v>
      </c>
      <c r="Z82" s="24">
        <v>6.4136321978220598E-2</v>
      </c>
      <c r="AA82" s="24">
        <v>-3.45891525523171E-2</v>
      </c>
      <c r="AB82" s="24">
        <v>-4.1210659470145197E-2</v>
      </c>
      <c r="AC82" s="24">
        <v>-3.78923676498562E-2</v>
      </c>
      <c r="AD82" s="24">
        <v>1.0555468078790201E-3</v>
      </c>
      <c r="AE82" s="24">
        <v>-2.4298458216149E-2</v>
      </c>
      <c r="AF82" s="24">
        <v>-8.8715633169425004E-2</v>
      </c>
      <c r="AH82">
        <f t="shared" si="6"/>
        <v>-8.8715633169425004E-2</v>
      </c>
      <c r="AJ82">
        <f t="shared" si="7"/>
        <v>-8.8715633169425004E-2</v>
      </c>
      <c r="AK82">
        <f t="shared" si="8"/>
        <v>-1.6535494490465888E-2</v>
      </c>
    </row>
    <row r="83" spans="1:37">
      <c r="A83" s="26">
        <v>46568</v>
      </c>
      <c r="B83" s="24">
        <v>5.7129924202570896E-3</v>
      </c>
      <c r="C83" s="24">
        <v>-9.7921302214258894E-3</v>
      </c>
      <c r="D83" s="24">
        <v>0.124354447876622</v>
      </c>
      <c r="E83" s="25">
        <v>-6.5097662066958801E-7</v>
      </c>
      <c r="F83" s="24">
        <v>-8.5020451401531499E-2</v>
      </c>
      <c r="G83" s="24">
        <v>-1.7809412020343899E-3</v>
      </c>
      <c r="H83" s="25">
        <v>-1.36687268027708E-5</v>
      </c>
      <c r="I83" s="24">
        <v>-9.4266200745400999E-3</v>
      </c>
      <c r="J83" s="24">
        <v>-3.2813421642255598E-3</v>
      </c>
      <c r="K83" s="24">
        <v>1.0817014723024101</v>
      </c>
      <c r="L83" s="24">
        <v>2.7136625339776498E-3</v>
      </c>
      <c r="M83" s="24">
        <v>0</v>
      </c>
      <c r="N83" s="24">
        <v>0</v>
      </c>
      <c r="O83" s="24">
        <v>-1.6112439091190402E-2</v>
      </c>
      <c r="P83" s="24">
        <v>0</v>
      </c>
      <c r="Q83" s="25">
        <v>5.6280740223773698E-5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-1.1037689208544501</v>
      </c>
      <c r="Z83" s="24">
        <v>6.2147788703680602E-2</v>
      </c>
      <c r="AA83" s="24">
        <v>-3.36268113702115E-2</v>
      </c>
      <c r="AB83" s="24">
        <v>-4.0064282291132E-2</v>
      </c>
      <c r="AC83" s="24">
        <v>-3.6845165059274203E-2</v>
      </c>
      <c r="AD83" s="24">
        <v>8.5507449962723796E-4</v>
      </c>
      <c r="AE83" s="24">
        <v>-2.4051086907750201E-2</v>
      </c>
      <c r="AF83" s="24">
        <v>-8.6242791264379698E-2</v>
      </c>
      <c r="AH83">
        <f t="shared" si="6"/>
        <v>-8.6242791264379698E-2</v>
      </c>
      <c r="AJ83">
        <f t="shared" si="7"/>
        <v>-8.6242791264379698E-2</v>
      </c>
      <c r="AK83">
        <f t="shared" si="8"/>
        <v>-1.6641947195029844E-2</v>
      </c>
    </row>
    <row r="84" spans="1:37">
      <c r="A84" s="26">
        <v>46660</v>
      </c>
      <c r="B84" s="24">
        <v>5.6389458896372001E-3</v>
      </c>
      <c r="C84" s="24">
        <v>-9.1187807230124398E-3</v>
      </c>
      <c r="D84" s="24">
        <v>0.12402808691837899</v>
      </c>
      <c r="E84" s="25">
        <v>-8.8580637644204902E-7</v>
      </c>
      <c r="F84" s="24">
        <v>-8.6107816034711404E-2</v>
      </c>
      <c r="G84" s="24">
        <v>-1.65489126602856E-3</v>
      </c>
      <c r="H84" s="25">
        <v>-1.34070562915426E-5</v>
      </c>
      <c r="I84" s="24">
        <v>-8.8080444821282307E-3</v>
      </c>
      <c r="J84" s="24">
        <v>-3.2602322115864398E-3</v>
      </c>
      <c r="K84" s="24">
        <v>1.05079192256002</v>
      </c>
      <c r="L84" s="24">
        <v>1.8336222658626E-3</v>
      </c>
      <c r="M84" s="24">
        <v>0</v>
      </c>
      <c r="N84" s="24">
        <v>0</v>
      </c>
      <c r="O84" s="24">
        <v>-1.5457425882313899E-2</v>
      </c>
      <c r="P84" s="24">
        <v>0</v>
      </c>
      <c r="Q84" s="24">
        <v>1.17633445952684E-4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-1.0713776032593301</v>
      </c>
      <c r="Z84" s="24">
        <v>6.0205894728274201E-2</v>
      </c>
      <c r="AA84" s="24">
        <v>-3.2684996991935902E-2</v>
      </c>
      <c r="AB84" s="24">
        <v>-3.8941494233207002E-2</v>
      </c>
      <c r="AC84" s="24">
        <v>-3.5819613249491698E-2</v>
      </c>
      <c r="AD84" s="24">
        <v>6.7764219260055096E-4</v>
      </c>
      <c r="AE84" s="24">
        <v>-2.3806219547900999E-2</v>
      </c>
      <c r="AF84" s="24">
        <v>-8.3757662743580805E-2</v>
      </c>
      <c r="AH84">
        <f t="shared" si="6"/>
        <v>-8.3757662743580805E-2</v>
      </c>
      <c r="AJ84">
        <f t="shared" si="7"/>
        <v>-8.3757662743580805E-2</v>
      </c>
      <c r="AK84">
        <f t="shared" si="8"/>
        <v>-1.660941449051094E-2</v>
      </c>
    </row>
    <row r="85" spans="1:37">
      <c r="A85" s="26">
        <v>46752</v>
      </c>
      <c r="B85" s="24">
        <v>5.5648326360871097E-3</v>
      </c>
      <c r="C85" s="24">
        <v>-8.4963973249196304E-3</v>
      </c>
      <c r="D85" s="24">
        <v>0.123620173225543</v>
      </c>
      <c r="E85" s="25">
        <v>-1.06380895529099E-6</v>
      </c>
      <c r="F85" s="24">
        <v>-8.6994925483109595E-2</v>
      </c>
      <c r="G85" s="24">
        <v>-1.56372220252119E-3</v>
      </c>
      <c r="H85" s="25">
        <v>-1.2991088189239301E-5</v>
      </c>
      <c r="I85" s="24">
        <v>-8.2199340935753106E-3</v>
      </c>
      <c r="J85" s="24">
        <v>-3.2569975227060401E-3</v>
      </c>
      <c r="K85" s="24">
        <v>1.02045666285503</v>
      </c>
      <c r="L85" s="24">
        <v>1.12268979924263E-3</v>
      </c>
      <c r="M85" s="24">
        <v>0</v>
      </c>
      <c r="N85" s="24">
        <v>0</v>
      </c>
      <c r="O85" s="24">
        <v>-1.48243781717864E-2</v>
      </c>
      <c r="P85" s="24">
        <v>0</v>
      </c>
      <c r="Q85" s="24">
        <v>1.7880626546523299E-4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-1.0396852347846901</v>
      </c>
      <c r="Z85" s="24">
        <v>5.83124802318589E-2</v>
      </c>
      <c r="AA85" s="24">
        <v>-3.1763355277985801E-2</v>
      </c>
      <c r="AB85" s="24">
        <v>-3.78420600093681E-2</v>
      </c>
      <c r="AC85" s="24">
        <v>-3.4815352852649202E-2</v>
      </c>
      <c r="AD85" s="24">
        <v>5.2192793733799199E-4</v>
      </c>
      <c r="AE85" s="24">
        <v>-2.3563829637358001E-2</v>
      </c>
      <c r="AF85" s="24">
        <v>-8.1262669307238494E-2</v>
      </c>
      <c r="AH85">
        <f t="shared" si="6"/>
        <v>-8.1262669307238494E-2</v>
      </c>
      <c r="AJ85">
        <f t="shared" si="7"/>
        <v>-8.1262669307238494E-2</v>
      </c>
      <c r="AK85">
        <f t="shared" si="8"/>
        <v>-1.6447737406772217E-2</v>
      </c>
    </row>
    <row r="86" spans="1:37">
      <c r="A86" s="26">
        <v>46843</v>
      </c>
      <c r="B86" s="24">
        <v>5.4911431910487103E-3</v>
      </c>
      <c r="C86" s="24">
        <v>-7.9195490501890904E-3</v>
      </c>
      <c r="D86" s="24">
        <v>0.123137800097269</v>
      </c>
      <c r="E86" s="25">
        <v>-1.1927136601821401E-6</v>
      </c>
      <c r="F86" s="24">
        <v>-8.7696828299955204E-2</v>
      </c>
      <c r="G86" s="24">
        <v>-1.50094272135722E-3</v>
      </c>
      <c r="H86" s="25">
        <v>-1.24549019475448E-5</v>
      </c>
      <c r="I86" s="24">
        <v>-7.66163106940497E-3</v>
      </c>
      <c r="J86" s="24">
        <v>-3.2683782379328199E-3</v>
      </c>
      <c r="K86" s="24">
        <v>0.99071781779215395</v>
      </c>
      <c r="L86" s="24">
        <v>5.6171609450543297E-4</v>
      </c>
      <c r="M86" s="24">
        <v>0</v>
      </c>
      <c r="N86" s="24">
        <v>0</v>
      </c>
      <c r="O86" s="24">
        <v>-1.4212603392349799E-2</v>
      </c>
      <c r="P86" s="24">
        <v>0</v>
      </c>
      <c r="Q86" s="24">
        <v>2.3845379144254899E-4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-1.0087072647901001</v>
      </c>
      <c r="Z86" s="24">
        <v>5.64689097188074E-2</v>
      </c>
      <c r="AA86" s="24">
        <v>-3.0861630181826898E-2</v>
      </c>
      <c r="AB86" s="24">
        <v>-3.6765837826615501E-2</v>
      </c>
      <c r="AC86" s="24">
        <v>-3.3832140650999099E-2</v>
      </c>
      <c r="AD86" s="24">
        <v>3.8650146357627099E-4</v>
      </c>
      <c r="AE86" s="24">
        <v>-2.33238910102395E-2</v>
      </c>
      <c r="AF86" s="24">
        <v>-7.8762002697762998E-2</v>
      </c>
      <c r="AH86">
        <f t="shared" si="6"/>
        <v>-7.8762002697762998E-2</v>
      </c>
      <c r="AJ86">
        <f t="shared" si="7"/>
        <v>-7.8762002697762998E-2</v>
      </c>
      <c r="AK86">
        <f t="shared" si="8"/>
        <v>-1.6168358222758958E-2</v>
      </c>
    </row>
    <row r="87" spans="1:37">
      <c r="A87" s="26">
        <v>46934</v>
      </c>
      <c r="B87" s="24">
        <v>5.4182815969792998E-3</v>
      </c>
      <c r="C87" s="24">
        <v>-7.3838428775553702E-3</v>
      </c>
      <c r="D87" s="24">
        <v>0.12258797517534301</v>
      </c>
      <c r="E87" s="25">
        <v>-1.2796110262296799E-6</v>
      </c>
      <c r="F87" s="24">
        <v>-8.8228663676021807E-2</v>
      </c>
      <c r="G87" s="24">
        <v>-1.4607787571676899E-3</v>
      </c>
      <c r="H87" s="25">
        <v>-1.18285806326124E-5</v>
      </c>
      <c r="I87" s="24">
        <v>-7.1323890363580696E-3</v>
      </c>
      <c r="J87" s="24">
        <v>-3.2914359967278202E-3</v>
      </c>
      <c r="K87" s="24">
        <v>0.96159489092446404</v>
      </c>
      <c r="L87" s="24">
        <v>1.3252338411009999E-4</v>
      </c>
      <c r="M87" s="24">
        <v>0</v>
      </c>
      <c r="N87" s="24">
        <v>0</v>
      </c>
      <c r="O87" s="24">
        <v>-1.3621425277895701E-2</v>
      </c>
      <c r="P87" s="24">
        <v>0</v>
      </c>
      <c r="Q87" s="24">
        <v>2.9552611755286301E-4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-0.97845603057459196</v>
      </c>
      <c r="Z87" s="24">
        <v>5.4676117385572397E-2</v>
      </c>
      <c r="AA87" s="24">
        <v>-2.99796391453655E-2</v>
      </c>
      <c r="AB87" s="24">
        <v>-3.5712751719885999E-2</v>
      </c>
      <c r="AC87" s="24">
        <v>-3.2869820409055901E-2</v>
      </c>
      <c r="AD87" s="24">
        <v>2.6986675768417398E-4</v>
      </c>
      <c r="AE87" s="24">
        <v>-2.3086377827830601E-2</v>
      </c>
      <c r="AF87" s="24">
        <v>-7.6261082148397899E-2</v>
      </c>
      <c r="AH87">
        <f t="shared" si="6"/>
        <v>-7.6261082148397899E-2</v>
      </c>
      <c r="AJ87">
        <f t="shared" si="7"/>
        <v>-7.6261082148397899E-2</v>
      </c>
      <c r="AK87">
        <f t="shared" si="8"/>
        <v>-1.5783715367219245E-2</v>
      </c>
    </row>
    <row r="88" spans="1:37">
      <c r="A88" s="26">
        <v>47026</v>
      </c>
      <c r="B88" s="24">
        <v>5.3465739245988899E-3</v>
      </c>
      <c r="C88" s="24">
        <v>-6.8856914154222697E-3</v>
      </c>
      <c r="D88" s="24">
        <v>0.121977528086174</v>
      </c>
      <c r="E88" s="25">
        <v>-1.33095685458784E-6</v>
      </c>
      <c r="F88" s="24">
        <v>-8.8605411254729802E-2</v>
      </c>
      <c r="G88" s="24">
        <v>-1.4381398114804E-3</v>
      </c>
      <c r="H88" s="25">
        <v>-1.11384084679058E-5</v>
      </c>
      <c r="I88" s="24">
        <v>-6.6313867226737997E-3</v>
      </c>
      <c r="J88" s="24">
        <v>-3.3235442878371099E-3</v>
      </c>
      <c r="K88" s="24">
        <v>0.93310459708483595</v>
      </c>
      <c r="L88" s="24">
        <v>-1.8198075250577499E-4</v>
      </c>
      <c r="M88" s="24">
        <v>0</v>
      </c>
      <c r="N88" s="24">
        <v>0</v>
      </c>
      <c r="O88" s="24">
        <v>-1.3050184444976401E-2</v>
      </c>
      <c r="P88" s="24">
        <v>0</v>
      </c>
      <c r="Q88" s="24">
        <v>3.4922346570958099E-4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-0.94894078749704003</v>
      </c>
      <c r="Z88" s="24">
        <v>5.2934651687001399E-2</v>
      </c>
      <c r="AA88" s="24">
        <v>-2.9117252128104801E-2</v>
      </c>
      <c r="AB88" s="24">
        <v>-3.4682768261813497E-2</v>
      </c>
      <c r="AC88" s="24">
        <v>-3.1928297987355997E-2</v>
      </c>
      <c r="AD88" s="24">
        <v>1.70497944975582E-4</v>
      </c>
      <c r="AE88" s="24">
        <v>-2.2851264572566699E-2</v>
      </c>
      <c r="AF88" s="24">
        <v>-7.3766106308523496E-2</v>
      </c>
      <c r="AH88">
        <f t="shared" si="6"/>
        <v>-7.3766106308523496E-2</v>
      </c>
      <c r="AJ88">
        <f t="shared" si="7"/>
        <v>-7.3766106308523496E-2</v>
      </c>
      <c r="AK88">
        <f t="shared" si="8"/>
        <v>-1.5306747151022163E-2</v>
      </c>
    </row>
    <row r="89" spans="1:37">
      <c r="A89" s="26">
        <v>47118</v>
      </c>
      <c r="B89" s="24">
        <v>5.2762765353091996E-3</v>
      </c>
      <c r="C89" s="24">
        <v>-6.4221271064790796E-3</v>
      </c>
      <c r="D89" s="24">
        <v>0.12131303753934999</v>
      </c>
      <c r="E89" s="25">
        <v>-1.3525855722741699E-6</v>
      </c>
      <c r="F89" s="24">
        <v>-8.8841688674135805E-2</v>
      </c>
      <c r="G89" s="24">
        <v>-1.42858057316017E-3</v>
      </c>
      <c r="H89" s="25">
        <v>-1.0407097719521699E-5</v>
      </c>
      <c r="I89" s="24">
        <v>-6.15774104129517E-3</v>
      </c>
      <c r="J89" s="24">
        <v>-3.3623755147961201E-3</v>
      </c>
      <c r="K89" s="24">
        <v>0.90526077977179498</v>
      </c>
      <c r="L89" s="24">
        <v>-3.97725110137458E-4</v>
      </c>
      <c r="M89" s="24">
        <v>0</v>
      </c>
      <c r="N89" s="24">
        <v>0</v>
      </c>
      <c r="O89" s="24">
        <v>-1.24982388232498E-2</v>
      </c>
      <c r="P89" s="24">
        <v>0</v>
      </c>
      <c r="Q89" s="24">
        <v>3.9895780581586799E-4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-0.92016779305957697</v>
      </c>
      <c r="Z89" s="24">
        <v>5.1244718520048499E-2</v>
      </c>
      <c r="AA89" s="24">
        <v>-2.8274373933116E-2</v>
      </c>
      <c r="AB89" s="24">
        <v>-3.3675877211527101E-2</v>
      </c>
      <c r="AC89" s="24">
        <v>-3.1007520344416901E-2</v>
      </c>
      <c r="AD89" s="25">
        <v>8.6869122902677806E-5</v>
      </c>
      <c r="AE89" s="24">
        <v>-2.2618526042191198E-2</v>
      </c>
      <c r="AF89" s="24">
        <v>-7.1283687822140507E-2</v>
      </c>
      <c r="AH89">
        <f t="shared" si="6"/>
        <v>-7.1283687822140507E-2</v>
      </c>
      <c r="AJ89">
        <f t="shared" si="7"/>
        <v>-7.1283687822140507E-2</v>
      </c>
      <c r="AK89">
        <f t="shared" si="8"/>
        <v>-1.4750490688249684E-2</v>
      </c>
    </row>
    <row r="90" spans="1:37">
      <c r="A90" s="26">
        <v>47208</v>
      </c>
      <c r="B90" s="24">
        <v>5.2075840070759903E-3</v>
      </c>
      <c r="C90" s="24">
        <v>-5.9906548659257501E-3</v>
      </c>
      <c r="D90" s="24">
        <v>0.120600775513515</v>
      </c>
      <c r="E90" s="25">
        <v>-1.34973101354107E-6</v>
      </c>
      <c r="F90" s="24">
        <v>-8.8951591395455401E-2</v>
      </c>
      <c r="G90" s="24">
        <v>-1.42825918002516E-3</v>
      </c>
      <c r="H90" s="25">
        <v>-9.6540358652773408E-6</v>
      </c>
      <c r="I90" s="24">
        <v>-5.7105194767476698E-3</v>
      </c>
      <c r="J90" s="24">
        <v>-3.4058855809892701E-3</v>
      </c>
      <c r="K90" s="24">
        <v>0.87807439913966601</v>
      </c>
      <c r="L90" s="24">
        <v>-5.2942755128090901E-4</v>
      </c>
      <c r="M90" s="24">
        <v>0</v>
      </c>
      <c r="N90" s="24">
        <v>0</v>
      </c>
      <c r="O90" s="24">
        <v>-1.1964963948576201E-2</v>
      </c>
      <c r="P90" s="24">
        <v>0</v>
      </c>
      <c r="Q90" s="24">
        <v>4.4432006357815798E-4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-0.89214043349488004</v>
      </c>
      <c r="Z90" s="24">
        <v>4.9606222571567903E-2</v>
      </c>
      <c r="AA90" s="24">
        <v>-2.7450929502091301E-2</v>
      </c>
      <c r="AB90" s="24">
        <v>-3.2692075682844997E-2</v>
      </c>
      <c r="AC90" s="24">
        <v>-3.0107458043549799E-2</v>
      </c>
      <c r="AD90" s="25">
        <v>1.7478769835180901E-5</v>
      </c>
      <c r="AE90" s="24">
        <v>-2.2388137344074799E-2</v>
      </c>
      <c r="AF90" s="24">
        <v>-6.8820559768070194E-2</v>
      </c>
      <c r="AH90">
        <f t="shared" si="6"/>
        <v>-6.8820559768070194E-2</v>
      </c>
      <c r="AJ90">
        <f t="shared" si="7"/>
        <v>-6.8820559768070194E-2</v>
      </c>
      <c r="AK90">
        <f t="shared" si="8"/>
        <v>-1.4127763525773135E-2</v>
      </c>
    </row>
    <row r="91" spans="1:37">
      <c r="A91" s="26">
        <v>47299</v>
      </c>
      <c r="B91" s="24">
        <v>5.1406366607774298E-3</v>
      </c>
      <c r="C91" s="24">
        <v>-5.5891363105696904E-3</v>
      </c>
      <c r="D91" s="24">
        <v>0.11984666631872599</v>
      </c>
      <c r="E91" s="25">
        <v>-1.3270529461149701E-6</v>
      </c>
      <c r="F91" s="24">
        <v>-8.8948569693291998E-2</v>
      </c>
      <c r="G91" s="24">
        <v>-1.43389330948783E-3</v>
      </c>
      <c r="H91" s="25">
        <v>-8.8955452748117704E-6</v>
      </c>
      <c r="I91" s="24">
        <v>-5.2887516704644803E-3</v>
      </c>
      <c r="J91" s="24">
        <v>-3.4522966920503802E-3</v>
      </c>
      <c r="K91" s="24">
        <v>0.85155357765479101</v>
      </c>
      <c r="L91" s="24">
        <v>-5.9057418718931696E-4</v>
      </c>
      <c r="M91" s="24">
        <v>0</v>
      </c>
      <c r="N91" s="24">
        <v>0</v>
      </c>
      <c r="O91" s="24">
        <v>-1.14497531323922E-2</v>
      </c>
      <c r="P91" s="24">
        <v>0</v>
      </c>
      <c r="Q91" s="24">
        <v>4.8505186485451799E-4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-0.86485938281361796</v>
      </c>
      <c r="Z91" s="24">
        <v>4.8018806488877401E-2</v>
      </c>
      <c r="AA91" s="24">
        <v>-2.6646851864403201E-2</v>
      </c>
      <c r="AB91" s="24">
        <v>-3.1731355432884099E-2</v>
      </c>
      <c r="AC91" s="24">
        <v>-2.9228090895470901E-2</v>
      </c>
      <c r="AD91" s="25">
        <v>-3.9130673178025103E-5</v>
      </c>
      <c r="AE91" s="24">
        <v>-2.2160073889695299E-2</v>
      </c>
      <c r="AF91" s="24">
        <v>-6.6383344174876305E-2</v>
      </c>
      <c r="AH91">
        <f t="shared" si="6"/>
        <v>-6.6383344174876305E-2</v>
      </c>
      <c r="AJ91">
        <f t="shared" si="7"/>
        <v>-6.6383344174876305E-2</v>
      </c>
      <c r="AK91">
        <f t="shared" si="8"/>
        <v>-1.345091663899052E-2</v>
      </c>
    </row>
    <row r="92" spans="1:37">
      <c r="A92" s="26">
        <v>47391</v>
      </c>
      <c r="B92" s="24">
        <v>5.0755276405462001E-3</v>
      </c>
      <c r="C92" s="24">
        <v>-5.215699811374E-3</v>
      </c>
      <c r="D92" s="24">
        <v>0.11905625848929401</v>
      </c>
      <c r="E92" s="25">
        <v>-1.28866787865119E-6</v>
      </c>
      <c r="F92" s="24">
        <v>-8.8845338022370296E-2</v>
      </c>
      <c r="G92" s="24">
        <v>-1.4427151222407601E-3</v>
      </c>
      <c r="H92" s="25">
        <v>-8.1451488040975102E-6</v>
      </c>
      <c r="I92" s="24">
        <v>-4.89144013286764E-3</v>
      </c>
      <c r="J92" s="24">
        <v>-3.5000789751102701E-3</v>
      </c>
      <c r="K92" s="24">
        <v>0.82570369192196302</v>
      </c>
      <c r="L92" s="24">
        <v>-5.9342091199568198E-4</v>
      </c>
      <c r="M92" s="24">
        <v>0</v>
      </c>
      <c r="N92" s="24">
        <v>0</v>
      </c>
      <c r="O92" s="24">
        <v>-1.09520175206838E-2</v>
      </c>
      <c r="P92" s="24">
        <v>0</v>
      </c>
      <c r="Q92" s="24">
        <v>5.2102102481608699E-4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-0.83832278558576701</v>
      </c>
      <c r="Z92" s="24">
        <v>4.6481887628878102E-2</v>
      </c>
      <c r="AA92" s="24">
        <v>-2.5862072440439001E-2</v>
      </c>
      <c r="AB92" s="24">
        <v>-3.0793692895337399E-2</v>
      </c>
      <c r="AC92" s="24">
        <v>-2.8369396385183401E-2</v>
      </c>
      <c r="AD92" s="25">
        <v>-8.4357482081276705E-5</v>
      </c>
      <c r="AE92" s="24">
        <v>-2.1934311389271901E-2</v>
      </c>
      <c r="AF92" s="24">
        <v>-6.3978373785895298E-2</v>
      </c>
      <c r="AH92">
        <f t="shared" si="6"/>
        <v>-6.3978373785895298E-2</v>
      </c>
      <c r="AJ92">
        <f t="shared" si="7"/>
        <v>-6.3978373785895298E-2</v>
      </c>
      <c r="AK92">
        <f t="shared" si="8"/>
        <v>-1.273164854792827E-2</v>
      </c>
    </row>
    <row r="93" spans="1:37">
      <c r="A93" s="26">
        <v>47483</v>
      </c>
      <c r="B93" s="24">
        <v>5.0123095161043203E-3</v>
      </c>
      <c r="C93" s="24">
        <v>-4.8686715228991803E-3</v>
      </c>
      <c r="D93" s="24">
        <v>0.118234707628492</v>
      </c>
      <c r="E93" s="25">
        <v>-1.23818288338184E-6</v>
      </c>
      <c r="F93" s="24">
        <v>-8.8653812329562695E-2</v>
      </c>
      <c r="G93" s="24">
        <v>-1.4524259307108201E-3</v>
      </c>
      <c r="H93" s="25">
        <v>-7.4138357801445198E-6</v>
      </c>
      <c r="I93" s="24">
        <v>-4.5175700390259503E-3</v>
      </c>
      <c r="J93" s="24">
        <v>-3.5479314243819699E-3</v>
      </c>
      <c r="K93" s="24">
        <v>0.80052750054807897</v>
      </c>
      <c r="L93" s="24">
        <v>-5.4901350939043901E-4</v>
      </c>
      <c r="M93" s="24">
        <v>0</v>
      </c>
      <c r="N93" s="24">
        <v>0</v>
      </c>
      <c r="O93" s="24">
        <v>-1.0471186055416699E-2</v>
      </c>
      <c r="P93" s="24">
        <v>0</v>
      </c>
      <c r="Q93" s="24">
        <v>5.5220018094168295E-4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-0.81252645594625705</v>
      </c>
      <c r="Z93" s="24">
        <v>4.4994692224860501E-2</v>
      </c>
      <c r="AA93" s="24">
        <v>-2.5096513416780101E-2</v>
      </c>
      <c r="AB93" s="24">
        <v>-2.9879041607625102E-2</v>
      </c>
      <c r="AC93" s="24">
        <v>-2.7531340551515598E-2</v>
      </c>
      <c r="AD93" s="24">
        <v>-1.19529060338796E-4</v>
      </c>
      <c r="AE93" s="24">
        <v>-2.1710825846542901E-2</v>
      </c>
      <c r="AF93" s="24">
        <v>-6.1611559160620499E-2</v>
      </c>
      <c r="AH93">
        <f t="shared" si="6"/>
        <v>-6.1611559160620499E-2</v>
      </c>
      <c r="AJ93">
        <f t="shared" si="7"/>
        <v>-6.1611559160620499E-2</v>
      </c>
      <c r="AK93">
        <f t="shared" si="8"/>
        <v>-1.1980871351043365E-2</v>
      </c>
    </row>
    <row r="94" spans="1:37">
      <c r="A94" s="26">
        <v>47573</v>
      </c>
      <c r="B94" s="24">
        <v>4.9510003876147004E-3</v>
      </c>
      <c r="C94" s="24">
        <v>-4.5465233306278604E-3</v>
      </c>
      <c r="D94" s="24">
        <v>0.117386768493375</v>
      </c>
      <c r="E94" s="25">
        <v>-1.17873134981505E-6</v>
      </c>
      <c r="F94" s="24">
        <v>-8.8385071240129703E-2</v>
      </c>
      <c r="G94" s="24">
        <v>-1.4611513238905801E-3</v>
      </c>
      <c r="H94" s="25">
        <v>-6.7103238238426297E-6</v>
      </c>
      <c r="I94" s="24">
        <v>-4.1661180886573002E-3</v>
      </c>
      <c r="J94" s="24">
        <v>-3.5947626007665902E-3</v>
      </c>
      <c r="K94" s="24">
        <v>0.77602529918612895</v>
      </c>
      <c r="L94" s="24">
        <v>-4.67222903259391E-4</v>
      </c>
      <c r="M94" s="24">
        <v>0</v>
      </c>
      <c r="N94" s="24">
        <v>0</v>
      </c>
      <c r="O94" s="24">
        <v>-1.00067053506918E-2</v>
      </c>
      <c r="P94" s="24">
        <v>0</v>
      </c>
      <c r="Q94" s="24">
        <v>5.7864810849391499E-4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-0.78746408643020405</v>
      </c>
      <c r="Z94" s="24">
        <v>4.3556286880888397E-2</v>
      </c>
      <c r="AA94" s="24">
        <v>-2.4350081929434698E-2</v>
      </c>
      <c r="AB94" s="24">
        <v>-2.8987326707116502E-2</v>
      </c>
      <c r="AC94" s="24">
        <v>-2.6713871009246701E-2</v>
      </c>
      <c r="AD94" s="24">
        <v>-1.4589358680251299E-4</v>
      </c>
      <c r="AE94" s="24">
        <v>-2.1489593553691198E-2</v>
      </c>
      <c r="AF94" s="24">
        <v>-5.9288294053181798E-2</v>
      </c>
      <c r="AH94">
        <f t="shared" si="6"/>
        <v>-5.9288294053181798E-2</v>
      </c>
      <c r="AJ94">
        <f t="shared" si="7"/>
        <v>-5.9288294053181798E-2</v>
      </c>
      <c r="AK94">
        <f t="shared" si="8"/>
        <v>-1.1208620457394777E-2</v>
      </c>
    </row>
    <row r="95" spans="1:37">
      <c r="A95" s="26">
        <v>47664</v>
      </c>
      <c r="B95" s="24">
        <v>4.8915894843076999E-3</v>
      </c>
      <c r="C95" s="24">
        <v>-4.2478343296365201E-3</v>
      </c>
      <c r="D95" s="24">
        <v>0.11651679477175</v>
      </c>
      <c r="E95" s="25">
        <v>-1.1130097514446699E-6</v>
      </c>
      <c r="F95" s="24">
        <v>-8.8049337406545997E-2</v>
      </c>
      <c r="G95" s="24">
        <v>-1.46739735207367E-3</v>
      </c>
      <c r="H95" s="25">
        <v>-6.04131283388609E-6</v>
      </c>
      <c r="I95" s="24">
        <v>-3.83606043107671E-3</v>
      </c>
      <c r="J95" s="24">
        <v>-3.6396714393863998E-3</v>
      </c>
      <c r="K95" s="24">
        <v>0.75219509508751703</v>
      </c>
      <c r="L95" s="24">
        <v>-3.5679246856153298E-4</v>
      </c>
      <c r="M95" s="24">
        <v>0</v>
      </c>
      <c r="N95" s="24">
        <v>0</v>
      </c>
      <c r="O95" s="24">
        <v>-9.5580394952078304E-3</v>
      </c>
      <c r="P95" s="24">
        <v>0</v>
      </c>
      <c r="Q95" s="24">
        <v>6.0049335905927299E-4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-0.76312746125675601</v>
      </c>
      <c r="Z95" s="24">
        <v>4.21656073629912E-2</v>
      </c>
      <c r="AA95" s="24">
        <v>-2.3622665810761501E-2</v>
      </c>
      <c r="AB95" s="24">
        <v>-2.8118441198032199E-2</v>
      </c>
      <c r="AC95" s="24">
        <v>-2.5916911826299599E-2</v>
      </c>
      <c r="AD95" s="24">
        <v>-1.64614445578891E-4</v>
      </c>
      <c r="AE95" s="24">
        <v>-2.1270591086405999E-2</v>
      </c>
      <c r="AF95" s="24">
        <v>-5.7013392803273097E-2</v>
      </c>
      <c r="AH95">
        <f t="shared" si="6"/>
        <v>-5.7013392803273097E-2</v>
      </c>
      <c r="AJ95">
        <f t="shared" si="7"/>
        <v>-5.7013392803273097E-2</v>
      </c>
      <c r="AK95">
        <f t="shared" si="8"/>
        <v>-1.0424000716353174E-2</v>
      </c>
    </row>
    <row r="96" spans="1:37">
      <c r="A96" s="26">
        <v>47756</v>
      </c>
      <c r="B96" s="24">
        <v>4.8340422572134703E-3</v>
      </c>
      <c r="C96" s="24">
        <v>-3.9712630212444498E-3</v>
      </c>
      <c r="D96" s="24">
        <v>0.115628745161967</v>
      </c>
      <c r="E96" s="25">
        <v>-1.0433146579713199E-6</v>
      </c>
      <c r="F96" s="24">
        <v>-8.7655975661471305E-2</v>
      </c>
      <c r="G96" s="24">
        <v>-1.47000825909066E-3</v>
      </c>
      <c r="H96" s="25">
        <v>-5.41172823592144E-6</v>
      </c>
      <c r="I96" s="24">
        <v>-3.52637967184459E-3</v>
      </c>
      <c r="J96" s="24">
        <v>-3.6819284529283698E-3</v>
      </c>
      <c r="K96" s="24">
        <v>0.72903279458210002</v>
      </c>
      <c r="L96" s="24">
        <v>-2.2539465255275699E-4</v>
      </c>
      <c r="M96" s="24">
        <v>0</v>
      </c>
      <c r="N96" s="24">
        <v>0</v>
      </c>
      <c r="O96" s="24">
        <v>-9.1246697918632002E-3</v>
      </c>
      <c r="P96" s="24">
        <v>0</v>
      </c>
      <c r="Q96" s="24">
        <v>6.1791993698592296E-4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-0.73950666959552602</v>
      </c>
      <c r="Z96" s="24">
        <v>4.0821484705432703E-2</v>
      </c>
      <c r="AA96" s="24">
        <v>-2.2914130675500299E-2</v>
      </c>
      <c r="AB96" s="24">
        <v>-2.7272243716985001E-2</v>
      </c>
      <c r="AC96" s="24">
        <v>-2.5140359991492799E-2</v>
      </c>
      <c r="AD96" s="24">
        <v>-1.7676702102436401E-4</v>
      </c>
      <c r="AE96" s="24">
        <v>-2.10537952990725E-2</v>
      </c>
      <c r="AF96" s="24">
        <v>-5.4791054209781101E-2</v>
      </c>
      <c r="AH96">
        <f t="shared" si="6"/>
        <v>-5.4791054209781101E-2</v>
      </c>
      <c r="AJ96">
        <f t="shared" si="7"/>
        <v>-5.4791054209781101E-2</v>
      </c>
      <c r="AK96">
        <f t="shared" si="8"/>
        <v>-9.6351624967853794E-3</v>
      </c>
    </row>
    <row r="97" spans="1:37">
      <c r="A97" s="26">
        <v>47848</v>
      </c>
      <c r="B97" s="24">
        <v>4.7783049738849498E-3</v>
      </c>
      <c r="C97" s="24">
        <v>-3.71552790176365E-3</v>
      </c>
      <c r="D97" s="24">
        <v>0.11472619451815</v>
      </c>
      <c r="E97" s="25">
        <v>-9.7157936095070007E-7</v>
      </c>
      <c r="F97" s="24">
        <v>-8.7213504958879806E-2</v>
      </c>
      <c r="G97" s="24">
        <v>-1.4681261454800401E-3</v>
      </c>
      <c r="H97" s="25">
        <v>-4.8249512924074697E-6</v>
      </c>
      <c r="I97" s="24">
        <v>-3.2360709907575899E-3</v>
      </c>
      <c r="J97" s="24">
        <v>-3.7209575600584202E-3</v>
      </c>
      <c r="K97" s="24">
        <v>0.70653239790292099</v>
      </c>
      <c r="L97" s="25">
        <v>-7.9694476050853495E-5</v>
      </c>
      <c r="M97" s="24">
        <v>0</v>
      </c>
      <c r="N97" s="24">
        <v>0</v>
      </c>
      <c r="O97" s="24">
        <v>-8.7060944445380706E-3</v>
      </c>
      <c r="P97" s="24">
        <v>0</v>
      </c>
      <c r="Q97" s="24">
        <v>6.3115478257704297E-4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-0.71659031516912897</v>
      </c>
      <c r="Z97" s="24">
        <v>3.9522668690159198E-2</v>
      </c>
      <c r="AA97" s="24">
        <v>-2.2224318141073299E-2</v>
      </c>
      <c r="AB97" s="24">
        <v>-2.6448557550999601E-2</v>
      </c>
      <c r="AC97" s="24">
        <v>-2.4384083231367398E-2</v>
      </c>
      <c r="AD97" s="24">
        <v>-1.8333747910756501E-4</v>
      </c>
      <c r="AE97" s="24">
        <v>-2.0839183320092099E-2</v>
      </c>
      <c r="AF97" s="24">
        <v>-5.2624847032249303E-2</v>
      </c>
      <c r="AH97">
        <f t="shared" si="6"/>
        <v>-5.2624847032249303E-2</v>
      </c>
      <c r="AJ97">
        <f t="shared" si="7"/>
        <v>-5.2624847032249303E-2</v>
      </c>
      <c r="AK97">
        <f t="shared" si="8"/>
        <v>-8.8493020536525996E-3</v>
      </c>
    </row>
    <row r="98" spans="1:37">
      <c r="A98" s="26">
        <v>47938</v>
      </c>
      <c r="B98" s="24">
        <v>4.7243088291736403E-3</v>
      </c>
      <c r="C98" s="24">
        <v>-3.4793945310976101E-3</v>
      </c>
      <c r="D98" s="24">
        <v>0.11381234896751199</v>
      </c>
      <c r="E98" s="25">
        <v>-8.9940960166504804E-7</v>
      </c>
      <c r="F98" s="24">
        <v>-8.6729621415586697E-2</v>
      </c>
      <c r="G98" s="24">
        <v>-1.46115285332284E-3</v>
      </c>
      <c r="H98" s="25">
        <v>-4.2830348747269097E-6</v>
      </c>
      <c r="I98" s="24">
        <v>-2.9641474108366402E-3</v>
      </c>
      <c r="J98" s="24">
        <v>-3.7563187165368999E-3</v>
      </c>
      <c r="K98" s="24">
        <v>0.68468619667750696</v>
      </c>
      <c r="L98" s="25">
        <v>7.4582212641185705E-5</v>
      </c>
      <c r="M98" s="24">
        <v>0</v>
      </c>
      <c r="N98" s="24">
        <v>0</v>
      </c>
      <c r="O98" s="24">
        <v>-8.3018282012828105E-3</v>
      </c>
      <c r="P98" s="24">
        <v>0</v>
      </c>
      <c r="Q98" s="24">
        <v>6.4045687023160701E-4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-0.69436571927379598</v>
      </c>
      <c r="Z98" s="24">
        <v>3.8267848789193197E-2</v>
      </c>
      <c r="AA98" s="24">
        <v>-2.1553044996726601E-2</v>
      </c>
      <c r="AB98" s="24">
        <v>-2.5647170686928199E-2</v>
      </c>
      <c r="AC98" s="24">
        <v>-2.36479189572831E-2</v>
      </c>
      <c r="AD98" s="24">
        <v>-1.8522319358405101E-4</v>
      </c>
      <c r="AE98" s="24">
        <v>-2.0626732547329701E-2</v>
      </c>
      <c r="AF98" s="24">
        <v>-5.0517712882517697E-2</v>
      </c>
      <c r="AH98">
        <f t="shared" ref="AH98:AH132" si="9">AF98+$AG$2</f>
        <v>-5.0517712882517697E-2</v>
      </c>
      <c r="AJ98">
        <f t="shared" ref="AJ98:AJ132" si="10">+AH98</f>
        <v>-5.0517712882517697E-2</v>
      </c>
      <c r="AK98">
        <f t="shared" ref="AK98:AK132" si="11">AH98-SUM(Y98:AD98,K98)</f>
        <v>-8.0726812408998608E-3</v>
      </c>
    </row>
    <row r="99" spans="1:37">
      <c r="A99" s="26">
        <v>48029</v>
      </c>
      <c r="B99" s="24">
        <v>4.6719735910575096E-3</v>
      </c>
      <c r="C99" s="24">
        <v>-3.26166751892139E-3</v>
      </c>
      <c r="D99" s="24">
        <v>0.112890064041657</v>
      </c>
      <c r="E99" s="25">
        <v>-8.2811799707579295E-7</v>
      </c>
      <c r="F99" s="24">
        <v>-8.6211230076774795E-2</v>
      </c>
      <c r="G99" s="24">
        <v>-1.4487142816819801E-3</v>
      </c>
      <c r="H99" s="25">
        <v>-3.7869036249092299E-6</v>
      </c>
      <c r="I99" s="24">
        <v>-2.7096442654699899E-3</v>
      </c>
      <c r="J99" s="24">
        <v>-3.7876914815823401E-3</v>
      </c>
      <c r="K99" s="24">
        <v>0.66348497022238495</v>
      </c>
      <c r="L99" s="24">
        <v>2.32577574071507E-4</v>
      </c>
      <c r="M99" s="24">
        <v>0</v>
      </c>
      <c r="N99" s="24">
        <v>0</v>
      </c>
      <c r="O99" s="24">
        <v>-7.9114019623226992E-3</v>
      </c>
      <c r="P99" s="24">
        <v>0</v>
      </c>
      <c r="Q99" s="24">
        <v>6.4610775846830903E-4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-0.67281911494233804</v>
      </c>
      <c r="Z99" s="24">
        <v>3.7055672684212802E-2</v>
      </c>
      <c r="AA99" s="24">
        <v>-2.09001031549104E-2</v>
      </c>
      <c r="AB99" s="24">
        <v>-2.4867836695214501E-2</v>
      </c>
      <c r="AC99" s="24">
        <v>-2.2931674145999201E-2</v>
      </c>
      <c r="AD99" s="24">
        <v>-1.83234511308787E-4</v>
      </c>
      <c r="AE99" s="24">
        <v>-2.0416420643675201E-2</v>
      </c>
      <c r="AF99" s="24">
        <v>-4.8471982829955997E-2</v>
      </c>
      <c r="AH99">
        <f t="shared" si="9"/>
        <v>-4.8471982829955997E-2</v>
      </c>
      <c r="AJ99">
        <f t="shared" si="10"/>
        <v>-4.8471982829955997E-2</v>
      </c>
      <c r="AK99">
        <f t="shared" si="11"/>
        <v>-7.3106622867828777E-3</v>
      </c>
    </row>
    <row r="100" spans="1:37">
      <c r="A100" s="26">
        <v>48121</v>
      </c>
      <c r="B100" s="24">
        <v>4.6212108043442402E-3</v>
      </c>
      <c r="C100" s="24">
        <v>-3.0611861613867998E-3</v>
      </c>
      <c r="D100" s="24">
        <v>0.111961864989699</v>
      </c>
      <c r="E100" s="25">
        <v>-7.5875685376579097E-7</v>
      </c>
      <c r="F100" s="24">
        <v>-8.5664483321748697E-2</v>
      </c>
      <c r="G100" s="24">
        <v>-1.4306272701885799E-3</v>
      </c>
      <c r="H100" s="25">
        <v>-3.3365378853615101E-6</v>
      </c>
      <c r="I100" s="24">
        <v>-2.4716229162015202E-3</v>
      </c>
      <c r="J100" s="24">
        <v>-3.81485961302431E-3</v>
      </c>
      <c r="K100" s="24">
        <v>0.64291817750541103</v>
      </c>
      <c r="L100" s="24">
        <v>3.9022928234909503E-4</v>
      </c>
      <c r="M100" s="24">
        <v>0</v>
      </c>
      <c r="N100" s="24">
        <v>0</v>
      </c>
      <c r="O100" s="24">
        <v>-7.5343623604803402E-3</v>
      </c>
      <c r="P100" s="24">
        <v>0</v>
      </c>
      <c r="Q100" s="24">
        <v>6.4840344994447998E-4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-0.65193583053536697</v>
      </c>
      <c r="Z100" s="24">
        <v>3.5884762495758102E-2</v>
      </c>
      <c r="AA100" s="24">
        <v>-2.0265260236337901E-2</v>
      </c>
      <c r="AB100" s="24">
        <v>-2.4110276273751799E-2</v>
      </c>
      <c r="AC100" s="24">
        <v>-2.22351259781054E-2</v>
      </c>
      <c r="AD100" s="24">
        <v>-1.78097585234708E-4</v>
      </c>
      <c r="AE100" s="24">
        <v>-2.0208225532722199E-2</v>
      </c>
      <c r="AF100" s="24">
        <v>-4.6489404551770003E-2</v>
      </c>
      <c r="AH100">
        <f t="shared" si="9"/>
        <v>-4.6489404551770003E-2</v>
      </c>
      <c r="AJ100">
        <f t="shared" si="10"/>
        <v>-4.6489404551770003E-2</v>
      </c>
      <c r="AK100">
        <f t="shared" si="11"/>
        <v>-6.5677539441423571E-3</v>
      </c>
    </row>
    <row r="101" spans="1:37">
      <c r="A101" s="26">
        <v>48213</v>
      </c>
      <c r="B101" s="24">
        <v>4.5719265779274104E-3</v>
      </c>
      <c r="C101" s="24">
        <v>-2.8768227094259301E-3</v>
      </c>
      <c r="D101" s="24">
        <v>0.111029968557362</v>
      </c>
      <c r="E101" s="25">
        <v>-6.9214914168523702E-7</v>
      </c>
      <c r="F101" s="24">
        <v>-8.5094824098760194E-2</v>
      </c>
      <c r="G101" s="24">
        <v>-1.40686912663006E-3</v>
      </c>
      <c r="H101" s="25">
        <v>-2.9311411569644499E-6</v>
      </c>
      <c r="I101" s="24">
        <v>-2.2491737771286801E-3</v>
      </c>
      <c r="J101" s="24">
        <v>-3.83769675137423E-3</v>
      </c>
      <c r="K101" s="24">
        <v>0.62297414228594805</v>
      </c>
      <c r="L101" s="24">
        <v>5.4419803191542199E-4</v>
      </c>
      <c r="M101" s="24">
        <v>0</v>
      </c>
      <c r="N101" s="24">
        <v>0</v>
      </c>
      <c r="O101" s="24">
        <v>-7.1702713208300697E-3</v>
      </c>
      <c r="P101" s="24">
        <v>0</v>
      </c>
      <c r="Q101" s="24">
        <v>6.4764743540777104E-4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-0.63170046153337001</v>
      </c>
      <c r="Z101" s="24">
        <v>3.4753728867282299E-2</v>
      </c>
      <c r="AA101" s="24">
        <v>-1.96482606572926E-2</v>
      </c>
      <c r="AB101" s="24">
        <v>-2.33741792989926E-2</v>
      </c>
      <c r="AC101" s="24">
        <v>-2.1558023078758998E-2</v>
      </c>
      <c r="AD101" s="24">
        <v>-1.70458035969514E-4</v>
      </c>
      <c r="AE101" s="24">
        <v>-2.0002125394554801E-2</v>
      </c>
      <c r="AF101" s="24">
        <v>-4.4571177317531498E-2</v>
      </c>
      <c r="AH101">
        <f t="shared" si="9"/>
        <v>-4.4571177317531498E-2</v>
      </c>
      <c r="AJ101">
        <f t="shared" si="10"/>
        <v>-4.4571177317531498E-2</v>
      </c>
      <c r="AK101">
        <f t="shared" si="11"/>
        <v>-5.847665866378228E-3</v>
      </c>
    </row>
    <row r="102" spans="1:37">
      <c r="A102" s="26">
        <v>48304</v>
      </c>
      <c r="B102" s="24">
        <v>4.52402398325374E-3</v>
      </c>
      <c r="C102" s="24">
        <v>-2.7074824574474998E-3</v>
      </c>
      <c r="D102" s="24">
        <v>0.110096305622768</v>
      </c>
      <c r="E102" s="25">
        <v>-6.2891747017842196E-7</v>
      </c>
      <c r="F102" s="24">
        <v>-8.4507032429682896E-2</v>
      </c>
      <c r="G102" s="24">
        <v>-1.3775498217632901E-3</v>
      </c>
      <c r="H102" s="25">
        <v>-2.569291164593E-6</v>
      </c>
      <c r="I102" s="24">
        <v>-2.0414187037748701E-3</v>
      </c>
      <c r="J102" s="24">
        <v>-3.8561532246427698E-3</v>
      </c>
      <c r="K102" s="24">
        <v>0.60364022951051299</v>
      </c>
      <c r="L102" s="24">
        <v>6.9179615630600997E-4</v>
      </c>
      <c r="M102" s="24">
        <v>0</v>
      </c>
      <c r="N102" s="24">
        <v>0</v>
      </c>
      <c r="O102" s="24">
        <v>-6.8187056056416302E-3</v>
      </c>
      <c r="P102" s="24">
        <v>0</v>
      </c>
      <c r="Q102" s="24">
        <v>6.4414480760993697E-4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-0.612097029719749</v>
      </c>
      <c r="Z102" s="24">
        <v>3.3661183057401602E-2</v>
      </c>
      <c r="AA102" s="24">
        <v>-1.9048827103848601E-2</v>
      </c>
      <c r="AB102" s="24">
        <v>-2.2659207251419601E-2</v>
      </c>
      <c r="AC102" s="24">
        <v>-2.0900087224089901E-2</v>
      </c>
      <c r="AD102" s="24">
        <v>-1.6088523301873299E-4</v>
      </c>
      <c r="AE102" s="24">
        <v>-1.9798098661643299E-2</v>
      </c>
      <c r="AF102" s="24">
        <v>-4.27179925074955E-2</v>
      </c>
      <c r="AH102">
        <f t="shared" si="9"/>
        <v>-4.27179925074955E-2</v>
      </c>
      <c r="AJ102">
        <f t="shared" si="10"/>
        <v>-4.27179925074955E-2</v>
      </c>
      <c r="AK102">
        <f t="shared" si="11"/>
        <v>-5.1533685432843812E-3</v>
      </c>
    </row>
    <row r="103" spans="1:37">
      <c r="A103" s="26">
        <v>48395</v>
      </c>
      <c r="B103" s="24">
        <v>4.4774050929041499E-3</v>
      </c>
      <c r="C103" s="24">
        <v>-2.5521050143212298E-3</v>
      </c>
      <c r="D103" s="24">
        <v>0.109162544176545</v>
      </c>
      <c r="E103" s="25">
        <v>-5.69510969106702E-7</v>
      </c>
      <c r="F103" s="24">
        <v>-8.3905273856283796E-2</v>
      </c>
      <c r="G103" s="24">
        <v>-1.34288683028193E-3</v>
      </c>
      <c r="H103" s="25">
        <v>-2.24907487041179E-6</v>
      </c>
      <c r="I103" s="24">
        <v>-1.8475128048857899E-3</v>
      </c>
      <c r="J103" s="24">
        <v>-3.8702439820653702E-3</v>
      </c>
      <c r="K103" s="24">
        <v>0.58490301153636504</v>
      </c>
      <c r="L103" s="24">
        <v>8.3091826566358395E-4</v>
      </c>
      <c r="M103" s="24">
        <v>0</v>
      </c>
      <c r="N103" s="24">
        <v>0</v>
      </c>
      <c r="O103" s="24">
        <v>-6.4792563499494801E-3</v>
      </c>
      <c r="P103" s="24">
        <v>0</v>
      </c>
      <c r="Q103" s="24">
        <v>6.38197340736713E-4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-0.59310912929943005</v>
      </c>
      <c r="Z103" s="24">
        <v>3.26057471979046E-2</v>
      </c>
      <c r="AA103" s="24">
        <v>-1.8466662292672398E-2</v>
      </c>
      <c r="AB103" s="24">
        <v>-2.1964995900916301E-2</v>
      </c>
      <c r="AC103" s="24">
        <v>-2.0261015394277999E-2</v>
      </c>
      <c r="AD103" s="24">
        <v>-1.4987701492561001E-4</v>
      </c>
      <c r="AE103" s="24">
        <v>-1.9596124014847598E-2</v>
      </c>
      <c r="AF103" s="24">
        <v>-4.0930077730569801E-2</v>
      </c>
      <c r="AH103">
        <f t="shared" si="9"/>
        <v>-4.0930077730569801E-2</v>
      </c>
      <c r="AJ103">
        <f t="shared" si="10"/>
        <v>-4.0930077730569801E-2</v>
      </c>
      <c r="AK103">
        <f t="shared" si="11"/>
        <v>-4.4871565626170215E-3</v>
      </c>
    </row>
    <row r="104" spans="1:37">
      <c r="A104" s="26">
        <v>48487</v>
      </c>
      <c r="B104" s="24">
        <v>4.43197268878794E-3</v>
      </c>
      <c r="C104" s="24">
        <v>-2.4096662620492399E-3</v>
      </c>
      <c r="D104" s="24">
        <v>0.108230112221369</v>
      </c>
      <c r="E104" s="25">
        <v>-5.1423002881244305E-7</v>
      </c>
      <c r="F104" s="24">
        <v>-8.3293148710010298E-2</v>
      </c>
      <c r="G104" s="24">
        <v>-1.30318256027132E-3</v>
      </c>
      <c r="H104" s="25">
        <v>-1.9682079849257801E-6</v>
      </c>
      <c r="I104" s="24">
        <v>-1.66664573510016E-3</v>
      </c>
      <c r="J104" s="24">
        <v>-3.8800376453996801E-3</v>
      </c>
      <c r="K104" s="24">
        <v>0.56674842318303498</v>
      </c>
      <c r="L104" s="24">
        <v>9.5997462682894795E-4</v>
      </c>
      <c r="M104" s="24">
        <v>0</v>
      </c>
      <c r="N104" s="24">
        <v>0</v>
      </c>
      <c r="O104" s="24">
        <v>-6.1515285924050398E-3</v>
      </c>
      <c r="P104" s="24">
        <v>0</v>
      </c>
      <c r="Q104" s="24">
        <v>6.3009943870030998E-4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-0.57472005979467</v>
      </c>
      <c r="Z104" s="24">
        <v>3.1586062876007001E-2</v>
      </c>
      <c r="AA104" s="24">
        <v>-1.7901450931940101E-2</v>
      </c>
      <c r="AB104" s="24">
        <v>-2.12911581544733E-2</v>
      </c>
      <c r="AC104" s="24">
        <v>-1.9640482070626599E-2</v>
      </c>
      <c r="AD104" s="24">
        <v>-1.37864693375943E-4</v>
      </c>
      <c r="AE104" s="24">
        <v>-1.93961803795085E-2</v>
      </c>
      <c r="AF104" s="24">
        <v>-3.9207242933103799E-2</v>
      </c>
      <c r="AH104">
        <f t="shared" si="9"/>
        <v>-3.9207242933103799E-2</v>
      </c>
      <c r="AJ104">
        <f t="shared" si="10"/>
        <v>-3.9207242933103799E-2</v>
      </c>
      <c r="AK104">
        <f t="shared" si="11"/>
        <v>-3.8507133470597268E-3</v>
      </c>
    </row>
    <row r="105" spans="1:37">
      <c r="A105" s="26">
        <v>48579</v>
      </c>
      <c r="B105" s="24">
        <v>4.38763166950943E-3</v>
      </c>
      <c r="C105" s="24">
        <v>-2.27918062578422E-3</v>
      </c>
      <c r="D105" s="24">
        <v>0.10730022024436001</v>
      </c>
      <c r="E105" s="25">
        <v>-4.6324889508594699E-7</v>
      </c>
      <c r="F105" s="24">
        <v>-8.2673741276993104E-2</v>
      </c>
      <c r="G105" s="24">
        <v>-1.25880428370631E-3</v>
      </c>
      <c r="H105" s="25">
        <v>-1.7241396893388401E-6</v>
      </c>
      <c r="I105" s="24">
        <v>-1.49804252506976E-3</v>
      </c>
      <c r="J105" s="24">
        <v>-3.8856466506832399E-3</v>
      </c>
      <c r="K105" s="24">
        <v>0.54916190497734396</v>
      </c>
      <c r="L105" s="24">
        <v>1.0778278465142599E-3</v>
      </c>
      <c r="M105" s="24">
        <v>0</v>
      </c>
      <c r="N105" s="24">
        <v>0</v>
      </c>
      <c r="O105" s="24">
        <v>-5.83514080543462E-3</v>
      </c>
      <c r="P105" s="24">
        <v>0</v>
      </c>
      <c r="Q105" s="24">
        <v>6.2013486228960695E-4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-0.55691294580516204</v>
      </c>
      <c r="Z105" s="24">
        <v>3.06007981975659E-2</v>
      </c>
      <c r="AA105" s="24">
        <v>-1.73528618086209E-2</v>
      </c>
      <c r="AB105" s="24">
        <v>-2.0637286984037499E-2</v>
      </c>
      <c r="AC105" s="24">
        <v>-1.9038141688940202E-2</v>
      </c>
      <c r="AD105" s="24">
        <v>-1.25218209961388E-4</v>
      </c>
      <c r="AE105" s="24">
        <v>-1.9198246921647399E-2</v>
      </c>
      <c r="AF105" s="24">
        <v>-3.7548927177034702E-2</v>
      </c>
      <c r="AH105">
        <f t="shared" si="9"/>
        <v>-3.7548927177034702E-2</v>
      </c>
      <c r="AJ105">
        <f t="shared" si="10"/>
        <v>-3.7548927177034702E-2</v>
      </c>
      <c r="AK105">
        <f t="shared" si="11"/>
        <v>-3.2451758552224097E-3</v>
      </c>
    </row>
    <row r="106" spans="1:37">
      <c r="A106" s="26">
        <v>48669</v>
      </c>
      <c r="B106" s="24">
        <v>4.3442901860648898E-3</v>
      </c>
      <c r="C106" s="24">
        <v>-2.1597033756456602E-3</v>
      </c>
      <c r="D106" s="24">
        <v>0.10637388298542499</v>
      </c>
      <c r="E106" s="25">
        <v>-4.16636150075278E-7</v>
      </c>
      <c r="F106" s="24">
        <v>-8.2049668100057399E-2</v>
      </c>
      <c r="G106" s="24">
        <v>-1.21016645715475E-3</v>
      </c>
      <c r="H106" s="25">
        <v>-1.5141434056590601E-6</v>
      </c>
      <c r="I106" s="24">
        <v>-1.3409640035345199E-3</v>
      </c>
      <c r="J106" s="24">
        <v>-3.8872184408615101E-3</v>
      </c>
      <c r="K106" s="24">
        <v>0.53212853426654505</v>
      </c>
      <c r="L106" s="24">
        <v>1.1837332735579801E-3</v>
      </c>
      <c r="M106" s="24">
        <v>0</v>
      </c>
      <c r="N106" s="24">
        <v>0</v>
      </c>
      <c r="O106" s="24">
        <v>-5.5297244281389104E-3</v>
      </c>
      <c r="P106" s="24">
        <v>0</v>
      </c>
      <c r="Q106" s="24">
        <v>6.0857415108444396E-4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-0.53967084391883802</v>
      </c>
      <c r="Z106" s="24">
        <v>2.9648653484010499E-2</v>
      </c>
      <c r="AA106" s="24">
        <v>-1.6820549939954198E-2</v>
      </c>
      <c r="AB106" s="24">
        <v>-2.0002958366193001E-2</v>
      </c>
      <c r="AC106" s="24">
        <v>-1.8453631175164301E-2</v>
      </c>
      <c r="AD106" s="24">
        <v>-1.1225133571792E-4</v>
      </c>
      <c r="AE106" s="24">
        <v>-1.90023030442589E-2</v>
      </c>
      <c r="AF106" s="24">
        <v>-3.5954245018381001E-2</v>
      </c>
      <c r="AH106">
        <f t="shared" si="9"/>
        <v>-3.5954245018381001E-2</v>
      </c>
      <c r="AJ106">
        <f t="shared" si="10"/>
        <v>-3.5954245018381001E-2</v>
      </c>
      <c r="AK106">
        <f t="shared" si="11"/>
        <v>-2.6711980330690749E-3</v>
      </c>
    </row>
    <row r="107" spans="1:37">
      <c r="A107" s="26">
        <v>48760</v>
      </c>
      <c r="B107" s="24">
        <v>4.3018605342572697E-3</v>
      </c>
      <c r="C107" s="24">
        <v>-2.0503327593753701E-3</v>
      </c>
      <c r="D107" s="24">
        <v>0.105451940286013</v>
      </c>
      <c r="E107" s="25">
        <v>-3.7437313805054699E-7</v>
      </c>
      <c r="F107" s="24">
        <v>-8.1423124810800496E-2</v>
      </c>
      <c r="G107" s="24">
        <v>-1.1577153038570499E-3</v>
      </c>
      <c r="H107" s="25">
        <v>-1.3353945382941699E-6</v>
      </c>
      <c r="I107" s="24">
        <v>-1.1947068632568499E-3</v>
      </c>
      <c r="J107" s="24">
        <v>-3.8849276601157202E-3</v>
      </c>
      <c r="K107" s="24">
        <v>0.51563314413216699</v>
      </c>
      <c r="L107" s="24">
        <v>1.2772834096120001E-3</v>
      </c>
      <c r="M107" s="24">
        <v>0</v>
      </c>
      <c r="N107" s="24">
        <v>0</v>
      </c>
      <c r="O107" s="24">
        <v>-5.2349234048301302E-3</v>
      </c>
      <c r="P107" s="24">
        <v>0</v>
      </c>
      <c r="Q107" s="24">
        <v>5.9567266148880199E-4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-0.52297683721811605</v>
      </c>
      <c r="Z107" s="24">
        <v>2.8728365750069401E-2</v>
      </c>
      <c r="AA107" s="24">
        <v>-1.6304158737401701E-2</v>
      </c>
      <c r="AB107" s="24">
        <v>-1.93877341778004E-2</v>
      </c>
      <c r="AC107" s="24">
        <v>-1.78865725015891E-2</v>
      </c>
      <c r="AD107" s="25">
        <v>-9.9226822836126006E-5</v>
      </c>
      <c r="AE107" s="24">
        <v>-1.8808328383680101E-2</v>
      </c>
      <c r="AF107" s="24">
        <v>-3.4422031637719397E-2</v>
      </c>
      <c r="AH107">
        <f t="shared" si="9"/>
        <v>-3.4422031637719397E-2</v>
      </c>
      <c r="AJ107">
        <f t="shared" si="10"/>
        <v>-3.4422031637719397E-2</v>
      </c>
      <c r="AK107">
        <f t="shared" si="11"/>
        <v>-2.1290120622124986E-3</v>
      </c>
    </row>
    <row r="108" spans="1:37">
      <c r="A108" s="26">
        <v>48852</v>
      </c>
      <c r="B108" s="24">
        <v>4.26025983115125E-3</v>
      </c>
      <c r="C108" s="24">
        <v>-1.9502118280865001E-3</v>
      </c>
      <c r="D108" s="24">
        <v>0.104535076856413</v>
      </c>
      <c r="E108" s="25">
        <v>-3.3637041689086797E-7</v>
      </c>
      <c r="F108" s="24">
        <v>-8.0795931018247502E-2</v>
      </c>
      <c r="G108" s="24">
        <v>-1.1019155154316799E-3</v>
      </c>
      <c r="H108" s="25">
        <v>-1.1850361673999801E-6</v>
      </c>
      <c r="I108" s="24">
        <v>-1.0586034197252901E-3</v>
      </c>
      <c r="J108" s="24">
        <v>-3.87896929366233E-3</v>
      </c>
      <c r="K108" s="24">
        <v>0.49966043024912499</v>
      </c>
      <c r="L108" s="24">
        <v>1.35835650776116E-3</v>
      </c>
      <c r="M108" s="24">
        <v>0</v>
      </c>
      <c r="N108" s="24">
        <v>0</v>
      </c>
      <c r="O108" s="24">
        <v>-4.9503937316117703E-3</v>
      </c>
      <c r="P108" s="24">
        <v>0</v>
      </c>
      <c r="Q108" s="24">
        <v>5.8166914740084602E-4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-0.50681411794866205</v>
      </c>
      <c r="Z108" s="24">
        <v>2.78387121023797E-2</v>
      </c>
      <c r="AA108" s="24">
        <v>-1.58033221407291E-2</v>
      </c>
      <c r="AB108" s="24">
        <v>-1.8791165002784001E-2</v>
      </c>
      <c r="AC108" s="24">
        <v>-1.7336575212991302E-2</v>
      </c>
      <c r="AD108" s="25">
        <v>-8.63614351595926E-5</v>
      </c>
      <c r="AE108" s="24">
        <v>-1.8616302806062E-2</v>
      </c>
      <c r="AF108" s="24">
        <v>-3.2950886065494699E-2</v>
      </c>
      <c r="AH108">
        <f t="shared" si="9"/>
        <v>-3.2950886065494699E-2</v>
      </c>
      <c r="AJ108">
        <f t="shared" si="10"/>
        <v>-3.2950886065494699E-2</v>
      </c>
      <c r="AK108">
        <f t="shared" si="11"/>
        <v>-1.6184866766733239E-3</v>
      </c>
    </row>
    <row r="109" spans="1:37">
      <c r="A109" s="26">
        <v>48944</v>
      </c>
      <c r="B109" s="24">
        <v>4.2194105015844301E-3</v>
      </c>
      <c r="C109" s="24">
        <v>-1.8585298676378501E-3</v>
      </c>
      <c r="D109" s="24">
        <v>0.103623840846264</v>
      </c>
      <c r="E109" s="25">
        <v>-3.0248233284659702E-7</v>
      </c>
      <c r="F109" s="24">
        <v>-8.0169572897356003E-2</v>
      </c>
      <c r="G109" s="24">
        <v>-1.04323892270108E-3</v>
      </c>
      <c r="H109" s="25">
        <v>-1.0602337044413299E-6</v>
      </c>
      <c r="I109" s="24">
        <v>-9.3202110827191596E-4</v>
      </c>
      <c r="J109" s="24">
        <v>-3.8695526919163099E-3</v>
      </c>
      <c r="K109" s="24">
        <v>0.484195046005654</v>
      </c>
      <c r="L109" s="24">
        <v>1.42706944437831E-3</v>
      </c>
      <c r="M109" s="24">
        <v>0</v>
      </c>
      <c r="N109" s="24">
        <v>0</v>
      </c>
      <c r="O109" s="24">
        <v>-4.6758030129614098E-3</v>
      </c>
      <c r="P109" s="24">
        <v>0</v>
      </c>
      <c r="Q109" s="24">
        <v>5.6678481502503203E-4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-0.49116605900870602</v>
      </c>
      <c r="Z109" s="24">
        <v>2.69785121911006E-2</v>
      </c>
      <c r="AA109" s="24">
        <v>-1.5317666688212699E-2</v>
      </c>
      <c r="AB109" s="24">
        <v>-1.82127928150153E-2</v>
      </c>
      <c r="AC109" s="24">
        <v>-1.6803238881957599E-2</v>
      </c>
      <c r="AD109" s="25">
        <v>-7.3830799347106101E-5</v>
      </c>
      <c r="AE109" s="24">
        <v>-1.8426206403914899E-2</v>
      </c>
      <c r="AF109" s="24">
        <v>-3.1539212010020003E-2</v>
      </c>
      <c r="AH109">
        <f t="shared" si="9"/>
        <v>-3.1539212010020003E-2</v>
      </c>
      <c r="AJ109">
        <f t="shared" si="10"/>
        <v>-3.1539212010020003E-2</v>
      </c>
      <c r="AK109">
        <f t="shared" si="11"/>
        <v>-1.1391820135358346E-3</v>
      </c>
    </row>
    <row r="110" spans="1:37">
      <c r="A110" s="26">
        <v>49034</v>
      </c>
      <c r="B110" s="24">
        <v>4.1792405992745803E-3</v>
      </c>
      <c r="C110" s="24">
        <v>-1.77452338760914E-3</v>
      </c>
      <c r="D110" s="24">
        <v>0.102718661142808</v>
      </c>
      <c r="E110" s="25">
        <v>-2.72519828234486E-7</v>
      </c>
      <c r="F110" s="24">
        <v>-7.9545243221864598E-2</v>
      </c>
      <c r="G110" s="24">
        <v>-9.8215498019335796E-4</v>
      </c>
      <c r="H110" s="25">
        <v>-9.582195284175721E-7</v>
      </c>
      <c r="I110" s="24">
        <v>-8.1436176181352198E-4</v>
      </c>
      <c r="J110" s="24">
        <v>-3.8568964148903199E-3</v>
      </c>
      <c r="K110" s="24">
        <v>0.46922168633444</v>
      </c>
      <c r="L110" s="24">
        <v>1.48373486979241E-3</v>
      </c>
      <c r="M110" s="24">
        <v>0</v>
      </c>
      <c r="N110" s="24">
        <v>0</v>
      </c>
      <c r="O110" s="24">
        <v>-4.4108300298787498E-3</v>
      </c>
      <c r="P110" s="24">
        <v>0</v>
      </c>
      <c r="Q110" s="24">
        <v>5.5122278820309597E-4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-0.47601627498067001</v>
      </c>
      <c r="Z110" s="24">
        <v>2.6146629838022399E-2</v>
      </c>
      <c r="AA110" s="24">
        <v>-1.48468134963257E-2</v>
      </c>
      <c r="AB110" s="24">
        <v>-1.7652153510778399E-2</v>
      </c>
      <c r="AC110" s="24">
        <v>-1.6286155461340601E-2</v>
      </c>
      <c r="AD110" s="25">
        <v>-6.1774031986953595E-5</v>
      </c>
      <c r="AE110" s="24">
        <v>-1.8238019492743101E-2</v>
      </c>
      <c r="AF110" s="24">
        <v>-3.0185255936902401E-2</v>
      </c>
      <c r="AH110">
        <f t="shared" si="9"/>
        <v>-3.0185255936902401E-2</v>
      </c>
      <c r="AJ110">
        <f t="shared" si="10"/>
        <v>-3.0185255936902401E-2</v>
      </c>
      <c r="AK110">
        <f t="shared" si="11"/>
        <v>-6.9040062826313323E-4</v>
      </c>
    </row>
    <row r="111" spans="1:37">
      <c r="A111" s="26">
        <v>49125</v>
      </c>
      <c r="B111" s="24">
        <v>4.1396839854643099E-3</v>
      </c>
      <c r="C111" s="24">
        <v>-1.6974766502740001E-3</v>
      </c>
      <c r="D111" s="24">
        <v>0.101819863355306</v>
      </c>
      <c r="E111" s="25">
        <v>-2.4626159988647801E-7</v>
      </c>
      <c r="F111" s="24">
        <v>-7.8923878672903097E-2</v>
      </c>
      <c r="G111" s="24">
        <v>-9.1912290703647596E-4</v>
      </c>
      <c r="H111" s="25">
        <v>-8.7632861075349796E-7</v>
      </c>
      <c r="I111" s="24">
        <v>-7.0506070791082304E-4</v>
      </c>
      <c r="J111" s="24">
        <v>-3.8412238312515502E-3</v>
      </c>
      <c r="K111" s="24">
        <v>0.454725160808234</v>
      </c>
      <c r="L111" s="24">
        <v>1.5288225768836201E-3</v>
      </c>
      <c r="M111" s="24">
        <v>0</v>
      </c>
      <c r="N111" s="24">
        <v>0</v>
      </c>
      <c r="O111" s="24">
        <v>-4.1551643208063097E-3</v>
      </c>
      <c r="P111" s="24">
        <v>0</v>
      </c>
      <c r="Q111" s="24">
        <v>5.3516792542400004E-4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-0.46134867346744901</v>
      </c>
      <c r="Z111" s="24">
        <v>2.5341973955632799E-2</v>
      </c>
      <c r="AA111" s="24">
        <v>-1.43903801287017E-2</v>
      </c>
      <c r="AB111" s="24">
        <v>-1.7108779271707598E-2</v>
      </c>
      <c r="AC111" s="24">
        <v>-1.57849115094418E-2</v>
      </c>
      <c r="AD111" s="25">
        <v>-5.0298109639519501E-5</v>
      </c>
      <c r="AE111" s="24">
        <v>-1.8051722607752899E-2</v>
      </c>
      <c r="AF111" s="24">
        <v>-2.8887142168133099E-2</v>
      </c>
      <c r="AH111">
        <f t="shared" si="9"/>
        <v>-2.8887142168133099E-2</v>
      </c>
      <c r="AJ111">
        <f t="shared" si="10"/>
        <v>-2.8887142168133099E-2</v>
      </c>
      <c r="AK111">
        <f t="shared" si="11"/>
        <v>-2.7123444506027897E-4</v>
      </c>
    </row>
    <row r="112" spans="1:37">
      <c r="A112" s="26">
        <v>49217</v>
      </c>
      <c r="B112" s="24">
        <v>4.1006803863604504E-3</v>
      </c>
      <c r="C112" s="24">
        <v>-1.62672174491864E-3</v>
      </c>
      <c r="D112" s="24">
        <v>0.10092768447237201</v>
      </c>
      <c r="E112" s="25">
        <v>-2.23463730981743E-7</v>
      </c>
      <c r="F112" s="24">
        <v>-7.8306194328592996E-2</v>
      </c>
      <c r="G112" s="24">
        <v>-8.5458532790023696E-4</v>
      </c>
      <c r="H112" s="25">
        <v>-8.1202611137169E-7</v>
      </c>
      <c r="I112" s="24">
        <v>-6.0358572031457298E-4</v>
      </c>
      <c r="J112" s="24">
        <v>-3.8227594063160101E-3</v>
      </c>
      <c r="K112" s="24">
        <v>0.44069045662858197</v>
      </c>
      <c r="L112" s="24">
        <v>1.5629249723119699E-3</v>
      </c>
      <c r="M112" s="24">
        <v>0</v>
      </c>
      <c r="N112" s="24">
        <v>0</v>
      </c>
      <c r="O112" s="24">
        <v>-3.9085057762174302E-3</v>
      </c>
      <c r="P112" s="24">
        <v>0</v>
      </c>
      <c r="Q112" s="24">
        <v>5.1878693437225397E-4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-0.44714749751656502</v>
      </c>
      <c r="Z112" s="24">
        <v>2.45634988623726E-2</v>
      </c>
      <c r="AA112" s="24">
        <v>-1.3947982339761199E-2</v>
      </c>
      <c r="AB112" s="24">
        <v>-1.6582200745441499E-2</v>
      </c>
      <c r="AC112" s="24">
        <v>-1.5299090270142699E-2</v>
      </c>
      <c r="AD112" s="25">
        <v>-3.9481958874731898E-5</v>
      </c>
      <c r="AE112" s="24">
        <v>-1.78672965006372E-2</v>
      </c>
      <c r="AF112" s="24">
        <v>-2.7642904869145401E-2</v>
      </c>
      <c r="AH112">
        <f t="shared" si="9"/>
        <v>-2.7642904869145401E-2</v>
      </c>
      <c r="AJ112">
        <f t="shared" si="10"/>
        <v>-2.7642904869145401E-2</v>
      </c>
      <c r="AK112">
        <f t="shared" si="11"/>
        <v>1.1939247068514305E-4</v>
      </c>
    </row>
    <row r="113" spans="1:37">
      <c r="A113" s="26">
        <v>49309</v>
      </c>
      <c r="B113" s="24">
        <v>4.0621753489100401E-3</v>
      </c>
      <c r="C113" s="24">
        <v>-1.56163822966462E-3</v>
      </c>
      <c r="D113" s="24">
        <v>0.10004228620245099</v>
      </c>
      <c r="E113" s="25">
        <v>-2.03867920877293E-7</v>
      </c>
      <c r="F113" s="24">
        <v>-7.7692715301797902E-2</v>
      </c>
      <c r="G113" s="24">
        <v>-7.8896326072674895E-4</v>
      </c>
      <c r="H113" s="25">
        <v>-7.6292789100300897E-7</v>
      </c>
      <c r="I113" s="24">
        <v>-5.0943585669250896E-4</v>
      </c>
      <c r="J113" s="24">
        <v>-3.8017256141906902E-3</v>
      </c>
      <c r="K113" s="24">
        <v>0.42710279218776898</v>
      </c>
      <c r="L113" s="24">
        <v>1.5867264915475101E-3</v>
      </c>
      <c r="M113" s="24">
        <v>0</v>
      </c>
      <c r="N113" s="24">
        <v>0</v>
      </c>
      <c r="O113" s="24">
        <v>-3.6705642474925701E-3</v>
      </c>
      <c r="P113" s="24">
        <v>0</v>
      </c>
      <c r="Q113" s="24">
        <v>5.0222873448044496E-4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-0.43339735991988598</v>
      </c>
      <c r="Z113" s="24">
        <v>2.3810204090086499E-2</v>
      </c>
      <c r="AA113" s="24">
        <v>-1.35192356831871E-2</v>
      </c>
      <c r="AB113" s="24">
        <v>-1.60719490366397E-2</v>
      </c>
      <c r="AC113" s="24">
        <v>-1.48282735959109E-2</v>
      </c>
      <c r="AD113" s="25">
        <v>-2.93802519935651E-5</v>
      </c>
      <c r="AE113" s="24">
        <v>-1.76847221364302E-2</v>
      </c>
      <c r="AF113" s="24">
        <v>-2.6450516875170499E-2</v>
      </c>
      <c r="AH113">
        <f t="shared" si="9"/>
        <v>-2.6450516875170499E-2</v>
      </c>
      <c r="AJ113">
        <f t="shared" si="10"/>
        <v>-2.6450516875170499E-2</v>
      </c>
      <c r="AK113">
        <f t="shared" si="11"/>
        <v>4.8268533459125407E-4</v>
      </c>
    </row>
    <row r="114" spans="1:37">
      <c r="A114" s="26">
        <v>49399</v>
      </c>
      <c r="B114" s="24">
        <v>4.0241201127218596E-3</v>
      </c>
      <c r="C114" s="24">
        <v>-1.5016523747584699E-3</v>
      </c>
      <c r="D114" s="24">
        <v>9.9163767026653804E-2</v>
      </c>
      <c r="E114" s="25">
        <v>-1.8720843719711999E-7</v>
      </c>
      <c r="F114" s="24">
        <v>-7.7083805544381004E-2</v>
      </c>
      <c r="G114" s="24">
        <v>-7.2265230289335E-4</v>
      </c>
      <c r="H114" s="25">
        <v>-7.2681483808169199E-7</v>
      </c>
      <c r="I114" s="24">
        <v>-4.22140210853608E-4</v>
      </c>
      <c r="J114" s="24">
        <v>-3.7783404110669902E-3</v>
      </c>
      <c r="K114" s="24">
        <v>0.41394766191522903</v>
      </c>
      <c r="L114" s="24">
        <v>1.6009767650475501E-3</v>
      </c>
      <c r="M114" s="24">
        <v>0</v>
      </c>
      <c r="N114" s="24">
        <v>0</v>
      </c>
      <c r="O114" s="24">
        <v>-3.4410591704676602E-3</v>
      </c>
      <c r="P114" s="24">
        <v>0</v>
      </c>
      <c r="Q114" s="24">
        <v>4.8562502244705702E-4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-0.42008327016761399</v>
      </c>
      <c r="Z114" s="24">
        <v>2.30811337705813E-2</v>
      </c>
      <c r="AA114" s="24">
        <v>-1.3103756979519999E-2</v>
      </c>
      <c r="AB114" s="24">
        <v>-1.5577557505535701E-2</v>
      </c>
      <c r="AC114" s="24">
        <v>-1.43720437064675E-2</v>
      </c>
      <c r="AD114" s="25">
        <v>-2.00269014070185E-5</v>
      </c>
      <c r="AE114" s="24">
        <v>-1.7503980690447399E-2</v>
      </c>
      <c r="AF114" s="24">
        <v>-2.5307915375996502E-2</v>
      </c>
      <c r="AH114">
        <f t="shared" si="9"/>
        <v>-2.5307915375996502E-2</v>
      </c>
      <c r="AJ114">
        <f t="shared" si="10"/>
        <v>-2.5307915375996502E-2</v>
      </c>
      <c r="AK114">
        <f t="shared" si="11"/>
        <v>8.1994419873734556E-4</v>
      </c>
    </row>
    <row r="115" spans="1:37">
      <c r="A115" s="26">
        <v>49490</v>
      </c>
      <c r="B115" s="24">
        <v>3.98647141423675E-3</v>
      </c>
      <c r="C115" s="24">
        <v>-1.4462360490536299E-3</v>
      </c>
      <c r="D115" s="24">
        <v>9.8292173008268396E-2</v>
      </c>
      <c r="E115" s="25">
        <v>-1.7321791217343601E-7</v>
      </c>
      <c r="F115" s="24">
        <v>-7.6479693877951505E-2</v>
      </c>
      <c r="G115" s="24">
        <v>-6.5601987389745503E-4</v>
      </c>
      <c r="H115" s="25">
        <v>-7.0164185500866005E-7</v>
      </c>
      <c r="I115" s="24">
        <v>-3.4125660454384501E-4</v>
      </c>
      <c r="J115" s="24">
        <v>-3.7528152091409E-3</v>
      </c>
      <c r="K115" s="24">
        <v>0.40121087313373299</v>
      </c>
      <c r="L115" s="24">
        <v>1.6064673177086401E-3</v>
      </c>
      <c r="M115" s="24">
        <v>0</v>
      </c>
      <c r="N115" s="24">
        <v>0</v>
      </c>
      <c r="O115" s="24">
        <v>-3.21971920383513E-3</v>
      </c>
      <c r="P115" s="24">
        <v>0</v>
      </c>
      <c r="Q115" s="24">
        <v>4.69091000043823E-4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-0.40719065481531003</v>
      </c>
      <c r="Z115" s="24">
        <v>2.2375375679374601E-2</v>
      </c>
      <c r="AA115" s="24">
        <v>-1.2701165640564E-2</v>
      </c>
      <c r="AB115" s="24">
        <v>-1.50985633749485E-2</v>
      </c>
      <c r="AC115" s="24">
        <v>-1.39299847799803E-2</v>
      </c>
      <c r="AD115" s="25">
        <v>-1.1438251719005299E-5</v>
      </c>
      <c r="AE115" s="24">
        <v>-1.7325053545273899E-2</v>
      </c>
      <c r="AF115" s="24">
        <v>-2.42130245326098E-2</v>
      </c>
      <c r="AH115">
        <f t="shared" si="9"/>
        <v>-2.42130245326098E-2</v>
      </c>
      <c r="AJ115">
        <f t="shared" si="10"/>
        <v>-2.42130245326098E-2</v>
      </c>
      <c r="AK115">
        <f t="shared" si="11"/>
        <v>1.1325335168044966E-3</v>
      </c>
    </row>
    <row r="116" spans="1:37">
      <c r="A116" s="26">
        <v>49582</v>
      </c>
      <c r="B116" s="24">
        <v>3.9491912375799899E-3</v>
      </c>
      <c r="C116" s="24">
        <v>-1.39490529594779E-3</v>
      </c>
      <c r="D116" s="24">
        <v>9.7427507414949696E-2</v>
      </c>
      <c r="E116" s="25">
        <v>-1.6163210143966399E-7</v>
      </c>
      <c r="F116" s="24">
        <v>-7.5880497344187101E-2</v>
      </c>
      <c r="G116" s="24">
        <v>-5.8940338000235202E-4</v>
      </c>
      <c r="H116" s="25">
        <v>-6.8554229024524699E-7</v>
      </c>
      <c r="I116" s="24">
        <v>-2.6637024080897599E-4</v>
      </c>
      <c r="J116" s="24">
        <v>-3.7253532936212599E-3</v>
      </c>
      <c r="K116" s="24">
        <v>0.38887857565047002</v>
      </c>
      <c r="L116" s="24">
        <v>1.60401156605746E-3</v>
      </c>
      <c r="M116" s="24">
        <v>0</v>
      </c>
      <c r="N116" s="24">
        <v>0</v>
      </c>
      <c r="O116" s="24">
        <v>-3.0062818824056498E-3</v>
      </c>
      <c r="P116" s="24">
        <v>0</v>
      </c>
      <c r="Q116" s="24">
        <v>4.5272622774451701E-4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-0.394705371994236</v>
      </c>
      <c r="Z116" s="24">
        <v>2.1692060006241499E-2</v>
      </c>
      <c r="AA116" s="24">
        <v>-1.2311084851135801E-2</v>
      </c>
      <c r="AB116" s="24">
        <v>-1.46345091497202E-2</v>
      </c>
      <c r="AC116" s="24">
        <v>-1.3501684377038199E-2</v>
      </c>
      <c r="AD116" s="25">
        <v>-3.61597354480739E-6</v>
      </c>
      <c r="AE116" s="24">
        <v>-1.7147922287836698E-2</v>
      </c>
      <c r="AF116" s="24">
        <v>-2.3163775141828699E-2</v>
      </c>
      <c r="AH116">
        <f t="shared" si="9"/>
        <v>-2.3163775141828699E-2</v>
      </c>
      <c r="AJ116">
        <f t="shared" si="10"/>
        <v>-2.3163775141828699E-2</v>
      </c>
      <c r="AK116">
        <f t="shared" si="11"/>
        <v>1.4218555471347677E-3</v>
      </c>
    </row>
    <row r="117" spans="1:37">
      <c r="A117" s="26">
        <v>49674</v>
      </c>
      <c r="B117" s="24">
        <v>3.9122465249242398E-3</v>
      </c>
      <c r="C117" s="24">
        <v>-1.3472186470394601E-3</v>
      </c>
      <c r="D117" s="24">
        <v>9.6569739218196296E-2</v>
      </c>
      <c r="E117" s="25">
        <v>-1.5219371849079501E-7</v>
      </c>
      <c r="F117" s="24">
        <v>-7.5286241993443304E-2</v>
      </c>
      <c r="G117" s="24">
        <v>-5.2310917470369499E-4</v>
      </c>
      <c r="H117" s="25">
        <v>-6.7682854142384502E-7</v>
      </c>
      <c r="I117" s="24">
        <v>-1.97092338025066E-4</v>
      </c>
      <c r="J117" s="24">
        <v>-3.6961486286487201E-3</v>
      </c>
      <c r="K117" s="24">
        <v>0.37693728479632099</v>
      </c>
      <c r="L117" s="24">
        <v>1.5944278665384901E-3</v>
      </c>
      <c r="M117" s="24">
        <v>0</v>
      </c>
      <c r="N117" s="24">
        <v>0</v>
      </c>
      <c r="O117" s="24">
        <v>-2.8004932850947198E-3</v>
      </c>
      <c r="P117" s="24">
        <v>0</v>
      </c>
      <c r="Q117" s="24">
        <v>4.36615571738181E-4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-0.38261372076019401</v>
      </c>
      <c r="Z117" s="24">
        <v>2.10303579141124E-2</v>
      </c>
      <c r="AA117" s="24">
        <v>-1.19331426109953E-2</v>
      </c>
      <c r="AB117" s="24">
        <v>-1.4184943854972199E-2</v>
      </c>
      <c r="AC117" s="24">
        <v>-1.30867347004239E-2</v>
      </c>
      <c r="AD117" s="25">
        <v>3.4503328876283699E-6</v>
      </c>
      <c r="AE117" s="24">
        <v>-1.6972568706531101E-2</v>
      </c>
      <c r="AF117" s="24">
        <v>-2.21581214976086E-2</v>
      </c>
      <c r="AH117">
        <f t="shared" si="9"/>
        <v>-2.21581214976086E-2</v>
      </c>
      <c r="AJ117">
        <f t="shared" si="10"/>
        <v>-2.21581214976086E-2</v>
      </c>
      <c r="AK117">
        <f t="shared" si="11"/>
        <v>1.6893273856557998E-3</v>
      </c>
    </row>
    <row r="118" spans="1:37">
      <c r="A118" s="26">
        <v>49765</v>
      </c>
      <c r="B118" s="24">
        <v>3.8756088576554098E-3</v>
      </c>
      <c r="C118" s="24">
        <v>-1.3027752218093601E-3</v>
      </c>
      <c r="D118" s="24">
        <v>9.5718810540816504E-2</v>
      </c>
      <c r="E118" s="25">
        <v>-1.4465545214795701E-7</v>
      </c>
      <c r="F118" s="24">
        <v>-7.4696881249441099E-2</v>
      </c>
      <c r="G118" s="24">
        <v>-4.5741219754109202E-4</v>
      </c>
      <c r="H118" s="25">
        <v>-6.73989491971678E-7</v>
      </c>
      <c r="I118" s="24">
        <v>-1.3305876100075799E-4</v>
      </c>
      <c r="J118" s="24">
        <v>-3.6653850015613502E-3</v>
      </c>
      <c r="K118" s="24">
        <v>0.36537389860548303</v>
      </c>
      <c r="L118" s="24">
        <v>1.57852536278374E-3</v>
      </c>
      <c r="M118" s="24">
        <v>0</v>
      </c>
      <c r="N118" s="24">
        <v>0</v>
      </c>
      <c r="O118" s="24">
        <v>-2.6021077173792101E-3</v>
      </c>
      <c r="P118" s="24">
        <v>0</v>
      </c>
      <c r="Q118" s="24">
        <v>4.2083021572442597E-4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-0.37090244593615901</v>
      </c>
      <c r="Z118" s="24">
        <v>2.0389479940300499E-2</v>
      </c>
      <c r="AA118" s="24">
        <v>-1.1566972641635399E-2</v>
      </c>
      <c r="AB118" s="24">
        <v>-1.37494241014519E-2</v>
      </c>
      <c r="AC118" s="24">
        <v>-1.2684733695910401E-2</v>
      </c>
      <c r="AD118" s="25">
        <v>9.7808131479886399E-6</v>
      </c>
      <c r="AE118" s="24">
        <v>-1.6798974788415001E-2</v>
      </c>
      <c r="AF118" s="24">
        <v>-2.11940556213281E-2</v>
      </c>
      <c r="AH118">
        <f t="shared" si="9"/>
        <v>-2.11940556213281E-2</v>
      </c>
      <c r="AJ118">
        <f t="shared" si="10"/>
        <v>-2.11940556213281E-2</v>
      </c>
      <c r="AK118">
        <f t="shared" si="11"/>
        <v>1.9363613948971022E-3</v>
      </c>
    </row>
    <row r="119" spans="1:37">
      <c r="A119" s="26">
        <v>49856</v>
      </c>
      <c r="B119" s="24">
        <v>3.8392541181896099E-3</v>
      </c>
      <c r="C119" s="24">
        <v>-1.2612126601946601E-3</v>
      </c>
      <c r="D119" s="24">
        <v>9.4874643126895697E-2</v>
      </c>
      <c r="E119" s="25">
        <v>-1.3878226784660601E-7</v>
      </c>
      <c r="F119" s="24">
        <v>-7.4112312001256203E-2</v>
      </c>
      <c r="G119" s="24">
        <v>-3.9255618309522601E-4</v>
      </c>
      <c r="H119" s="25">
        <v>-6.7568538093129203E-7</v>
      </c>
      <c r="I119" s="25">
        <v>-7.3928663064447194E-5</v>
      </c>
      <c r="J119" s="24">
        <v>-3.6332354587058201E-3</v>
      </c>
      <c r="K119" s="24">
        <v>0.35417570979912799</v>
      </c>
      <c r="L119" s="24">
        <v>1.55709237905253E-3</v>
      </c>
      <c r="M119" s="24">
        <v>0</v>
      </c>
      <c r="N119" s="24">
        <v>0</v>
      </c>
      <c r="O119" s="24">
        <v>-2.4108874078733302E-3</v>
      </c>
      <c r="P119" s="24">
        <v>0</v>
      </c>
      <c r="Q119" s="24">
        <v>4.0542871251095599E-4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-0.35955873906074898</v>
      </c>
      <c r="Z119" s="24">
        <v>1.9768674286970302E-2</v>
      </c>
      <c r="AA119" s="24">
        <v>-1.12122151640387E-2</v>
      </c>
      <c r="AB119" s="24">
        <v>-1.3327514987639301E-2</v>
      </c>
      <c r="AC119" s="24">
        <v>-1.2295286001027399E-2</v>
      </c>
      <c r="AD119" s="25">
        <v>1.5403299413537198E-5</v>
      </c>
      <c r="AE119" s="24">
        <v>-1.6627122716459799E-2</v>
      </c>
      <c r="AF119" s="24">
        <v>-2.0269619049586501E-2</v>
      </c>
      <c r="AH119">
        <f t="shared" si="9"/>
        <v>-2.0269619049586501E-2</v>
      </c>
      <c r="AJ119">
        <f t="shared" si="10"/>
        <v>-2.0269619049586501E-2</v>
      </c>
      <c r="AK119">
        <f t="shared" si="11"/>
        <v>2.1643487783560462E-3</v>
      </c>
    </row>
    <row r="120" spans="1:37">
      <c r="A120" s="26">
        <v>49948</v>
      </c>
      <c r="B120" s="24">
        <v>3.8031621409287601E-3</v>
      </c>
      <c r="C120" s="24">
        <v>-1.2222049324067299E-3</v>
      </c>
      <c r="D120" s="24">
        <v>9.4037143910742402E-2</v>
      </c>
      <c r="E120" s="25">
        <v>-1.3435308663108601E-7</v>
      </c>
      <c r="F120" s="24">
        <v>-7.3532388582418506E-2</v>
      </c>
      <c r="G120" s="24">
        <v>-3.2875434117571301E-4</v>
      </c>
      <c r="H120" s="25">
        <v>-6.8074064379573499E-7</v>
      </c>
      <c r="I120" s="25">
        <v>-1.9383150768106699E-5</v>
      </c>
      <c r="J120" s="24">
        <v>-3.5998619898182501E-3</v>
      </c>
      <c r="K120" s="24">
        <v>0.34333041320284202</v>
      </c>
      <c r="L120" s="24">
        <v>1.5308871103177301E-3</v>
      </c>
      <c r="M120" s="24">
        <v>0</v>
      </c>
      <c r="N120" s="24">
        <v>0</v>
      </c>
      <c r="O120" s="24">
        <v>-2.2266022185978198E-3</v>
      </c>
      <c r="P120" s="24">
        <v>0</v>
      </c>
      <c r="Q120" s="24">
        <v>3.90458053830404E-4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-0.34857023600940201</v>
      </c>
      <c r="Z120" s="24">
        <v>1.9167225041222501E-2</v>
      </c>
      <c r="AA120" s="24">
        <v>-1.08685175545727E-2</v>
      </c>
      <c r="AB120" s="24">
        <v>-1.29187908492738E-2</v>
      </c>
      <c r="AC120" s="24">
        <v>-1.19180037500371E-2</v>
      </c>
      <c r="AD120" s="25">
        <v>2.0351501313989001E-5</v>
      </c>
      <c r="AE120" s="24">
        <v>-1.6456994866862099E-2</v>
      </c>
      <c r="AF120" s="24">
        <v>-1.9382912377859499E-2</v>
      </c>
      <c r="AH120">
        <f t="shared" si="9"/>
        <v>-1.9382912377859499E-2</v>
      </c>
      <c r="AJ120">
        <f t="shared" si="10"/>
        <v>-1.9382912377859499E-2</v>
      </c>
      <c r="AK120">
        <f t="shared" si="11"/>
        <v>2.3746460400476087E-3</v>
      </c>
    </row>
    <row r="121" spans="1:37">
      <c r="A121" s="26">
        <v>50040</v>
      </c>
      <c r="B121" s="24">
        <v>3.7673163595883302E-3</v>
      </c>
      <c r="C121" s="24">
        <v>-1.18546006707151E-3</v>
      </c>
      <c r="D121" s="24">
        <v>9.3206209761665201E-2</v>
      </c>
      <c r="E121" s="25">
        <v>-1.31161928568957E-7</v>
      </c>
      <c r="F121" s="24">
        <v>-7.2956934801425399E-2</v>
      </c>
      <c r="G121" s="24">
        <v>-2.66190418489483E-4</v>
      </c>
      <c r="H121" s="25">
        <v>-6.8813520212406601E-7</v>
      </c>
      <c r="I121" s="25">
        <v>3.0876019233318497E-5</v>
      </c>
      <c r="J121" s="24">
        <v>-3.56541542181421E-3</v>
      </c>
      <c r="K121" s="24">
        <v>0.332826109189647</v>
      </c>
      <c r="L121" s="24">
        <v>1.50063036603648E-3</v>
      </c>
      <c r="M121" s="24">
        <v>0</v>
      </c>
      <c r="N121" s="24">
        <v>0</v>
      </c>
      <c r="O121" s="24">
        <v>-2.0490293684582998E-3</v>
      </c>
      <c r="P121" s="24">
        <v>0</v>
      </c>
      <c r="Q121" s="24">
        <v>3.7595473995658397E-4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-0.33792501180892698</v>
      </c>
      <c r="Z121" s="24">
        <v>1.8584450359170501E-2</v>
      </c>
      <c r="AA121" s="24">
        <v>-1.05355348869527E-2</v>
      </c>
      <c r="AB121" s="24">
        <v>-1.25228358675926E-2</v>
      </c>
      <c r="AC121" s="24">
        <v>-1.15525072442791E-2</v>
      </c>
      <c r="AD121" s="25">
        <v>2.4663430256644898E-5</v>
      </c>
      <c r="AE121" s="24">
        <v>-1.6288573806416198E-2</v>
      </c>
      <c r="AF121" s="24">
        <v>-1.8532102762997601E-2</v>
      </c>
      <c r="AH121">
        <f t="shared" si="9"/>
        <v>-1.8532102762997601E-2</v>
      </c>
      <c r="AJ121">
        <f t="shared" si="10"/>
        <v>-1.8532102762997601E-2</v>
      </c>
      <c r="AK121">
        <f t="shared" si="11"/>
        <v>2.5685640656796273E-3</v>
      </c>
    </row>
    <row r="122" spans="1:37">
      <c r="A122" s="26">
        <v>50130</v>
      </c>
      <c r="B122" s="24">
        <v>3.73170345697114E-3</v>
      </c>
      <c r="C122" s="24">
        <v>-1.1507178350120401E-3</v>
      </c>
      <c r="D122" s="24">
        <v>9.2381731480537202E-2</v>
      </c>
      <c r="E122" s="25">
        <v>-1.2901860005265099E-7</v>
      </c>
      <c r="F122" s="24">
        <v>-7.2385754189031801E-2</v>
      </c>
      <c r="G122" s="24">
        <v>-2.0502006121676E-4</v>
      </c>
      <c r="H122" s="25">
        <v>-6.9699462214860201E-7</v>
      </c>
      <c r="I122" s="25">
        <v>7.7127703436063395E-5</v>
      </c>
      <c r="J122" s="24">
        <v>-3.5300354865739E-3</v>
      </c>
      <c r="K122" s="24">
        <v>0.32265130369983003</v>
      </c>
      <c r="L122" s="24">
        <v>1.4670001338281599E-3</v>
      </c>
      <c r="M122" s="24">
        <v>0</v>
      </c>
      <c r="N122" s="24">
        <v>0</v>
      </c>
      <c r="O122" s="24">
        <v>-1.8779531694067899E-3</v>
      </c>
      <c r="P122" s="24">
        <v>0</v>
      </c>
      <c r="Q122" s="24">
        <v>3.6194583362339998E-4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-0.32761157311994799</v>
      </c>
      <c r="Z122" s="24">
        <v>1.8019700642925299E-2</v>
      </c>
      <c r="AA122" s="24">
        <v>-1.0212930368688901E-2</v>
      </c>
      <c r="AB122" s="24">
        <v>-1.21392445479099E-2</v>
      </c>
      <c r="AC122" s="24">
        <v>-1.1198425497653401E-2</v>
      </c>
      <c r="AD122" s="25">
        <v>2.83800399666555E-5</v>
      </c>
      <c r="AE122" s="24">
        <v>-1.6121842289931999E-2</v>
      </c>
      <c r="AF122" s="24">
        <v>-1.7715429587470102E-2</v>
      </c>
      <c r="AH122">
        <f t="shared" si="9"/>
        <v>-1.7715429587470102E-2</v>
      </c>
      <c r="AJ122">
        <f t="shared" si="10"/>
        <v>-1.7715429587470102E-2</v>
      </c>
      <c r="AK122">
        <f t="shared" si="11"/>
        <v>2.7473595640080985E-3</v>
      </c>
    </row>
    <row r="123" spans="1:37">
      <c r="A123" s="26">
        <v>50221</v>
      </c>
      <c r="B123" s="24">
        <v>3.6963130222069001E-3</v>
      </c>
      <c r="C123" s="24">
        <v>-1.11774742195882E-3</v>
      </c>
      <c r="D123" s="24">
        <v>9.1563597122145596E-2</v>
      </c>
      <c r="E123" s="25">
        <v>-1.2774899726271701E-7</v>
      </c>
      <c r="F123" s="24">
        <v>-7.1818638625928105E-2</v>
      </c>
      <c r="G123" s="24">
        <v>-1.4537240665140101E-4</v>
      </c>
      <c r="H123" s="25">
        <v>-7.0657950805291704E-7</v>
      </c>
      <c r="I123" s="24">
        <v>1.19632588854212E-4</v>
      </c>
      <c r="J123" s="24">
        <v>-3.4938510309391298E-3</v>
      </c>
      <c r="K123" s="24">
        <v>0.31279490534672</v>
      </c>
      <c r="L123" s="24">
        <v>1.43062774051279E-3</v>
      </c>
      <c r="M123" s="24">
        <v>0</v>
      </c>
      <c r="N123" s="24">
        <v>0</v>
      </c>
      <c r="O123" s="24">
        <v>-1.71316477473165E-3</v>
      </c>
      <c r="P123" s="24">
        <v>0</v>
      </c>
      <c r="Q123" s="24">
        <v>3.4844998543102001E-4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-0.31761884881631502</v>
      </c>
      <c r="Z123" s="24">
        <v>1.7472356734462499E-2</v>
      </c>
      <c r="AA123" s="24">
        <v>-9.9003756806965802E-3</v>
      </c>
      <c r="AB123" s="24">
        <v>-1.1767622080249E-2</v>
      </c>
      <c r="AC123" s="24">
        <v>-1.08553966673439E-2</v>
      </c>
      <c r="AD123" s="25">
        <v>3.1544065670586599E-5</v>
      </c>
      <c r="AE123" s="24">
        <v>-1.5956783257712701E-2</v>
      </c>
      <c r="AF123" s="24">
        <v>-1.6931208485021498E-2</v>
      </c>
      <c r="AH123">
        <f t="shared" si="9"/>
        <v>-1.6931208485021498E-2</v>
      </c>
      <c r="AJ123">
        <f t="shared" si="10"/>
        <v>-1.6931208485021498E-2</v>
      </c>
      <c r="AK123">
        <f t="shared" si="11"/>
        <v>2.912228612729939E-3</v>
      </c>
    </row>
    <row r="124" spans="1:37">
      <c r="A124" s="26">
        <v>50313</v>
      </c>
      <c r="B124" s="24">
        <v>3.6611372195176801E-3</v>
      </c>
      <c r="C124" s="24">
        <v>-1.0863451193339499E-3</v>
      </c>
      <c r="D124" s="24">
        <v>9.0751694714566303E-2</v>
      </c>
      <c r="E124" s="25">
        <v>-1.27195091031166E-7</v>
      </c>
      <c r="F124" s="24">
        <v>-7.1255375510378305E-2</v>
      </c>
      <c r="G124" s="25">
        <v>-8.7351840569651696E-5</v>
      </c>
      <c r="H124" s="25">
        <v>-7.1627444447103997E-7</v>
      </c>
      <c r="I124" s="24">
        <v>1.5863435995798001E-4</v>
      </c>
      <c r="J124" s="24">
        <v>-3.4569803406167602E-3</v>
      </c>
      <c r="K124" s="24">
        <v>0.30324622007491098</v>
      </c>
      <c r="L124" s="24">
        <v>1.39209540072627E-3</v>
      </c>
      <c r="M124" s="24">
        <v>0</v>
      </c>
      <c r="N124" s="24">
        <v>0</v>
      </c>
      <c r="O124" s="24">
        <v>-1.5544619389045401E-3</v>
      </c>
      <c r="P124" s="24">
        <v>0</v>
      </c>
      <c r="Q124" s="24">
        <v>3.3547842036468799E-4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-0.30793617904639498</v>
      </c>
      <c r="Z124" s="24">
        <v>1.69418281459239E-2</v>
      </c>
      <c r="AA124" s="24">
        <v>-9.5975512288226997E-3</v>
      </c>
      <c r="AB124" s="24">
        <v>-1.1407584593618901E-2</v>
      </c>
      <c r="AC124" s="24">
        <v>-1.05230683799957E-2</v>
      </c>
      <c r="AD124" s="25">
        <v>3.4199044380034203E-5</v>
      </c>
      <c r="AE124" s="24">
        <v>-1.5793379833086402E-2</v>
      </c>
      <c r="AF124" s="24">
        <v>-1.6177833920905299E-2</v>
      </c>
      <c r="AH124">
        <f t="shared" si="9"/>
        <v>-1.6177833920905299E-2</v>
      </c>
      <c r="AJ124">
        <f t="shared" si="10"/>
        <v>-1.6177833920905299E-2</v>
      </c>
      <c r="AK124">
        <f t="shared" si="11"/>
        <v>3.0643020627121598E-3</v>
      </c>
    </row>
    <row r="125" spans="1:37">
      <c r="A125" s="26">
        <v>50405</v>
      </c>
      <c r="B125" s="24">
        <v>3.62617047171368E-3</v>
      </c>
      <c r="C125" s="24">
        <v>-1.0563320581423201E-3</v>
      </c>
      <c r="D125" s="24">
        <v>8.9945914443394198E-2</v>
      </c>
      <c r="E125" s="25">
        <v>-1.27214651548343E-7</v>
      </c>
      <c r="F125" s="24">
        <v>-7.0695753619552396E-2</v>
      </c>
      <c r="G125" s="25">
        <v>-3.1039864970661399E-5</v>
      </c>
      <c r="H125" s="25">
        <v>-7.25576755292635E-7</v>
      </c>
      <c r="I125" s="24">
        <v>1.9436081194319299E-4</v>
      </c>
      <c r="J125" s="24">
        <v>-3.4195315529808E-3</v>
      </c>
      <c r="K125" s="24">
        <v>0.29399494379496499</v>
      </c>
      <c r="L125" s="24">
        <v>1.35193495717277E-3</v>
      </c>
      <c r="M125" s="24">
        <v>0</v>
      </c>
      <c r="N125" s="24">
        <v>0</v>
      </c>
      <c r="O125" s="24">
        <v>-1.4016487884056399E-3</v>
      </c>
      <c r="P125" s="24">
        <v>0</v>
      </c>
      <c r="Q125" s="24">
        <v>3.2303587725537799E-4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-0.29855330311883599</v>
      </c>
      <c r="Z125" s="24">
        <v>1.64275513419599E-2</v>
      </c>
      <c r="AA125" s="24">
        <v>-9.3041463159565102E-3</v>
      </c>
      <c r="AB125" s="24">
        <v>-1.1058759315240399E-2</v>
      </c>
      <c r="AC125" s="24">
        <v>-1.0201097963485801E-2</v>
      </c>
      <c r="AD125" s="25">
        <v>3.6388499034581397E-5</v>
      </c>
      <c r="AE125" s="24">
        <v>-1.56316153199808E-2</v>
      </c>
      <c r="AF125" s="24">
        <v>-1.54537805115158E-2</v>
      </c>
      <c r="AH125">
        <f t="shared" si="9"/>
        <v>-1.54537805115158E-2</v>
      </c>
      <c r="AJ125">
        <f t="shared" si="10"/>
        <v>-1.54537805115158E-2</v>
      </c>
      <c r="AK125">
        <f t="shared" si="11"/>
        <v>3.2046425660434159E-3</v>
      </c>
    </row>
    <row r="126" spans="1:37">
      <c r="A126" s="26">
        <v>50495</v>
      </c>
      <c r="B126" s="24">
        <v>3.5914091608605101E-3</v>
      </c>
      <c r="C126" s="24">
        <v>-1.02755200701673E-3</v>
      </c>
      <c r="D126" s="24">
        <v>8.9146150364812701E-2</v>
      </c>
      <c r="E126" s="25">
        <v>-1.27680764866681E-7</v>
      </c>
      <c r="F126" s="24">
        <v>-7.0139567811065603E-2</v>
      </c>
      <c r="G126" s="25">
        <v>2.3502971628175801E-5</v>
      </c>
      <c r="H126" s="25">
        <v>-7.3408530220859503E-7</v>
      </c>
      <c r="I126" s="24">
        <v>2.2702490822350201E-4</v>
      </c>
      <c r="J126" s="24">
        <v>-3.3816031368630699E-3</v>
      </c>
      <c r="K126" s="24">
        <v>0.2850311533771</v>
      </c>
      <c r="L126" s="24">
        <v>1.31062763110724E-3</v>
      </c>
      <c r="M126" s="24">
        <v>0</v>
      </c>
      <c r="N126" s="24">
        <v>0</v>
      </c>
      <c r="O126" s="24">
        <v>-1.2545356029496199E-3</v>
      </c>
      <c r="P126" s="24">
        <v>0</v>
      </c>
      <c r="Q126" s="24">
        <v>3.1112149498492298E-4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-0.28946034651516001</v>
      </c>
      <c r="Z126" s="24">
        <v>1.59289880862424E-2</v>
      </c>
      <c r="AA126" s="24">
        <v>-9.0198592431865003E-3</v>
      </c>
      <c r="AB126" s="24">
        <v>-1.07207846456072E-2</v>
      </c>
      <c r="AC126" s="24">
        <v>-9.8891525941974204E-3</v>
      </c>
      <c r="AD126" s="25">
        <v>3.8155269785292999E-5</v>
      </c>
      <c r="AE126" s="24">
        <v>-1.54714732005509E-2</v>
      </c>
      <c r="AF126" s="24">
        <v>-1.4757603257913201E-2</v>
      </c>
      <c r="AH126">
        <f t="shared" si="9"/>
        <v>-1.4757603257913201E-2</v>
      </c>
      <c r="AJ126">
        <f t="shared" si="10"/>
        <v>-1.4757603257913201E-2</v>
      </c>
      <c r="AK126">
        <f t="shared" si="11"/>
        <v>3.3342430071102696E-3</v>
      </c>
    </row>
    <row r="127" spans="1:37">
      <c r="A127" s="26">
        <v>50586</v>
      </c>
      <c r="B127" s="24">
        <v>3.5568513478848999E-3</v>
      </c>
      <c r="C127" s="24">
        <v>-9.9986925167845609E-4</v>
      </c>
      <c r="D127" s="24">
        <v>8.8352301707302794E-2</v>
      </c>
      <c r="E127" s="25">
        <v>-1.28481187017553E-7</v>
      </c>
      <c r="F127" s="24">
        <v>-6.9586622703001103E-2</v>
      </c>
      <c r="G127" s="25">
        <v>7.6235122139700403E-5</v>
      </c>
      <c r="H127" s="25">
        <v>-7.4148950665939997E-7</v>
      </c>
      <c r="I127" s="24">
        <v>2.56825781012067E-4</v>
      </c>
      <c r="J127" s="24">
        <v>-3.3432844203070198E-3</v>
      </c>
      <c r="K127" s="24">
        <v>0.27634529634610899</v>
      </c>
      <c r="L127" s="24">
        <v>1.2686046165254301E-3</v>
      </c>
      <c r="M127" s="24">
        <v>0</v>
      </c>
      <c r="N127" s="24">
        <v>0</v>
      </c>
      <c r="O127" s="24">
        <v>-1.1129386065428901E-3</v>
      </c>
      <c r="P127" s="24">
        <v>0</v>
      </c>
      <c r="Q127" s="24">
        <v>2.9972964098939502E-4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-0.28064780729373301</v>
      </c>
      <c r="Z127" s="24">
        <v>1.5445623861231999E-2</v>
      </c>
      <c r="AA127" s="24">
        <v>-8.7443973481546398E-3</v>
      </c>
      <c r="AB127" s="24">
        <v>-1.0393310159748001E-2</v>
      </c>
      <c r="AC127" s="24">
        <v>-9.5869093693633101E-3</v>
      </c>
      <c r="AD127" s="25">
        <v>3.9540976393116997E-5</v>
      </c>
      <c r="AE127" s="24">
        <v>-1.5312937132854801E-2</v>
      </c>
      <c r="AF127" s="24">
        <v>-1.40879368564839E-2</v>
      </c>
      <c r="AH127">
        <f t="shared" si="9"/>
        <v>-1.40879368564839E-2</v>
      </c>
      <c r="AJ127">
        <f t="shared" si="10"/>
        <v>-1.40879368564839E-2</v>
      </c>
      <c r="AK127">
        <f t="shared" si="11"/>
        <v>3.454026130780892E-3</v>
      </c>
    </row>
    <row r="128" spans="1:37">
      <c r="A128" s="26">
        <v>50678</v>
      </c>
      <c r="B128" s="24">
        <v>3.5224965122983799E-3</v>
      </c>
      <c r="C128" s="24">
        <v>-9.7316656954285301E-4</v>
      </c>
      <c r="D128" s="24">
        <v>8.7564273817434604E-2</v>
      </c>
      <c r="E128" s="25">
        <v>-1.2951757580659801E-7</v>
      </c>
      <c r="F128" s="24">
        <v>-6.9036735461750098E-2</v>
      </c>
      <c r="G128" s="24">
        <v>1.2713210145874699E-4</v>
      </c>
      <c r="H128" s="25">
        <v>-7.4755874294189195E-7</v>
      </c>
      <c r="I128" s="24">
        <v>2.8394967469020797E-4</v>
      </c>
      <c r="J128" s="24">
        <v>-3.3046561499234699E-3</v>
      </c>
      <c r="K128" s="24">
        <v>0.26792817958134202</v>
      </c>
      <c r="L128" s="24">
        <v>1.22624836648808E-3</v>
      </c>
      <c r="M128" s="24">
        <v>0</v>
      </c>
      <c r="N128" s="24">
        <v>0</v>
      </c>
      <c r="O128" s="24">
        <v>-9.7667976781598597E-4</v>
      </c>
      <c r="P128" s="24">
        <v>0</v>
      </c>
      <c r="Q128" s="24">
        <v>2.88850679153663E-4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-0.272106542114398</v>
      </c>
      <c r="Z128" s="24">
        <v>1.4976966367638501E-2</v>
      </c>
      <c r="AA128" s="24">
        <v>-8.4774769883750201E-3</v>
      </c>
      <c r="AB128" s="24">
        <v>-1.0075996544460401E-2</v>
      </c>
      <c r="AC128" s="24">
        <v>-9.2940553136036507E-3</v>
      </c>
      <c r="AD128" s="25">
        <v>4.0585596538825497E-5</v>
      </c>
      <c r="AE128" s="24">
        <v>-1.51559909485737E-2</v>
      </c>
      <c r="AF128" s="24">
        <v>-1.34434942377086E-2</v>
      </c>
      <c r="AH128">
        <f t="shared" si="9"/>
        <v>-1.34434942377086E-2</v>
      </c>
      <c r="AJ128">
        <f t="shared" si="10"/>
        <v>-1.34434942377086E-2</v>
      </c>
      <c r="AK128">
        <f t="shared" si="11"/>
        <v>3.564845177609164E-3</v>
      </c>
    </row>
    <row r="129" spans="1:37">
      <c r="A129" s="26">
        <v>50770</v>
      </c>
      <c r="B129" s="24">
        <v>3.4883453127124301E-3</v>
      </c>
      <c r="C129" s="24">
        <v>-9.4734330995464898E-4</v>
      </c>
      <c r="D129" s="24">
        <v>8.6781978800726897E-2</v>
      </c>
      <c r="E129" s="25">
        <v>-1.30704635009784E-7</v>
      </c>
      <c r="F129" s="24">
        <v>-6.8489737817639895E-2</v>
      </c>
      <c r="G129" s="24">
        <v>1.76184588009249E-4</v>
      </c>
      <c r="H129" s="25">
        <v>-7.52132218114245E-7</v>
      </c>
      <c r="I129" s="24">
        <v>3.0857083235896797E-4</v>
      </c>
      <c r="J129" s="24">
        <v>-3.26579106792889E-3</v>
      </c>
      <c r="K129" s="24">
        <v>0.25977095728918298</v>
      </c>
      <c r="L129" s="24">
        <v>1.1838944347799299E-3</v>
      </c>
      <c r="M129" s="24">
        <v>0</v>
      </c>
      <c r="N129" s="24">
        <v>0</v>
      </c>
      <c r="O129" s="24">
        <v>-8.4558660909282604E-4</v>
      </c>
      <c r="P129" s="24">
        <v>0</v>
      </c>
      <c r="Q129" s="24">
        <v>2.7847167552834E-4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-0.26382775208043802</v>
      </c>
      <c r="Z129" s="24">
        <v>1.45225441077449E-2</v>
      </c>
      <c r="AA129" s="24">
        <v>-8.2188234768414206E-3</v>
      </c>
      <c r="AB129" s="24">
        <v>-9.7685154806463805E-3</v>
      </c>
      <c r="AC129" s="24">
        <v>-9.0102873282762001E-3</v>
      </c>
      <c r="AD129" s="25">
        <v>4.1327145756003098E-5</v>
      </c>
      <c r="AE129" s="24">
        <v>-1.50006186507732E-2</v>
      </c>
      <c r="AF129" s="24">
        <v>-1.2823064471637001E-2</v>
      </c>
      <c r="AH129">
        <f t="shared" si="9"/>
        <v>-1.2823064471637001E-2</v>
      </c>
      <c r="AJ129">
        <f t="shared" si="10"/>
        <v>-1.2823064471637001E-2</v>
      </c>
      <c r="AK129">
        <f t="shared" si="11"/>
        <v>3.6674853518811629E-3</v>
      </c>
    </row>
    <row r="130" spans="1:37">
      <c r="A130" s="26">
        <v>50860</v>
      </c>
      <c r="B130" s="24">
        <v>3.45439936838548E-3</v>
      </c>
      <c r="C130" s="24">
        <v>-9.22313587600691E-4</v>
      </c>
      <c r="D130" s="24">
        <v>8.6005335904107499E-2</v>
      </c>
      <c r="E130" s="25">
        <v>-1.31969200767729E-7</v>
      </c>
      <c r="F130" s="24">
        <v>-6.7945477418737202E-2</v>
      </c>
      <c r="G130" s="24">
        <v>2.23396589331228E-4</v>
      </c>
      <c r="H130" s="25">
        <v>-7.5510942588891901E-7</v>
      </c>
      <c r="I130" s="24">
        <v>3.3085232654812201E-4</v>
      </c>
      <c r="J130" s="24">
        <v>-3.2267544951675498E-3</v>
      </c>
      <c r="K130" s="24">
        <v>0.251865118481304</v>
      </c>
      <c r="L130" s="24">
        <v>1.14183375050792E-3</v>
      </c>
      <c r="M130" s="24">
        <v>0</v>
      </c>
      <c r="N130" s="24">
        <v>0</v>
      </c>
      <c r="O130" s="24">
        <v>-7.1949202367980298E-4</v>
      </c>
      <c r="P130" s="24">
        <v>0</v>
      </c>
      <c r="Q130" s="24">
        <v>2.68577041450378E-4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-0.25580296856467699</v>
      </c>
      <c r="Z130" s="24">
        <v>1.40819050548342E-2</v>
      </c>
      <c r="AA130" s="24">
        <v>-7.9681709767678802E-3</v>
      </c>
      <c r="AB130" s="24">
        <v>-9.4705494791960006E-3</v>
      </c>
      <c r="AC130" s="24">
        <v>-8.7353120917002605E-3</v>
      </c>
      <c r="AD130" s="25">
        <v>4.1801445674662202E-5</v>
      </c>
      <c r="AE130" s="24">
        <v>-1.4846804411714E-2</v>
      </c>
      <c r="AF130" s="24">
        <v>-1.22255101657169E-2</v>
      </c>
      <c r="AH130">
        <f t="shared" si="9"/>
        <v>-1.22255101657169E-2</v>
      </c>
      <c r="AJ130">
        <f t="shared" si="10"/>
        <v>-1.22255101657169E-2</v>
      </c>
      <c r="AK130">
        <f t="shared" si="11"/>
        <v>3.762665964811375E-3</v>
      </c>
    </row>
    <row r="131" spans="1:37">
      <c r="A131" s="26">
        <v>50951</v>
      </c>
      <c r="B131" s="24">
        <v>3.42066106167687E-3</v>
      </c>
      <c r="C131" s="24">
        <v>-8.9800459402661597E-4</v>
      </c>
      <c r="D131" s="24">
        <v>8.5234271682124801E-2</v>
      </c>
      <c r="E131" s="25">
        <v>-1.33249295472282E-7</v>
      </c>
      <c r="F131" s="24">
        <v>-6.7403818623634704E-2</v>
      </c>
      <c r="G131" s="24">
        <v>2.6878368993844798E-4</v>
      </c>
      <c r="H131" s="25">
        <v>-7.5644123675541802E-7</v>
      </c>
      <c r="I131" s="24">
        <v>3.5094683552764998E-4</v>
      </c>
      <c r="J131" s="24">
        <v>-3.1876049104227898E-3</v>
      </c>
      <c r="K131" s="24">
        <v>0.24420247416027999</v>
      </c>
      <c r="L131" s="24">
        <v>1.10031521711439E-3</v>
      </c>
      <c r="M131" s="24">
        <v>0</v>
      </c>
      <c r="N131" s="24">
        <v>0</v>
      </c>
      <c r="O131" s="24">
        <v>-5.98234100881137E-4</v>
      </c>
      <c r="P131" s="24">
        <v>0</v>
      </c>
      <c r="Q131" s="24">
        <v>2.5914911462325497E-4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-0.248024039159255</v>
      </c>
      <c r="Z131" s="24">
        <v>1.3654615409338801E-2</v>
      </c>
      <c r="AA131" s="24">
        <v>-7.7252623618005003E-3</v>
      </c>
      <c r="AB131" s="24">
        <v>-9.1817916781824493E-3</v>
      </c>
      <c r="AC131" s="24">
        <v>-8.4688459177303804E-3</v>
      </c>
      <c r="AD131" s="25">
        <v>4.2041968273718203E-5</v>
      </c>
      <c r="AE131" s="24">
        <v>-1.46945325707016E-2</v>
      </c>
      <c r="AF131" s="24">
        <v>-1.1649764468262901E-2</v>
      </c>
      <c r="AH131">
        <f t="shared" si="9"/>
        <v>-1.1649764468262901E-2</v>
      </c>
      <c r="AJ131">
        <f t="shared" si="10"/>
        <v>-1.1649764468262901E-2</v>
      </c>
      <c r="AK131">
        <f t="shared" si="11"/>
        <v>3.8510431108129198E-3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9CFE-7A7E-2D4C-8F4A-20F5D19C4B15}">
  <dimension ref="A1:AK132"/>
  <sheetViews>
    <sheetView topLeftCell="Q1" zoomScale="115" zoomScaleNormal="115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-3.5023678716799402E-3</v>
      </c>
      <c r="C2" s="24">
        <v>0.107235564196257</v>
      </c>
      <c r="D2" s="24">
        <v>0.34907332942003799</v>
      </c>
      <c r="E2" s="24">
        <v>3.90256794399715E-3</v>
      </c>
      <c r="F2" s="24">
        <v>-0.53409247054161701</v>
      </c>
      <c r="G2" s="24">
        <v>3.9498077332190198E-2</v>
      </c>
      <c r="H2" s="24">
        <v>5.6724728733738398E-3</v>
      </c>
      <c r="I2" s="24">
        <v>6.8788325371407499E-2</v>
      </c>
      <c r="J2" s="24">
        <v>1.98196234738762E-2</v>
      </c>
      <c r="K2" s="24">
        <v>-0.25049188143977003</v>
      </c>
      <c r="L2" s="24">
        <v>-0.18393452496138901</v>
      </c>
      <c r="M2" s="24">
        <v>0</v>
      </c>
      <c r="N2" s="24">
        <v>0</v>
      </c>
      <c r="O2" s="24">
        <v>2.2875961288766899E-2</v>
      </c>
      <c r="P2" s="24">
        <v>0</v>
      </c>
      <c r="Q2" s="24">
        <v>6.5113867588700206E-2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-6.8884332617093605E-2</v>
      </c>
      <c r="AF2" s="24">
        <v>-0.358925787943005</v>
      </c>
      <c r="AG2" s="24">
        <v>3.4236347221217002E-3</v>
      </c>
      <c r="AH2">
        <f t="shared" ref="AH2:AH33" si="0">AF2+$AG$2</f>
        <v>-0.3555021532208833</v>
      </c>
      <c r="AI2">
        <v>0.92500000000000004</v>
      </c>
      <c r="AJ2">
        <f t="shared" ref="AJ2:AJ33" si="1">+AH2</f>
        <v>-0.3555021532208833</v>
      </c>
      <c r="AK2">
        <f t="shared" ref="AK2:AK33" si="2">AH2-SUM(Y2:AD2,K2)</f>
        <v>-0.10501027178111327</v>
      </c>
    </row>
    <row r="3" spans="1:37">
      <c r="A3" s="26">
        <v>39263</v>
      </c>
      <c r="B3" s="24">
        <v>-8.4416484971502094E-3</v>
      </c>
      <c r="C3" s="24">
        <v>-2.0228837535564301E-2</v>
      </c>
      <c r="D3" s="24">
        <v>0.44568911652467602</v>
      </c>
      <c r="E3" s="24">
        <v>-4.81981159706657E-3</v>
      </c>
      <c r="F3" s="24">
        <v>-0.77755707930389795</v>
      </c>
      <c r="G3" s="24">
        <v>3.3678404532721799E-2</v>
      </c>
      <c r="H3" s="24">
        <v>1.82122591466608E-2</v>
      </c>
      <c r="I3" s="24">
        <v>0.100312523239464</v>
      </c>
      <c r="J3" s="24">
        <v>1.9558822944585001E-2</v>
      </c>
      <c r="K3" s="24">
        <v>-0.41542686799276601</v>
      </c>
      <c r="L3" s="24">
        <v>-0.128318709093561</v>
      </c>
      <c r="M3" s="24">
        <v>0</v>
      </c>
      <c r="N3" s="24">
        <v>0</v>
      </c>
      <c r="O3" s="24">
        <v>2.63901447222821E-2</v>
      </c>
      <c r="P3" s="24">
        <v>0</v>
      </c>
      <c r="Q3" s="24">
        <v>0.121253672763977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-6.8127685945437902E-2</v>
      </c>
      <c r="AF3" s="24">
        <v>-0.65782569609114705</v>
      </c>
      <c r="AH3">
        <f t="shared" si="0"/>
        <v>-0.65440206136902535</v>
      </c>
      <c r="AI3">
        <v>0.99</v>
      </c>
      <c r="AJ3">
        <f t="shared" si="1"/>
        <v>-0.65440206136902535</v>
      </c>
      <c r="AK3">
        <f t="shared" si="2"/>
        <v>-0.23897519337625933</v>
      </c>
    </row>
    <row r="4" spans="1:37">
      <c r="A4" s="26">
        <v>39355</v>
      </c>
      <c r="B4" s="24">
        <v>-6.5224244321887403E-3</v>
      </c>
      <c r="C4" s="24">
        <v>0.17574848459132</v>
      </c>
      <c r="D4" s="24">
        <v>0.45437427833816502</v>
      </c>
      <c r="E4" s="24">
        <v>2.9415835516139201E-3</v>
      </c>
      <c r="F4" s="24">
        <v>-0.70644460862874803</v>
      </c>
      <c r="G4" s="24">
        <v>4.4482397390759598E-3</v>
      </c>
      <c r="H4" s="24">
        <v>1.2108273439808101E-2</v>
      </c>
      <c r="I4" s="24">
        <v>-8.1762040249286003E-2</v>
      </c>
      <c r="J4" s="24">
        <v>1.0463013227183101E-2</v>
      </c>
      <c r="K4" s="24">
        <v>-0.32874115723306002</v>
      </c>
      <c r="L4" s="24">
        <v>-7.6171252895953001E-2</v>
      </c>
      <c r="M4" s="24">
        <v>0</v>
      </c>
      <c r="N4" s="24">
        <v>0</v>
      </c>
      <c r="O4" s="24">
        <v>3.2932674872149598E-2</v>
      </c>
      <c r="P4" s="24">
        <v>0</v>
      </c>
      <c r="Q4" s="24">
        <v>0.21090875111183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-6.7381343177367201E-2</v>
      </c>
      <c r="AF4" s="24">
        <v>-0.36309752774551601</v>
      </c>
      <c r="AH4">
        <f t="shared" si="0"/>
        <v>-0.35967389302339431</v>
      </c>
      <c r="AI4">
        <v>1.07</v>
      </c>
      <c r="AJ4">
        <f t="shared" si="1"/>
        <v>-0.35967389302339431</v>
      </c>
      <c r="AK4">
        <f t="shared" si="2"/>
        <v>-3.0932735790334287E-2</v>
      </c>
    </row>
    <row r="5" spans="1:37">
      <c r="A5" s="26">
        <v>39447</v>
      </c>
      <c r="B5" s="24">
        <v>-6.0263633778851597E-3</v>
      </c>
      <c r="C5" s="24">
        <v>-8.60029888222133E-2</v>
      </c>
      <c r="D5" s="24">
        <v>0.44620620535042399</v>
      </c>
      <c r="E5" s="24">
        <v>-5.9252677341507997E-3</v>
      </c>
      <c r="F5" s="24">
        <v>-0.65097380877683397</v>
      </c>
      <c r="G5" s="24">
        <v>-1.5346471572757699E-2</v>
      </c>
      <c r="H5" s="24">
        <v>1.70200626697155E-3</v>
      </c>
      <c r="I5" s="24">
        <v>0.156964841229246</v>
      </c>
      <c r="J5" s="24">
        <v>7.1871271499244398E-3</v>
      </c>
      <c r="K5" s="24">
        <v>-0.437855848942655</v>
      </c>
      <c r="L5" s="24">
        <v>-0.11122512277680401</v>
      </c>
      <c r="M5" s="24">
        <v>0</v>
      </c>
      <c r="N5" s="24">
        <v>0</v>
      </c>
      <c r="O5" s="24">
        <v>3.3203925598524503E-2</v>
      </c>
      <c r="P5" s="24">
        <v>0</v>
      </c>
      <c r="Q5" s="24">
        <v>0.244461071551246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-6.6645084901346505E-2</v>
      </c>
      <c r="AF5" s="24">
        <v>-0.49027577975831399</v>
      </c>
      <c r="AH5">
        <f t="shared" si="0"/>
        <v>-0.48685214503619229</v>
      </c>
      <c r="AI5">
        <v>1.0974999999999999</v>
      </c>
      <c r="AJ5">
        <f t="shared" si="1"/>
        <v>-0.48685214503619229</v>
      </c>
      <c r="AK5">
        <f t="shared" si="2"/>
        <v>-4.8996296093537284E-2</v>
      </c>
    </row>
    <row r="6" spans="1:37">
      <c r="A6" s="26">
        <v>39538</v>
      </c>
      <c r="B6" s="24">
        <v>-2.6842057732719602E-3</v>
      </c>
      <c r="C6" s="24">
        <v>0.19393809982402499</v>
      </c>
      <c r="D6" s="24">
        <v>0.384786206943182</v>
      </c>
      <c r="E6" s="24">
        <v>2.2413712462425101E-3</v>
      </c>
      <c r="F6" s="24">
        <v>-0.51821363184200098</v>
      </c>
      <c r="G6" s="24">
        <v>-5.6910573456599098E-2</v>
      </c>
      <c r="H6" s="24">
        <v>3.0132288225191799E-2</v>
      </c>
      <c r="I6" s="24">
        <v>-5.2347255465124497E-2</v>
      </c>
      <c r="J6" s="24">
        <v>-7.2970641297954797E-3</v>
      </c>
      <c r="K6" s="24">
        <v>-0.57198251955655799</v>
      </c>
      <c r="L6" s="24">
        <v>0.12425060285481999</v>
      </c>
      <c r="M6" s="24">
        <v>0</v>
      </c>
      <c r="N6" s="24">
        <v>0</v>
      </c>
      <c r="O6" s="24">
        <v>3.7823385365082299E-2</v>
      </c>
      <c r="P6" s="24">
        <v>0</v>
      </c>
      <c r="Q6" s="24">
        <v>0.29308382783358899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-6.5918698881566706E-2</v>
      </c>
      <c r="AF6" s="24">
        <v>-0.20909816681280199</v>
      </c>
      <c r="AH6">
        <f t="shared" si="0"/>
        <v>-0.20567453209068029</v>
      </c>
      <c r="AI6">
        <v>1.0575000000000001</v>
      </c>
      <c r="AJ6">
        <f t="shared" si="1"/>
        <v>-0.20567453209068029</v>
      </c>
      <c r="AK6">
        <f t="shared" si="2"/>
        <v>0.36630798746587767</v>
      </c>
    </row>
    <row r="7" spans="1:37">
      <c r="A7" s="26">
        <v>39629</v>
      </c>
      <c r="B7" s="24">
        <v>-1.46553880893992E-3</v>
      </c>
      <c r="C7" s="24">
        <v>0.250181959785995</v>
      </c>
      <c r="D7" s="24">
        <v>0.40751530579490403</v>
      </c>
      <c r="E7" s="24">
        <v>-4.2524069373332503E-3</v>
      </c>
      <c r="F7" s="24">
        <v>-0.62599439201137697</v>
      </c>
      <c r="G7" s="24">
        <v>-5.5873468034586003E-2</v>
      </c>
      <c r="H7" s="24">
        <v>3.5092201874651098E-2</v>
      </c>
      <c r="I7" s="24">
        <v>0.16474099336658701</v>
      </c>
      <c r="J7" s="25">
        <v>-7.2339217951898296E-5</v>
      </c>
      <c r="K7" s="24">
        <v>-0.36077675927339298</v>
      </c>
      <c r="L7" s="24">
        <v>8.7232067581056796E-2</v>
      </c>
      <c r="M7" s="24">
        <v>0</v>
      </c>
      <c r="N7" s="24">
        <v>0</v>
      </c>
      <c r="O7" s="24">
        <v>3.81477819375746E-2</v>
      </c>
      <c r="P7" s="24">
        <v>0</v>
      </c>
      <c r="Q7" s="24">
        <v>0.438524745275919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-6.5201979772485694E-2</v>
      </c>
      <c r="AF7" s="24">
        <v>0.307798171560629</v>
      </c>
      <c r="AH7">
        <f t="shared" si="0"/>
        <v>0.3112218062827507</v>
      </c>
      <c r="AI7">
        <v>1.1025</v>
      </c>
      <c r="AJ7">
        <f t="shared" si="1"/>
        <v>0.3112218062827507</v>
      </c>
      <c r="AK7">
        <f t="shared" si="2"/>
        <v>0.67199856555614368</v>
      </c>
    </row>
    <row r="8" spans="1:37">
      <c r="A8" s="26">
        <v>39721</v>
      </c>
      <c r="B8" s="24">
        <v>4.3537887168482902E-4</v>
      </c>
      <c r="C8" s="24">
        <v>0.53050527459541197</v>
      </c>
      <c r="D8" s="24">
        <v>0.384242233722354</v>
      </c>
      <c r="E8" s="24">
        <v>-2.4016821339923398E-3</v>
      </c>
      <c r="F8" s="24">
        <v>-0.60563577069677998</v>
      </c>
      <c r="G8" s="24">
        <v>-0.113987572164295</v>
      </c>
      <c r="H8" s="24">
        <v>1.78442337389574E-2</v>
      </c>
      <c r="I8" s="24">
        <v>-2.2910712537754601E-2</v>
      </c>
      <c r="J8" s="24">
        <v>-2.44984308945136E-2</v>
      </c>
      <c r="K8" s="24">
        <v>-0.33457308831893101</v>
      </c>
      <c r="L8" s="24">
        <v>0.179945006883407</v>
      </c>
      <c r="M8" s="24">
        <v>0</v>
      </c>
      <c r="N8" s="24">
        <v>0</v>
      </c>
      <c r="O8" s="24">
        <v>4.3941843077731003E-2</v>
      </c>
      <c r="P8" s="24">
        <v>0</v>
      </c>
      <c r="Q8" s="24">
        <v>0.49279013815668499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-6.4494728844812804E-2</v>
      </c>
      <c r="AF8" s="24">
        <v>0.48120212345514202</v>
      </c>
      <c r="AH8">
        <f t="shared" si="0"/>
        <v>0.48462575817726372</v>
      </c>
      <c r="AI8">
        <v>1.135</v>
      </c>
      <c r="AJ8">
        <f t="shared" si="1"/>
        <v>0.48462575817726372</v>
      </c>
      <c r="AK8">
        <f t="shared" si="2"/>
        <v>0.81919884649619479</v>
      </c>
    </row>
    <row r="9" spans="1:37">
      <c r="A9" s="26">
        <v>39813</v>
      </c>
      <c r="B9" s="24">
        <v>4.3430648765858402E-3</v>
      </c>
      <c r="C9" s="24">
        <v>1.1989203148657499</v>
      </c>
      <c r="D9" s="24">
        <v>0.48606392420466499</v>
      </c>
      <c r="E9" s="24">
        <v>3.4379676802654699E-3</v>
      </c>
      <c r="F9" s="24">
        <v>-0.213179291085556</v>
      </c>
      <c r="G9" s="24">
        <v>-0.295145920000289</v>
      </c>
      <c r="H9" s="24">
        <v>-4.6001018068482703E-2</v>
      </c>
      <c r="I9" s="24">
        <v>-6.2256591948246703E-2</v>
      </c>
      <c r="J9" s="24">
        <v>-2.86023391635024E-2</v>
      </c>
      <c r="K9" s="24">
        <v>-0.26292322570102999</v>
      </c>
      <c r="L9" s="24">
        <v>0.51880789749329903</v>
      </c>
      <c r="M9" s="24">
        <v>0</v>
      </c>
      <c r="N9" s="24">
        <v>0</v>
      </c>
      <c r="O9" s="24">
        <v>4.8877305507984498E-2</v>
      </c>
      <c r="P9" s="24">
        <v>0</v>
      </c>
      <c r="Q9" s="24">
        <v>0.47369933894100102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6.12796381309361E-2</v>
      </c>
      <c r="Z9" s="24">
        <v>-0.110781370806912</v>
      </c>
      <c r="AA9" s="24">
        <v>7.6355088291503503E-2</v>
      </c>
      <c r="AB9" s="24">
        <v>-5.8561589221602303E-3</v>
      </c>
      <c r="AC9" s="24">
        <v>-1.22691503719548E-2</v>
      </c>
      <c r="AD9" s="24">
        <v>-2.3624413583476399E-2</v>
      </c>
      <c r="AE9" s="24">
        <v>-6.3796753722725794E-2</v>
      </c>
      <c r="AF9" s="24">
        <v>1.7473483066176301</v>
      </c>
      <c r="AH9">
        <f t="shared" si="0"/>
        <v>1.7507719413397518</v>
      </c>
      <c r="AI9">
        <v>0.97250000000000003</v>
      </c>
      <c r="AJ9">
        <f t="shared" si="1"/>
        <v>1.7507719413397518</v>
      </c>
      <c r="AK9">
        <f t="shared" si="2"/>
        <v>2.0285915343028456</v>
      </c>
    </row>
    <row r="10" spans="1:37">
      <c r="A10" s="26">
        <v>39903</v>
      </c>
      <c r="B10" s="25">
        <v>-1.5632994478043099E-5</v>
      </c>
      <c r="C10" s="24">
        <v>1.2515819045980801</v>
      </c>
      <c r="D10" s="24">
        <v>0.278489003620149</v>
      </c>
      <c r="E10" s="24">
        <v>6.2884548758391405E-4</v>
      </c>
      <c r="F10" s="24">
        <v>-0.25134297241743098</v>
      </c>
      <c r="G10" s="24">
        <v>-0.28763919226597401</v>
      </c>
      <c r="H10" s="24">
        <v>-8.0287953077846905E-2</v>
      </c>
      <c r="I10" s="24">
        <v>0.13168183824177701</v>
      </c>
      <c r="J10" s="24">
        <v>-2.7718396292053901E-2</v>
      </c>
      <c r="K10" s="24">
        <v>-0.58621111746237797</v>
      </c>
      <c r="L10" s="24">
        <v>0.58787576908635097</v>
      </c>
      <c r="M10" s="24">
        <v>0</v>
      </c>
      <c r="N10" s="24">
        <v>0</v>
      </c>
      <c r="O10" s="24">
        <v>4.8967923454031198E-2</v>
      </c>
      <c r="P10" s="24">
        <v>0</v>
      </c>
      <c r="Q10" s="24">
        <v>0.229627513921836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-1.60497068898914</v>
      </c>
      <c r="Z10" s="24">
        <v>1.1217028407876001E-2</v>
      </c>
      <c r="AA10" s="24">
        <v>0.103774896363418</v>
      </c>
      <c r="AB10" s="24">
        <v>-2.5051456825324302E-2</v>
      </c>
      <c r="AC10" s="24">
        <v>-4.1968127349927199E-2</v>
      </c>
      <c r="AD10" s="24">
        <v>-0.111587087939912</v>
      </c>
      <c r="AE10" s="24">
        <v>-6.3107868131769898E-2</v>
      </c>
      <c r="AF10" s="24">
        <v>-0.43605577056517097</v>
      </c>
      <c r="AH10">
        <f t="shared" si="0"/>
        <v>-0.43263213584304927</v>
      </c>
      <c r="AI10">
        <v>0.42</v>
      </c>
      <c r="AJ10">
        <f t="shared" si="1"/>
        <v>-0.43263213584304927</v>
      </c>
      <c r="AK10">
        <f t="shared" si="2"/>
        <v>1.8221644179523384</v>
      </c>
    </row>
    <row r="11" spans="1:37">
      <c r="A11" s="26">
        <v>39994</v>
      </c>
      <c r="B11" s="24">
        <v>-2.8368990049228702E-3</v>
      </c>
      <c r="C11" s="24">
        <v>1.65958089990131</v>
      </c>
      <c r="D11" s="24">
        <v>0.122879757120866</v>
      </c>
      <c r="E11" s="24">
        <v>3.48030303043281E-3</v>
      </c>
      <c r="F11" s="24">
        <v>-8.4744026214932197E-2</v>
      </c>
      <c r="G11" s="24">
        <v>-0.26655339068235601</v>
      </c>
      <c r="H11" s="24">
        <v>-1.9001606711910601E-2</v>
      </c>
      <c r="I11" s="24">
        <v>0.106923699403846</v>
      </c>
      <c r="J11" s="24">
        <v>-4.0929316338624101E-2</v>
      </c>
      <c r="K11" s="24">
        <v>-1.72266285485445</v>
      </c>
      <c r="L11" s="24">
        <v>0.39810846397010402</v>
      </c>
      <c r="M11" s="24">
        <v>0</v>
      </c>
      <c r="N11" s="24">
        <v>0</v>
      </c>
      <c r="O11" s="24">
        <v>4.84230779356878E-2</v>
      </c>
      <c r="P11" s="24">
        <v>0</v>
      </c>
      <c r="Q11" s="24">
        <v>1.6833353008708099E-2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-1.0216349393627999</v>
      </c>
      <c r="Z11" s="24">
        <v>0.440870542078656</v>
      </c>
      <c r="AA11" s="24">
        <v>0.11137859941200901</v>
      </c>
      <c r="AB11" s="24">
        <v>-6.4718413393674706E-2</v>
      </c>
      <c r="AC11" s="24">
        <v>-5.5482102045650801E-2</v>
      </c>
      <c r="AD11" s="24">
        <v>-0.25137565488952501</v>
      </c>
      <c r="AE11" s="24">
        <v>-6.2427891657233302E-2</v>
      </c>
      <c r="AF11" s="24">
        <v>-0.68388839929448497</v>
      </c>
      <c r="AH11">
        <f t="shared" si="0"/>
        <v>-0.68046476457236327</v>
      </c>
      <c r="AI11">
        <v>0.23250000000000001</v>
      </c>
      <c r="AJ11">
        <f t="shared" si="1"/>
        <v>-0.68046476457236327</v>
      </c>
      <c r="AK11">
        <f t="shared" si="2"/>
        <v>1.8831600584830719</v>
      </c>
    </row>
    <row r="12" spans="1:37">
      <c r="A12" s="26">
        <v>40086</v>
      </c>
      <c r="B12" s="24">
        <v>-3.6171212372766198E-3</v>
      </c>
      <c r="C12" s="24">
        <v>1.95117890551444</v>
      </c>
      <c r="D12" s="24">
        <v>-7.8828723879281498E-2</v>
      </c>
      <c r="E12" s="24">
        <v>9.0143691135415992E-3</v>
      </c>
      <c r="F12" s="24">
        <v>3.8877654903072503E-2</v>
      </c>
      <c r="G12" s="24">
        <v>-0.21269886124474599</v>
      </c>
      <c r="H12" s="24">
        <v>2.0243611621924801E-2</v>
      </c>
      <c r="I12" s="24">
        <v>-6.8599588204268799E-2</v>
      </c>
      <c r="J12" s="24">
        <v>-5.5204083799276098E-2</v>
      </c>
      <c r="K12" s="24">
        <v>-2.2677739472734602</v>
      </c>
      <c r="L12" s="24">
        <v>0.219379884616209</v>
      </c>
      <c r="M12" s="24">
        <v>0</v>
      </c>
      <c r="N12" s="24">
        <v>0</v>
      </c>
      <c r="O12" s="24">
        <v>4.9634661348643201E-2</v>
      </c>
      <c r="P12" s="24">
        <v>0</v>
      </c>
      <c r="Q12" s="24">
        <v>8.1099788999922096E-2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0.28423060886330798</v>
      </c>
      <c r="Z12" s="24">
        <v>0.25283250601472501</v>
      </c>
      <c r="AA12" s="24">
        <v>-8.98225946771644E-2</v>
      </c>
      <c r="AB12" s="24">
        <v>-0.13689102336032699</v>
      </c>
      <c r="AC12" s="24">
        <v>-9.6984472787161602E-2</v>
      </c>
      <c r="AD12" s="24">
        <v>-0.46267591107762801</v>
      </c>
      <c r="AE12" s="24">
        <v>-6.1756649512472103E-2</v>
      </c>
      <c r="AF12" s="24">
        <v>-0.62836098605730595</v>
      </c>
      <c r="AH12">
        <f t="shared" si="0"/>
        <v>-0.62493735133518424</v>
      </c>
      <c r="AI12">
        <v>0.13250000000000001</v>
      </c>
      <c r="AJ12">
        <f t="shared" si="1"/>
        <v>-0.62493735133518424</v>
      </c>
      <c r="AK12">
        <f t="shared" si="2"/>
        <v>1.8921474829625242</v>
      </c>
    </row>
    <row r="13" spans="1:37">
      <c r="A13" s="26">
        <v>40178</v>
      </c>
      <c r="B13" s="24">
        <v>-3.2198612740887899E-3</v>
      </c>
      <c r="C13" s="24">
        <v>1.5607395474746999</v>
      </c>
      <c r="D13" s="24">
        <v>-4.5893416328810901E-2</v>
      </c>
      <c r="E13" s="24">
        <v>3.0495817835496002E-3</v>
      </c>
      <c r="F13" s="24">
        <v>-0.12292125747760201</v>
      </c>
      <c r="G13" s="24">
        <v>-0.193547441786528</v>
      </c>
      <c r="H13" s="24">
        <v>1.00290353125672E-2</v>
      </c>
      <c r="I13" s="24">
        <v>0.17291747403443899</v>
      </c>
      <c r="J13" s="24">
        <v>-4.8971431664506702E-2</v>
      </c>
      <c r="K13" s="24">
        <v>-2.3391751448740701</v>
      </c>
      <c r="L13" s="24">
        <v>0.14560534783811599</v>
      </c>
      <c r="M13" s="24">
        <v>0</v>
      </c>
      <c r="N13" s="24">
        <v>0</v>
      </c>
      <c r="O13" s="24">
        <v>4.6779228377372299E-2</v>
      </c>
      <c r="P13" s="24">
        <v>0</v>
      </c>
      <c r="Q13" s="24">
        <v>0.11183515175787399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0.78026659978469304</v>
      </c>
      <c r="Z13" s="24">
        <v>6.7198436647472298E-2</v>
      </c>
      <c r="AA13" s="24">
        <v>-0.11964000469017699</v>
      </c>
      <c r="AB13" s="24">
        <v>-0.185225205744324</v>
      </c>
      <c r="AC13" s="24">
        <v>-0.11347913979768399</v>
      </c>
      <c r="AD13" s="24">
        <v>-0.71293312549398702</v>
      </c>
      <c r="AE13" s="24">
        <v>-6.1093972316933101E-2</v>
      </c>
      <c r="AF13" s="24">
        <v>-1.0476795984379601</v>
      </c>
      <c r="AH13">
        <f t="shared" si="0"/>
        <v>-1.0442559637158384</v>
      </c>
      <c r="AI13">
        <v>0.1125</v>
      </c>
      <c r="AJ13">
        <f t="shared" si="1"/>
        <v>-1.0442559637158384</v>
      </c>
      <c r="AK13">
        <f t="shared" si="2"/>
        <v>1.5787316204522384</v>
      </c>
    </row>
    <row r="14" spans="1:37">
      <c r="A14" s="26">
        <v>40268</v>
      </c>
      <c r="B14" s="24">
        <v>4.0652593802806302E-4</v>
      </c>
      <c r="C14" s="24">
        <v>1.5006625520150001</v>
      </c>
      <c r="D14" s="24">
        <v>4.2741675575047398E-2</v>
      </c>
      <c r="E14" s="24">
        <v>-1.394863153985E-3</v>
      </c>
      <c r="F14" s="24">
        <v>-3.7644622463008502E-2</v>
      </c>
      <c r="G14" s="24">
        <v>-0.173218791743495</v>
      </c>
      <c r="H14" s="24">
        <v>9.9630502581991506E-3</v>
      </c>
      <c r="I14" s="24">
        <v>0.114240332213141</v>
      </c>
      <c r="J14" s="24">
        <v>-3.1114511815903401E-2</v>
      </c>
      <c r="K14" s="24">
        <v>-2.61163360322612</v>
      </c>
      <c r="L14" s="24">
        <v>0.13527827158119901</v>
      </c>
      <c r="M14" s="24">
        <v>0</v>
      </c>
      <c r="N14" s="24">
        <v>0</v>
      </c>
      <c r="O14" s="24">
        <v>4.54470554911778E-2</v>
      </c>
      <c r="P14" s="24">
        <v>0</v>
      </c>
      <c r="Q14" s="24">
        <v>8.4274929688304301E-2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1.1831339611310101</v>
      </c>
      <c r="Z14" s="24">
        <v>0.21059922489531699</v>
      </c>
      <c r="AA14" s="24">
        <v>-3.4625196687142402E-2</v>
      </c>
      <c r="AB14" s="24">
        <v>-0.15384426963020501</v>
      </c>
      <c r="AC14" s="24">
        <v>-5.92843569989569E-2</v>
      </c>
      <c r="AD14" s="24">
        <v>-0.97257920317033097</v>
      </c>
      <c r="AE14" s="24">
        <v>-6.0439695883455102E-2</v>
      </c>
      <c r="AF14" s="24">
        <v>-0.80903153598620103</v>
      </c>
      <c r="AH14">
        <f t="shared" si="0"/>
        <v>-0.80560790126407933</v>
      </c>
      <c r="AI14">
        <v>0.105</v>
      </c>
      <c r="AJ14">
        <f t="shared" si="1"/>
        <v>-0.80560790126407933</v>
      </c>
      <c r="AK14">
        <f t="shared" si="2"/>
        <v>1.632625542422349</v>
      </c>
    </row>
    <row r="15" spans="1:37">
      <c r="A15" s="26">
        <v>40359</v>
      </c>
      <c r="B15" s="24">
        <v>3.1707782334737498E-3</v>
      </c>
      <c r="C15" s="24">
        <v>1.3147814531961199</v>
      </c>
      <c r="D15" s="24">
        <v>9.1779405031359396E-2</v>
      </c>
      <c r="E15" s="24">
        <v>2.3469553694894598E-3</v>
      </c>
      <c r="F15" s="24">
        <v>0.10920906122285499</v>
      </c>
      <c r="G15" s="24">
        <v>-0.16464813309243201</v>
      </c>
      <c r="H15" s="24">
        <v>-9.8823504366647094E-3</v>
      </c>
      <c r="I15" s="24">
        <v>8.2746699400570903E-2</v>
      </c>
      <c r="J15" s="24">
        <v>-2.6769720608032399E-2</v>
      </c>
      <c r="K15" s="24">
        <v>-2.6580690761699799</v>
      </c>
      <c r="L15" s="24">
        <v>2.6512355200358498E-2</v>
      </c>
      <c r="M15" s="24">
        <v>0</v>
      </c>
      <c r="N15" s="24">
        <v>0</v>
      </c>
      <c r="O15" s="24">
        <v>4.4503915824525397E-2</v>
      </c>
      <c r="P15" s="24">
        <v>0</v>
      </c>
      <c r="Q15" s="24">
        <v>7.4340633770706696E-2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1.14674747188155</v>
      </c>
      <c r="Z15" s="24">
        <v>0.27485490091704001</v>
      </c>
      <c r="AA15" s="24">
        <v>0.19483648841276799</v>
      </c>
      <c r="AB15" s="24">
        <v>2.3390225534456002E-3</v>
      </c>
      <c r="AC15" s="24">
        <v>8.5803125180193604E-2</v>
      </c>
      <c r="AD15" s="24">
        <v>-1.12229051074515</v>
      </c>
      <c r="AE15" s="24">
        <v>-5.9793661014527801E-2</v>
      </c>
      <c r="AF15" s="24">
        <v>-0.58748118587234299</v>
      </c>
      <c r="AH15">
        <f t="shared" si="0"/>
        <v>-0.58405755115022129</v>
      </c>
      <c r="AI15">
        <v>0.105</v>
      </c>
      <c r="AJ15">
        <f t="shared" si="1"/>
        <v>-0.58405755115022129</v>
      </c>
      <c r="AK15">
        <f t="shared" si="2"/>
        <v>1.4917210268199115</v>
      </c>
    </row>
    <row r="16" spans="1:37">
      <c r="A16" s="26">
        <v>40451</v>
      </c>
      <c r="B16" s="24">
        <v>6.0154575001389E-3</v>
      </c>
      <c r="C16" s="24">
        <v>1.1930858161937199</v>
      </c>
      <c r="D16" s="24">
        <v>0.110671259870962</v>
      </c>
      <c r="E16" s="24">
        <v>2.7421679194386001E-3</v>
      </c>
      <c r="F16" s="24">
        <v>-0.123333892983181</v>
      </c>
      <c r="G16" s="24">
        <v>-0.13806692433989801</v>
      </c>
      <c r="H16" s="24">
        <v>-1.4892507838934199E-2</v>
      </c>
      <c r="I16" s="24">
        <v>-0.10631337744362</v>
      </c>
      <c r="J16" s="24">
        <v>-1.2017262360955299E-2</v>
      </c>
      <c r="K16" s="24">
        <v>-2.6966837334932601</v>
      </c>
      <c r="L16" s="24">
        <v>0.15289521060533801</v>
      </c>
      <c r="M16" s="24">
        <v>0</v>
      </c>
      <c r="N16" s="24">
        <v>0</v>
      </c>
      <c r="O16" s="24">
        <v>4.6916233968062902E-2</v>
      </c>
      <c r="P16" s="24">
        <v>0</v>
      </c>
      <c r="Q16" s="24">
        <v>1.0358047434206199E-2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0.99288383734890095</v>
      </c>
      <c r="Z16" s="24">
        <v>0.114235008917612</v>
      </c>
      <c r="AA16" s="24">
        <v>0.30990060394712798</v>
      </c>
      <c r="AB16" s="24">
        <v>0.18797531910037901</v>
      </c>
      <c r="AC16" s="24">
        <v>0.13654468882953499</v>
      </c>
      <c r="AD16" s="24">
        <v>-1.0607169411491799</v>
      </c>
      <c r="AE16" s="24">
        <v>-5.9155713307134102E-2</v>
      </c>
      <c r="AF16" s="24">
        <v>-0.94695670128076104</v>
      </c>
      <c r="AH16">
        <f t="shared" si="0"/>
        <v>-0.94353306655863933</v>
      </c>
      <c r="AI16">
        <v>0.1525</v>
      </c>
      <c r="AJ16">
        <f t="shared" si="1"/>
        <v>-0.94353306655863933</v>
      </c>
      <c r="AK16">
        <f t="shared" si="2"/>
        <v>1.0723281499402457</v>
      </c>
    </row>
    <row r="17" spans="1:37">
      <c r="A17" s="26">
        <v>40543</v>
      </c>
      <c r="B17" s="24">
        <v>7.2795412900884902E-3</v>
      </c>
      <c r="C17" s="24">
        <v>0.95412814976770399</v>
      </c>
      <c r="D17" s="24">
        <v>0.21347958392427099</v>
      </c>
      <c r="E17" s="25">
        <v>-5.3625415293465397E-5</v>
      </c>
      <c r="F17" s="24">
        <v>-0.52767582819273195</v>
      </c>
      <c r="G17" s="24">
        <v>-0.11982361369012</v>
      </c>
      <c r="H17" s="24">
        <v>7.5200147783809901E-3</v>
      </c>
      <c r="I17" s="24">
        <v>0.16222310197498799</v>
      </c>
      <c r="J17" s="24">
        <v>-6.6896682007520198E-4</v>
      </c>
      <c r="K17" s="24">
        <v>-2.9883036129757601</v>
      </c>
      <c r="L17" s="24">
        <v>7.4777892433530294E-2</v>
      </c>
      <c r="M17" s="24">
        <v>0</v>
      </c>
      <c r="N17" s="24">
        <v>0</v>
      </c>
      <c r="O17" s="24">
        <v>4.6082375493207303E-2</v>
      </c>
      <c r="P17" s="24">
        <v>0</v>
      </c>
      <c r="Q17" s="24">
        <v>-4.1581156541476802E-2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0.83926809905892397</v>
      </c>
      <c r="Z17" s="24">
        <v>-8.1789509630919105E-2</v>
      </c>
      <c r="AA17" s="24">
        <v>0.183250012888129</v>
      </c>
      <c r="AB17" s="24">
        <v>0.280177376845334</v>
      </c>
      <c r="AC17" s="24">
        <v>0.241285481575431</v>
      </c>
      <c r="AD17" s="24">
        <v>-0.91957296016757095</v>
      </c>
      <c r="AE17" s="24">
        <v>-5.8525702965874997E-2</v>
      </c>
      <c r="AF17" s="24">
        <v>-1.72852334636983</v>
      </c>
      <c r="AH17">
        <f t="shared" si="0"/>
        <v>-1.7250997116477083</v>
      </c>
      <c r="AI17">
        <v>0.20250000000000001</v>
      </c>
      <c r="AJ17">
        <f t="shared" si="1"/>
        <v>-1.7250997116477083</v>
      </c>
      <c r="AK17">
        <f t="shared" si="2"/>
        <v>0.72058540075872402</v>
      </c>
    </row>
    <row r="18" spans="1:37">
      <c r="A18" s="26">
        <v>40633</v>
      </c>
      <c r="B18" s="24">
        <v>9.6621843065296097E-3</v>
      </c>
      <c r="C18" s="24">
        <v>1.2029480902334999</v>
      </c>
      <c r="D18" s="24">
        <v>0.270385755079462</v>
      </c>
      <c r="E18" s="24">
        <v>9.5240482441993502E-3</v>
      </c>
      <c r="F18" s="24">
        <v>-0.90052241239979403</v>
      </c>
      <c r="G18" s="24">
        <v>-0.114539005742527</v>
      </c>
      <c r="H18" s="24">
        <v>2.9899670089831E-2</v>
      </c>
      <c r="I18" s="24">
        <v>-7.4100272661613998E-3</v>
      </c>
      <c r="J18" s="24">
        <v>-9.7221790579438902E-3</v>
      </c>
      <c r="K18" s="24">
        <v>-3.3953239595027802</v>
      </c>
      <c r="L18" s="24">
        <v>1.1625370155243E-2</v>
      </c>
      <c r="M18" s="24">
        <v>0</v>
      </c>
      <c r="N18" s="24">
        <v>0</v>
      </c>
      <c r="O18" s="24">
        <v>4.8686989476513801E-2</v>
      </c>
      <c r="P18" s="24">
        <v>0</v>
      </c>
      <c r="Q18" s="24">
        <v>7.0302149489656603E-3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0.85423408200936002</v>
      </c>
      <c r="Z18" s="24">
        <v>-0.23461768129305499</v>
      </c>
      <c r="AA18" s="24">
        <v>-0.24595941837676499</v>
      </c>
      <c r="AB18" s="24">
        <v>0.133843768847176</v>
      </c>
      <c r="AC18" s="24">
        <v>0.17203899254741001</v>
      </c>
      <c r="AD18" s="24">
        <v>-0.68514094247013002</v>
      </c>
      <c r="AE18" s="24">
        <v>-5.7903484624015997E-2</v>
      </c>
      <c r="AF18" s="24">
        <v>-2.90125994479502</v>
      </c>
      <c r="AH18">
        <f t="shared" si="0"/>
        <v>-2.8978363100728983</v>
      </c>
      <c r="AI18">
        <v>0.215</v>
      </c>
      <c r="AJ18">
        <f t="shared" si="1"/>
        <v>-2.8978363100728983</v>
      </c>
      <c r="AK18">
        <f t="shared" si="2"/>
        <v>0.50308884816588595</v>
      </c>
    </row>
    <row r="19" spans="1:37">
      <c r="A19" s="26">
        <v>40724</v>
      </c>
      <c r="B19" s="24">
        <v>5.6748253245563502E-3</v>
      </c>
      <c r="C19" s="24">
        <v>0.59939099243496496</v>
      </c>
      <c r="D19" s="24">
        <v>0.159985601132172</v>
      </c>
      <c r="E19" s="24">
        <v>4.8146938736115703E-3</v>
      </c>
      <c r="F19" s="24">
        <v>-0.80677802104777097</v>
      </c>
      <c r="G19" s="24">
        <v>-0.108146625939506</v>
      </c>
      <c r="H19" s="24">
        <v>-1.09568606241139E-2</v>
      </c>
      <c r="I19" s="24">
        <v>5.1473022151287899E-2</v>
      </c>
      <c r="J19" s="24">
        <v>-1.0486268143680699E-2</v>
      </c>
      <c r="K19" s="24">
        <v>-3.8331866929498402</v>
      </c>
      <c r="L19" s="24">
        <v>0.117560818266454</v>
      </c>
      <c r="M19" s="24">
        <v>0</v>
      </c>
      <c r="N19" s="24">
        <v>0</v>
      </c>
      <c r="O19" s="24">
        <v>5.0858840342391999E-2</v>
      </c>
      <c r="P19" s="24">
        <v>0</v>
      </c>
      <c r="Q19" s="24">
        <v>4.6219129581081701E-2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0.81569729115280099</v>
      </c>
      <c r="Z19" s="24">
        <v>-0.27222616093768298</v>
      </c>
      <c r="AA19" s="24">
        <v>-0.36648056728476802</v>
      </c>
      <c r="AB19" s="24">
        <v>-0.157297139089948</v>
      </c>
      <c r="AC19" s="24">
        <v>5.6758557607091802E-2</v>
      </c>
      <c r="AD19" s="24">
        <v>-0.463596105166657</v>
      </c>
      <c r="AE19" s="24">
        <v>-5.7288917172153703E-2</v>
      </c>
      <c r="AF19" s="24">
        <v>-4.1780095864897397</v>
      </c>
      <c r="AH19">
        <f t="shared" si="0"/>
        <v>-4.174585951767618</v>
      </c>
      <c r="AI19">
        <v>0.30499999999999999</v>
      </c>
      <c r="AJ19">
        <f t="shared" si="1"/>
        <v>-4.174585951767618</v>
      </c>
      <c r="AK19">
        <f t="shared" si="2"/>
        <v>4.5744864901385185E-2</v>
      </c>
    </row>
    <row r="20" spans="1:37">
      <c r="A20" s="26">
        <v>40816</v>
      </c>
      <c r="B20" s="24">
        <v>7.5275512210337897E-3</v>
      </c>
      <c r="C20" s="24">
        <v>0.67205025482432901</v>
      </c>
      <c r="D20" s="24">
        <v>0.14899575478441199</v>
      </c>
      <c r="E20" s="24">
        <v>-7.7674427692851105E-4</v>
      </c>
      <c r="F20" s="24">
        <v>0.399157247928773</v>
      </c>
      <c r="G20" s="24">
        <v>-0.110066099620896</v>
      </c>
      <c r="H20" s="24">
        <v>8.0102586576732502E-3</v>
      </c>
      <c r="I20" s="24">
        <v>-6.0681235734356603E-2</v>
      </c>
      <c r="J20" s="24">
        <v>1.4503350961322799E-3</v>
      </c>
      <c r="K20" s="24">
        <v>-4.59965588164658</v>
      </c>
      <c r="L20" s="24">
        <v>0.13755757903169699</v>
      </c>
      <c r="M20" s="24">
        <v>0</v>
      </c>
      <c r="N20" s="24">
        <v>0</v>
      </c>
      <c r="O20" s="24">
        <v>4.9288008000715498E-2</v>
      </c>
      <c r="P20" s="24">
        <v>0</v>
      </c>
      <c r="Q20" s="24">
        <v>-4.28671162679937E-2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2.0034223587628901</v>
      </c>
      <c r="Z20" s="24">
        <v>0.35371042794866703</v>
      </c>
      <c r="AA20" s="24">
        <v>-0.16883105902783699</v>
      </c>
      <c r="AB20" s="24">
        <v>-0.104200674320576</v>
      </c>
      <c r="AC20" s="24">
        <v>-6.21094453921038E-2</v>
      </c>
      <c r="AD20" s="24">
        <v>-0.26185771753293702</v>
      </c>
      <c r="AE20" s="24">
        <v>-5.6681863594187303E-2</v>
      </c>
      <c r="AF20" s="24">
        <v>-1.6865580611580999</v>
      </c>
      <c r="AH20">
        <f t="shared" si="0"/>
        <v>-1.6831344264359782</v>
      </c>
      <c r="AI20">
        <v>0.34499999999999997</v>
      </c>
      <c r="AJ20">
        <f t="shared" si="1"/>
        <v>-1.6831344264359782</v>
      </c>
      <c r="AK20">
        <f t="shared" si="2"/>
        <v>1.1563875647724979</v>
      </c>
    </row>
    <row r="21" spans="1:37">
      <c r="A21" s="26">
        <v>40908</v>
      </c>
      <c r="B21" s="24">
        <v>4.7585793168304401E-3</v>
      </c>
      <c r="C21" s="24">
        <v>0.914226385630723</v>
      </c>
      <c r="D21" s="24">
        <v>0.12623915656796</v>
      </c>
      <c r="E21" s="24">
        <v>2.3596320321030298E-3</v>
      </c>
      <c r="F21" s="24">
        <v>0.55890389435382104</v>
      </c>
      <c r="G21" s="24">
        <v>-0.108587793933142</v>
      </c>
      <c r="H21" s="24">
        <v>-7.0884232886144604E-3</v>
      </c>
      <c r="I21" s="24">
        <v>-8.3596411086725803E-2</v>
      </c>
      <c r="J21" s="24">
        <v>4.1523225054341102E-4</v>
      </c>
      <c r="K21" s="24">
        <v>-4.98615711015497</v>
      </c>
      <c r="L21" s="24">
        <v>0.16666417822945401</v>
      </c>
      <c r="M21" s="24">
        <v>0</v>
      </c>
      <c r="N21" s="24">
        <v>0</v>
      </c>
      <c r="O21" s="24">
        <v>4.6888678721704297E-2</v>
      </c>
      <c r="P21" s="24">
        <v>0</v>
      </c>
      <c r="Q21" s="24">
        <v>3.03306823611907E-2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2.8544672082662199</v>
      </c>
      <c r="Z21" s="24">
        <v>0.62531654620202703</v>
      </c>
      <c r="AA21" s="24">
        <v>0.28302346250875898</v>
      </c>
      <c r="AB21" s="24">
        <v>2.1069725996177301E-2</v>
      </c>
      <c r="AC21" s="24">
        <v>-7.7355748858259396E-2</v>
      </c>
      <c r="AD21" s="24">
        <v>-0.214285467214025</v>
      </c>
      <c r="AE21" s="24">
        <v>-5.6082190810254701E-2</v>
      </c>
      <c r="AF21" s="24">
        <v>0.101510217091514</v>
      </c>
      <c r="AH21">
        <f t="shared" si="0"/>
        <v>0.10493385181363571</v>
      </c>
      <c r="AI21">
        <v>0.31</v>
      </c>
      <c r="AJ21">
        <f t="shared" si="1"/>
        <v>0.10493385181363571</v>
      </c>
      <c r="AK21">
        <f t="shared" si="2"/>
        <v>1.5988552350677072</v>
      </c>
    </row>
    <row r="22" spans="1:37">
      <c r="A22" s="26">
        <v>40999</v>
      </c>
      <c r="B22" s="24">
        <v>4.4432494014006703E-3</v>
      </c>
      <c r="C22" s="24">
        <v>0.770976209114832</v>
      </c>
      <c r="D22" s="24">
        <v>1.3306466792824901E-2</v>
      </c>
      <c r="E22" s="25">
        <v>5.3215128860600899E-5</v>
      </c>
      <c r="F22" s="24">
        <v>0.50163732426719199</v>
      </c>
      <c r="G22" s="24">
        <v>-7.5490612461839704E-2</v>
      </c>
      <c r="H22" s="24">
        <v>-1.5006872392702799E-3</v>
      </c>
      <c r="I22" s="24">
        <v>-9.0876982418390803E-2</v>
      </c>
      <c r="J22" s="24">
        <v>3.6695657527083601E-3</v>
      </c>
      <c r="K22" s="24">
        <v>-4.9268323150654396</v>
      </c>
      <c r="L22" s="24">
        <v>0.15628046863954101</v>
      </c>
      <c r="M22" s="24">
        <v>0</v>
      </c>
      <c r="N22" s="24">
        <v>0</v>
      </c>
      <c r="O22" s="24">
        <v>4.3591453476632999E-2</v>
      </c>
      <c r="P22" s="24">
        <v>0</v>
      </c>
      <c r="Q22" s="24">
        <v>-1.1652685441612701E-2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3.17824547656876</v>
      </c>
      <c r="Z22" s="24">
        <v>-2.53988545748462E-2</v>
      </c>
      <c r="AA22" s="24">
        <v>0.45559248552421799</v>
      </c>
      <c r="AB22" s="24">
        <v>0.35950608433041198</v>
      </c>
      <c r="AC22" s="24">
        <v>1.74752449192337E-2</v>
      </c>
      <c r="AD22" s="24">
        <v>-0.21845659749759799</v>
      </c>
      <c r="AE22" s="24">
        <v>-5.5489769526419E-2</v>
      </c>
      <c r="AF22" s="24">
        <v>9.9078739691226103E-2</v>
      </c>
      <c r="AH22">
        <f t="shared" si="0"/>
        <v>0.10250237441334781</v>
      </c>
      <c r="AI22">
        <v>0.16250000000000001</v>
      </c>
      <c r="AJ22">
        <f t="shared" si="1"/>
        <v>0.10250237441334781</v>
      </c>
      <c r="AK22">
        <f t="shared" si="2"/>
        <v>1.2623708502086073</v>
      </c>
    </row>
    <row r="23" spans="1:37">
      <c r="A23" s="26">
        <v>41090</v>
      </c>
      <c r="B23" s="24">
        <v>3.55466892957923E-3</v>
      </c>
      <c r="C23" s="24">
        <v>0.603710107609983</v>
      </c>
      <c r="D23" s="24">
        <v>-9.0588779674242406E-2</v>
      </c>
      <c r="E23" s="24">
        <v>2.4567346727391798E-3</v>
      </c>
      <c r="F23" s="24">
        <v>0.488543660989668</v>
      </c>
      <c r="G23" s="24">
        <v>-7.1118716558742995E-2</v>
      </c>
      <c r="H23" s="24">
        <v>4.1687140078614003E-3</v>
      </c>
      <c r="I23" s="24">
        <v>-8.70657628631471E-2</v>
      </c>
      <c r="J23" s="24">
        <v>-2.7345479117533802E-3</v>
      </c>
      <c r="K23" s="24">
        <v>-4.5752888304755803</v>
      </c>
      <c r="L23" s="24">
        <v>5.3771413467780999E-2</v>
      </c>
      <c r="M23" s="24">
        <v>0</v>
      </c>
      <c r="N23" s="24">
        <v>0</v>
      </c>
      <c r="O23" s="24">
        <v>4.06668831972328E-2</v>
      </c>
      <c r="P23" s="24">
        <v>0</v>
      </c>
      <c r="Q23" s="24">
        <v>3.12713447313588E-3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3.32875119417292</v>
      </c>
      <c r="Z23" s="24">
        <v>-0.36615759583234703</v>
      </c>
      <c r="AA23" s="24">
        <v>4.3766325698631599E-2</v>
      </c>
      <c r="AB23" s="24">
        <v>0.48965005042289</v>
      </c>
      <c r="AC23" s="24">
        <v>0.30329264811635998</v>
      </c>
      <c r="AD23" s="24">
        <v>-0.15068091705747699</v>
      </c>
      <c r="AE23" s="24">
        <v>-5.4904474090737503E-2</v>
      </c>
      <c r="AF23" s="24">
        <v>-3.3080088705239999E-2</v>
      </c>
      <c r="AH23">
        <f t="shared" si="0"/>
        <v>-2.9656453983118298E-2</v>
      </c>
      <c r="AI23">
        <v>9.7500000000000003E-2</v>
      </c>
      <c r="AJ23">
        <f t="shared" si="1"/>
        <v>-2.9656453983118298E-2</v>
      </c>
      <c r="AK23">
        <f t="shared" si="2"/>
        <v>0.89701067097148401</v>
      </c>
    </row>
    <row r="24" spans="1:37">
      <c r="A24" s="26">
        <v>41182</v>
      </c>
      <c r="B24" s="24">
        <v>3.37083216077581E-3</v>
      </c>
      <c r="C24" s="24">
        <v>0.58699641235308997</v>
      </c>
      <c r="D24" s="24">
        <v>-6.0086374512869703E-2</v>
      </c>
      <c r="E24" s="24">
        <v>5.3123268388505695E-4</v>
      </c>
      <c r="F24" s="24">
        <v>0.53890697121285702</v>
      </c>
      <c r="G24" s="24">
        <v>-4.5622461189403003E-2</v>
      </c>
      <c r="H24" s="24">
        <v>-5.59583522899312E-3</v>
      </c>
      <c r="I24" s="24">
        <v>-0.10491845082716</v>
      </c>
      <c r="J24" s="24">
        <v>-2.6544461686023998E-3</v>
      </c>
      <c r="K24" s="24">
        <v>-4.4138964279702897</v>
      </c>
      <c r="L24" s="24">
        <v>7.4088255812085904E-2</v>
      </c>
      <c r="M24" s="24">
        <v>0</v>
      </c>
      <c r="N24" s="24">
        <v>0</v>
      </c>
      <c r="O24" s="24">
        <v>3.7336886433242303E-2</v>
      </c>
      <c r="P24" s="24">
        <v>0</v>
      </c>
      <c r="Q24" s="24">
        <v>1.3242401212222201E-2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3.7157981739718</v>
      </c>
      <c r="Z24" s="24">
        <v>-0.399360049147653</v>
      </c>
      <c r="AA24" s="24">
        <v>-8.6411882996069195E-2</v>
      </c>
      <c r="AB24" s="24">
        <v>0.16822647248499101</v>
      </c>
      <c r="AC24" s="24">
        <v>0.399171390239349</v>
      </c>
      <c r="AD24" s="24">
        <v>0.14858920397551001</v>
      </c>
      <c r="AE24" s="24">
        <v>-5.4326182355466199E-2</v>
      </c>
      <c r="AF24" s="24">
        <v>0.51338612214326695</v>
      </c>
      <c r="AH24">
        <f t="shared" si="0"/>
        <v>0.51680975686538866</v>
      </c>
      <c r="AI24">
        <v>0.04</v>
      </c>
      <c r="AJ24">
        <f t="shared" si="1"/>
        <v>0.51680975686538866</v>
      </c>
      <c r="AK24">
        <f t="shared" si="2"/>
        <v>0.98469287630775049</v>
      </c>
    </row>
    <row r="25" spans="1:37">
      <c r="A25" s="26">
        <v>41274</v>
      </c>
      <c r="B25" s="24">
        <v>1.7301984663262999E-3</v>
      </c>
      <c r="C25" s="24">
        <v>0.407211510006385</v>
      </c>
      <c r="D25" s="24">
        <v>2.2826434124225701E-3</v>
      </c>
      <c r="E25" s="24">
        <v>-4.7825145950866101E-4</v>
      </c>
      <c r="F25" s="24">
        <v>0.29711624521649299</v>
      </c>
      <c r="G25" s="24">
        <v>-1.7931603214295301E-2</v>
      </c>
      <c r="H25" s="24">
        <v>-8.8050582179893602E-3</v>
      </c>
      <c r="I25" s="24">
        <v>-9.0548165108812903E-2</v>
      </c>
      <c r="J25" s="24">
        <v>-5.3817104036929303E-3</v>
      </c>
      <c r="K25" s="24">
        <v>-4.0713161980390202</v>
      </c>
      <c r="L25" s="24">
        <v>-6.2179808983888803E-3</v>
      </c>
      <c r="M25" s="24">
        <v>0</v>
      </c>
      <c r="N25" s="24">
        <v>0</v>
      </c>
      <c r="O25" s="24">
        <v>3.4599443642706E-2</v>
      </c>
      <c r="P25" s="24">
        <v>0</v>
      </c>
      <c r="Q25" s="24">
        <v>-3.2269603794344202E-2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3.66306409063306</v>
      </c>
      <c r="Z25" s="24">
        <v>-0.45825340460925901</v>
      </c>
      <c r="AA25" s="24">
        <v>-7.8431991277139901E-2</v>
      </c>
      <c r="AB25" s="24">
        <v>3.5238046370579097E-2</v>
      </c>
      <c r="AC25" s="24">
        <v>0.146654663579286</v>
      </c>
      <c r="AD25" s="24">
        <v>0.46296210756196798</v>
      </c>
      <c r="AE25" s="24">
        <v>-5.3754775545160102E-2</v>
      </c>
      <c r="AF25" s="24">
        <v>0.22747020632157</v>
      </c>
      <c r="AH25">
        <f t="shared" si="0"/>
        <v>0.23089384104369171</v>
      </c>
      <c r="AI25">
        <v>2.75E-2</v>
      </c>
      <c r="AJ25">
        <f t="shared" si="1"/>
        <v>0.23089384104369171</v>
      </c>
      <c r="AK25">
        <f t="shared" si="2"/>
        <v>0.53097652682421803</v>
      </c>
    </row>
    <row r="26" spans="1:37">
      <c r="A26" s="26">
        <v>41364</v>
      </c>
      <c r="B26" s="24">
        <v>2.76493384202274E-3</v>
      </c>
      <c r="C26" s="24">
        <v>0.49216612241268698</v>
      </c>
      <c r="D26" s="24">
        <v>4.2294112764590802E-2</v>
      </c>
      <c r="E26" s="24">
        <v>1.60846429202194E-3</v>
      </c>
      <c r="F26" s="24">
        <v>4.5581465764319901E-2</v>
      </c>
      <c r="G26" s="24">
        <v>1.9696408636049301E-3</v>
      </c>
      <c r="H26" s="24">
        <v>-6.30819604141096E-3</v>
      </c>
      <c r="I26" s="24">
        <v>-7.0291779404564297E-2</v>
      </c>
      <c r="J26" s="24">
        <v>-1.25952267813848E-2</v>
      </c>
      <c r="K26" s="24">
        <v>-3.6442243589703902</v>
      </c>
      <c r="L26" s="24">
        <v>-4.7053173944112698E-3</v>
      </c>
      <c r="M26" s="24">
        <v>0</v>
      </c>
      <c r="N26" s="24">
        <v>0</v>
      </c>
      <c r="O26" s="24">
        <v>3.1291150785829697E-2</v>
      </c>
      <c r="P26" s="24">
        <v>0</v>
      </c>
      <c r="Q26" s="24">
        <v>-5.6800537517894302E-2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3.4408349548083201</v>
      </c>
      <c r="Z26" s="24">
        <v>-0.53055551341652196</v>
      </c>
      <c r="AA26" s="24">
        <v>-0.128082104683963</v>
      </c>
      <c r="AB26" s="24">
        <v>-8.9272381572859608E-3</v>
      </c>
      <c r="AC26" s="24">
        <v>4.3835995787632302E-2</v>
      </c>
      <c r="AD26" s="24">
        <v>0.49473430577157101</v>
      </c>
      <c r="AE26" s="24">
        <v>-5.3190138130393597E-2</v>
      </c>
      <c r="AF26" s="24">
        <v>8.1400736594325507E-2</v>
      </c>
      <c r="AH26">
        <f t="shared" si="0"/>
        <v>8.4824371316447211E-2</v>
      </c>
      <c r="AI26">
        <v>0.03</v>
      </c>
      <c r="AJ26">
        <f t="shared" si="1"/>
        <v>8.4824371316447211E-2</v>
      </c>
      <c r="AK26">
        <f t="shared" si="2"/>
        <v>0.41720833017708442</v>
      </c>
    </row>
    <row r="27" spans="1:37">
      <c r="A27" s="26">
        <v>41455</v>
      </c>
      <c r="B27" s="24">
        <v>4.1349754916417098E-4</v>
      </c>
      <c r="C27" s="24">
        <v>0.58682378412662495</v>
      </c>
      <c r="D27" s="24">
        <v>0.203962509820897</v>
      </c>
      <c r="E27" s="24">
        <v>1.62388177737298E-3</v>
      </c>
      <c r="F27" s="24">
        <v>-6.0288235229753198E-2</v>
      </c>
      <c r="G27" s="24">
        <v>9.9126715428438095E-3</v>
      </c>
      <c r="H27" s="24">
        <v>2.8102095447926901E-2</v>
      </c>
      <c r="I27" s="24">
        <v>-6.4228937591246704E-2</v>
      </c>
      <c r="J27" s="24">
        <v>-1.5907870991163101E-2</v>
      </c>
      <c r="K27" s="24">
        <v>-3.5720462019767099</v>
      </c>
      <c r="L27" s="24">
        <v>-0.16283540468285801</v>
      </c>
      <c r="M27" s="24">
        <v>0</v>
      </c>
      <c r="N27" s="24">
        <v>0</v>
      </c>
      <c r="O27" s="24">
        <v>2.9192408066488901E-2</v>
      </c>
      <c r="P27" s="24">
        <v>0</v>
      </c>
      <c r="Q27" s="24">
        <v>-6.8785981728238799E-2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3.5308453347488902</v>
      </c>
      <c r="Z27" s="24">
        <v>-0.51093588630279596</v>
      </c>
      <c r="AA27" s="24">
        <v>-0.15094066470913001</v>
      </c>
      <c r="AB27" s="24">
        <v>-3.0335244073582401E-2</v>
      </c>
      <c r="AC27" s="24">
        <v>1.2529830949652199E-2</v>
      </c>
      <c r="AD27" s="24">
        <v>0.47270018232876898</v>
      </c>
      <c r="AE27" s="24">
        <v>-5.2632157706818603E-2</v>
      </c>
      <c r="AF27" s="24">
        <v>0.18716961136629001</v>
      </c>
      <c r="AH27">
        <f t="shared" si="0"/>
        <v>0.19059324608841172</v>
      </c>
      <c r="AI27">
        <v>0.03</v>
      </c>
      <c r="AJ27">
        <f t="shared" si="1"/>
        <v>0.19059324608841172</v>
      </c>
      <c r="AK27">
        <f t="shared" si="2"/>
        <v>0.43877589512331833</v>
      </c>
    </row>
    <row r="28" spans="1:37">
      <c r="A28" s="26">
        <v>41547</v>
      </c>
      <c r="B28" s="24">
        <v>-3.0968904726682298E-3</v>
      </c>
      <c r="C28" s="24">
        <v>0.61537235273895696</v>
      </c>
      <c r="D28" s="24">
        <v>0.31053303516619002</v>
      </c>
      <c r="E28" s="24">
        <v>3.2617352450842001E-4</v>
      </c>
      <c r="F28" s="24">
        <v>-0.32985964151886898</v>
      </c>
      <c r="G28" s="24">
        <v>1.57833063309381E-2</v>
      </c>
      <c r="H28" s="24">
        <v>-3.29763527007133E-3</v>
      </c>
      <c r="I28" s="24">
        <v>-4.1765625209208401E-2</v>
      </c>
      <c r="J28" s="24">
        <v>-1.45987881131391E-2</v>
      </c>
      <c r="K28" s="24">
        <v>-3.5366774364403502</v>
      </c>
      <c r="L28" s="24">
        <v>-0.13188712085294699</v>
      </c>
      <c r="M28" s="24">
        <v>0</v>
      </c>
      <c r="N28" s="24">
        <v>0</v>
      </c>
      <c r="O28" s="24">
        <v>2.7620720585662499E-2</v>
      </c>
      <c r="P28" s="24">
        <v>0</v>
      </c>
      <c r="Q28" s="24">
        <v>1.7773072262489701E-2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3.3377079034716899</v>
      </c>
      <c r="Z28" s="24">
        <v>-0.36858841188548103</v>
      </c>
      <c r="AA28" s="24">
        <v>-0.146566313956359</v>
      </c>
      <c r="AB28" s="24">
        <v>-8.9633731087058702E-2</v>
      </c>
      <c r="AC28" s="24">
        <v>-3.0641501206247701E-2</v>
      </c>
      <c r="AD28" s="24">
        <v>0.42894242715637598</v>
      </c>
      <c r="AE28" s="24">
        <v>-5.2080724879369503E-2</v>
      </c>
      <c r="AF28" s="24">
        <v>5.3651703449775203E-3</v>
      </c>
      <c r="AH28">
        <f t="shared" si="0"/>
        <v>8.7888050670992205E-3</v>
      </c>
      <c r="AI28">
        <v>3.2500000000000001E-2</v>
      </c>
      <c r="AJ28">
        <f t="shared" si="1"/>
        <v>8.7888050670992205E-3</v>
      </c>
      <c r="AK28">
        <f t="shared" si="2"/>
        <v>0.41424586901453031</v>
      </c>
    </row>
    <row r="29" spans="1:37">
      <c r="A29" s="26">
        <v>41639</v>
      </c>
      <c r="B29" s="24">
        <v>-1.73565299097535E-3</v>
      </c>
      <c r="C29" s="24">
        <v>0.41925103741949798</v>
      </c>
      <c r="D29" s="24">
        <v>0.26074142948467799</v>
      </c>
      <c r="E29" s="24">
        <v>-2.0820004480806998E-3</v>
      </c>
      <c r="F29" s="24">
        <v>-0.19862367812442899</v>
      </c>
      <c r="G29" s="24">
        <v>3.8364848544514898E-2</v>
      </c>
      <c r="H29" s="24">
        <v>-7.1192624666465802E-3</v>
      </c>
      <c r="I29" s="24">
        <v>0.12845553567082399</v>
      </c>
      <c r="J29" s="24">
        <v>-7.4500610204782103E-3</v>
      </c>
      <c r="K29" s="24">
        <v>-3.4009945912028101</v>
      </c>
      <c r="L29" s="24">
        <v>-0.18593254370724599</v>
      </c>
      <c r="M29" s="24">
        <v>0</v>
      </c>
      <c r="N29" s="24">
        <v>0</v>
      </c>
      <c r="O29" s="24">
        <v>2.25827850601991E-2</v>
      </c>
      <c r="P29" s="24">
        <v>0</v>
      </c>
      <c r="Q29" s="24">
        <v>-7.03590046205156E-2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3.1769069131923602</v>
      </c>
      <c r="Z29" s="24">
        <v>-0.36510770152241001</v>
      </c>
      <c r="AA29" s="24">
        <v>-3.6589208909112901E-2</v>
      </c>
      <c r="AB29" s="24">
        <v>-8.9058670554849798E-2</v>
      </c>
      <c r="AC29" s="24">
        <v>-5.9628865960595898E-2</v>
      </c>
      <c r="AD29" s="24">
        <v>0.38283226761866401</v>
      </c>
      <c r="AE29" s="24">
        <v>-5.1535733151411203E-2</v>
      </c>
      <c r="AF29" s="24">
        <v>-4.7082157688888703E-2</v>
      </c>
      <c r="AH29">
        <f t="shared" si="0"/>
        <v>-4.3658522966767005E-2</v>
      </c>
      <c r="AI29">
        <v>0.04</v>
      </c>
      <c r="AJ29">
        <f t="shared" si="1"/>
        <v>-4.3658522966767005E-2</v>
      </c>
      <c r="AK29">
        <f t="shared" si="2"/>
        <v>0.34798133437198731</v>
      </c>
    </row>
    <row r="30" spans="1:37">
      <c r="A30" s="26">
        <v>41729</v>
      </c>
      <c r="B30" s="24">
        <v>-4.1078500666378104E-3</v>
      </c>
      <c r="C30" s="24">
        <v>0.32215339187526998</v>
      </c>
      <c r="D30" s="24">
        <v>0.16398962665731501</v>
      </c>
      <c r="E30" s="24">
        <v>2.1644486383615102E-3</v>
      </c>
      <c r="F30" s="24">
        <v>-3.2130212274387997E-2</v>
      </c>
      <c r="G30" s="24">
        <v>6.0465963551163002E-2</v>
      </c>
      <c r="H30" s="24">
        <v>7.2950867416119499E-3</v>
      </c>
      <c r="I30" s="24">
        <v>5.9564882088938703E-2</v>
      </c>
      <c r="J30" s="24">
        <v>-1.09279821886701E-2</v>
      </c>
      <c r="K30" s="24">
        <v>-3.0813361643238499</v>
      </c>
      <c r="L30" s="24">
        <v>-0.15279325773051899</v>
      </c>
      <c r="M30" s="24">
        <v>0</v>
      </c>
      <c r="N30" s="24">
        <v>0</v>
      </c>
      <c r="O30" s="24">
        <v>1.71212545074215E-2</v>
      </c>
      <c r="P30" s="24">
        <v>0</v>
      </c>
      <c r="Q30" s="24">
        <v>-8.4972161245280994E-2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2.9893637290272399</v>
      </c>
      <c r="Z30" s="24">
        <v>-0.315779507444574</v>
      </c>
      <c r="AA30" s="24">
        <v>-5.0005160099592001E-2</v>
      </c>
      <c r="AB30" s="24">
        <v>-2.9299711811767801E-3</v>
      </c>
      <c r="AC30" s="24">
        <v>-6.0336273967970797E-2</v>
      </c>
      <c r="AD30" s="24">
        <v>0.332797917788199</v>
      </c>
      <c r="AE30" s="24">
        <v>-5.09970788185065E-2</v>
      </c>
      <c r="AF30" s="24">
        <v>0.10860068153428901</v>
      </c>
      <c r="AH30">
        <f t="shared" si="0"/>
        <v>0.11202431625641071</v>
      </c>
      <c r="AI30">
        <v>5.5E-2</v>
      </c>
      <c r="AJ30">
        <f t="shared" si="1"/>
        <v>0.11202431625641071</v>
      </c>
      <c r="AK30">
        <f t="shared" si="2"/>
        <v>0.30024974645813529</v>
      </c>
    </row>
    <row r="31" spans="1:37">
      <c r="A31" s="26">
        <v>41820</v>
      </c>
      <c r="B31" s="24">
        <v>-8.3026339122895306E-3</v>
      </c>
      <c r="C31" s="24">
        <v>2.5410287837665701E-2</v>
      </c>
      <c r="D31" s="24">
        <v>9.9073098113690902E-2</v>
      </c>
      <c r="E31" s="24">
        <v>-2.3471407166078401E-3</v>
      </c>
      <c r="F31" s="24">
        <v>3.4101066908190099E-2</v>
      </c>
      <c r="G31" s="24">
        <v>7.0618744705784206E-2</v>
      </c>
      <c r="H31" s="24">
        <v>-4.9188139966277198E-3</v>
      </c>
      <c r="I31" s="24">
        <v>0.218648880308804</v>
      </c>
      <c r="J31" s="24">
        <v>-4.8071209701474197E-3</v>
      </c>
      <c r="K31" s="24">
        <v>-3.18000847332813</v>
      </c>
      <c r="L31" s="24">
        <v>-0.15842170079458501</v>
      </c>
      <c r="M31" s="24">
        <v>0</v>
      </c>
      <c r="N31" s="24">
        <v>0</v>
      </c>
      <c r="O31" s="24">
        <v>1.10991061120833E-2</v>
      </c>
      <c r="P31" s="24">
        <v>0</v>
      </c>
      <c r="Q31" s="24">
        <v>-6.8213378746906805E-2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3.1126954716988702</v>
      </c>
      <c r="Z31" s="24">
        <v>-0.31498024532683699</v>
      </c>
      <c r="AA31" s="24">
        <v>-7.4083114913877602E-3</v>
      </c>
      <c r="AB31" s="24">
        <v>-2.0551217338646399E-2</v>
      </c>
      <c r="AC31" s="24">
        <v>-3.9767919399675399E-3</v>
      </c>
      <c r="AD31" s="24">
        <v>0.29728327291874801</v>
      </c>
      <c r="AE31" s="24">
        <v>-5.04646608667111E-2</v>
      </c>
      <c r="AF31" s="24">
        <v>4.4529439174936701E-2</v>
      </c>
      <c r="AH31">
        <f t="shared" si="0"/>
        <v>4.7953073897058399E-2</v>
      </c>
      <c r="AI31">
        <v>5.5E-2</v>
      </c>
      <c r="AJ31">
        <f t="shared" si="1"/>
        <v>4.7953073897058399E-2</v>
      </c>
      <c r="AK31">
        <f t="shared" si="2"/>
        <v>0.16489936870440847</v>
      </c>
    </row>
    <row r="32" spans="1:37">
      <c r="A32" s="26">
        <v>41912</v>
      </c>
      <c r="B32" s="24">
        <v>-8.7407887970478906E-3</v>
      </c>
      <c r="C32" s="24">
        <v>0.115208179238874</v>
      </c>
      <c r="D32" s="24">
        <v>3.4179931047423999E-2</v>
      </c>
      <c r="E32" s="24">
        <v>2.4050041799222998E-3</v>
      </c>
      <c r="F32" s="24">
        <v>0.212303809541695</v>
      </c>
      <c r="G32" s="24">
        <v>6.9931641537324299E-2</v>
      </c>
      <c r="H32" s="24">
        <v>-1.2736069629220101E-2</v>
      </c>
      <c r="I32" s="24">
        <v>-4.0972773125280498E-2</v>
      </c>
      <c r="J32" s="24">
        <v>-5.2077045754215304E-3</v>
      </c>
      <c r="K32" s="24">
        <v>-3.2549360543054102</v>
      </c>
      <c r="L32" s="24">
        <v>-0.205707223918316</v>
      </c>
      <c r="M32" s="24">
        <v>0</v>
      </c>
      <c r="N32" s="24">
        <v>0</v>
      </c>
      <c r="O32" s="24">
        <v>9.0999187943511996E-3</v>
      </c>
      <c r="P32" s="24">
        <v>0</v>
      </c>
      <c r="Q32" s="24">
        <v>-9.8571372646602803E-2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3.2345527370999601</v>
      </c>
      <c r="Z32" s="24">
        <v>-0.357254540172118</v>
      </c>
      <c r="AA32" s="24">
        <v>-3.73939226419105E-2</v>
      </c>
      <c r="AB32" s="24">
        <v>4.8517098128533803E-2</v>
      </c>
      <c r="AC32" s="24">
        <v>-2.00693011622659E-2</v>
      </c>
      <c r="AD32" s="24">
        <v>0.31613826198077899</v>
      </c>
      <c r="AE32" s="24">
        <v>-4.9938380875128002E-2</v>
      </c>
      <c r="AF32" s="24">
        <v>-4.91915502999083E-2</v>
      </c>
      <c r="AH32">
        <f t="shared" si="0"/>
        <v>-4.5767915577786603E-2</v>
      </c>
      <c r="AI32">
        <v>1.7500000000000002E-2</v>
      </c>
      <c r="AJ32">
        <f t="shared" si="1"/>
        <v>-4.5767915577786603E-2</v>
      </c>
      <c r="AK32">
        <f t="shared" si="2"/>
        <v>2.4677805494645252E-2</v>
      </c>
    </row>
    <row r="33" spans="1:37">
      <c r="A33" s="26">
        <v>42004</v>
      </c>
      <c r="B33" s="24">
        <v>-8.3126872961748807E-3</v>
      </c>
      <c r="C33" s="24">
        <v>-0.16141456024470099</v>
      </c>
      <c r="D33" s="24">
        <v>-1.38239422884592E-2</v>
      </c>
      <c r="E33" s="24">
        <v>-5.2048605881301697E-4</v>
      </c>
      <c r="F33" s="24">
        <v>0.23882239034024599</v>
      </c>
      <c r="G33" s="24">
        <v>7.2025931120360098E-2</v>
      </c>
      <c r="H33" s="24">
        <v>-4.7864076597371004E-3</v>
      </c>
      <c r="I33" s="24">
        <v>0.16288970987703499</v>
      </c>
      <c r="J33" s="24">
        <v>-4.4455713250517599E-4</v>
      </c>
      <c r="K33" s="24">
        <v>-3.08301475525418</v>
      </c>
      <c r="L33" s="24">
        <v>-0.168342229029848</v>
      </c>
      <c r="M33" s="24">
        <v>0</v>
      </c>
      <c r="N33" s="24">
        <v>0</v>
      </c>
      <c r="O33" s="24">
        <v>3.06356440252031E-3</v>
      </c>
      <c r="P33" s="24">
        <v>0</v>
      </c>
      <c r="Q33" s="24">
        <v>-0.139190785062454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3.2412752694409699</v>
      </c>
      <c r="Z33" s="24">
        <v>-0.455084671140356</v>
      </c>
      <c r="AA33" s="24">
        <v>-5.9063101171392997E-2</v>
      </c>
      <c r="AB33" s="24">
        <v>2.2223041214573299E-2</v>
      </c>
      <c r="AC33" s="24">
        <v>2.03404617052357E-2</v>
      </c>
      <c r="AD33" s="24">
        <v>0.32185301067101901</v>
      </c>
      <c r="AE33" s="24">
        <v>-4.9418142922534998E-2</v>
      </c>
      <c r="AF33" s="24">
        <v>-6.0922946489194697E-2</v>
      </c>
      <c r="AH33">
        <f t="shared" si="0"/>
        <v>-5.7499311767073E-2</v>
      </c>
      <c r="AI33">
        <v>2.5000000000000001E-3</v>
      </c>
      <c r="AJ33">
        <f t="shared" si="1"/>
        <v>-5.7499311767073E-2</v>
      </c>
      <c r="AK33">
        <f t="shared" si="2"/>
        <v>-6.6028567232942134E-2</v>
      </c>
    </row>
    <row r="34" spans="1:37">
      <c r="A34" s="26">
        <v>42094</v>
      </c>
      <c r="B34" s="24">
        <v>-9.7592528993374304E-3</v>
      </c>
      <c r="C34" s="24">
        <v>-0.28579651946148399</v>
      </c>
      <c r="D34" s="24">
        <v>-2.57000108995326E-2</v>
      </c>
      <c r="E34" s="24">
        <v>-8.8569644222094405E-4</v>
      </c>
      <c r="F34" s="24">
        <v>0.30351396497635902</v>
      </c>
      <c r="G34" s="24">
        <v>8.1036586469499405E-2</v>
      </c>
      <c r="H34" s="24">
        <v>9.3219726154400405E-3</v>
      </c>
      <c r="I34" s="24">
        <v>9.5747038422907604E-2</v>
      </c>
      <c r="J34" s="24">
        <v>2.1879996600986302E-3</v>
      </c>
      <c r="K34" s="24">
        <v>-2.7651776734054598</v>
      </c>
      <c r="L34" s="24">
        <v>-0.16268874452662599</v>
      </c>
      <c r="M34" s="24">
        <v>0</v>
      </c>
      <c r="N34" s="24">
        <v>0</v>
      </c>
      <c r="O34" s="24">
        <v>-3.3672561371059701E-3</v>
      </c>
      <c r="P34" s="24">
        <v>0</v>
      </c>
      <c r="Q34" s="24">
        <v>-0.12999762279218799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3.1568058320785402</v>
      </c>
      <c r="Z34" s="24">
        <v>-0.448270349974973</v>
      </c>
      <c r="AA34" s="24">
        <v>-6.2472037878769399E-2</v>
      </c>
      <c r="AB34" s="24">
        <v>-8.8618103754535098E-3</v>
      </c>
      <c r="AC34" s="24">
        <v>-1.9961523201006599E-2</v>
      </c>
      <c r="AD34" s="24">
        <v>0.37343666664536701</v>
      </c>
      <c r="AE34" s="24">
        <v>-4.8903853497927502E-2</v>
      </c>
      <c r="AF34" s="24">
        <v>5.0207709376116398E-2</v>
      </c>
      <c r="AH34">
        <f t="shared" ref="AH34:AH65" si="3">AF34+$AG$2</f>
        <v>5.3631344098238096E-2</v>
      </c>
      <c r="AI34">
        <v>0</v>
      </c>
      <c r="AJ34">
        <f t="shared" ref="AJ34:AJ65" si="4">+AH34</f>
        <v>5.3631344098238096E-2</v>
      </c>
      <c r="AK34">
        <f t="shared" ref="AK34:AK65" si="5">AH34-SUM(Y34:AD34,K34)</f>
        <v>-0.17186775979000668</v>
      </c>
    </row>
    <row r="35" spans="1:37">
      <c r="A35" s="26">
        <v>42185</v>
      </c>
      <c r="B35" s="24">
        <v>-9.9527389181012192E-3</v>
      </c>
      <c r="C35" s="24">
        <v>-0.153752592684642</v>
      </c>
      <c r="D35" s="24">
        <v>0.143839992670139</v>
      </c>
      <c r="E35" s="24">
        <v>2.91725768681201E-3</v>
      </c>
      <c r="F35" s="24">
        <v>2.2953482616162799E-2</v>
      </c>
      <c r="G35" s="24">
        <v>6.3794984162688903E-2</v>
      </c>
      <c r="H35" s="24">
        <v>5.5356240794565796E-3</v>
      </c>
      <c r="I35" s="24">
        <v>8.6004702867266705E-2</v>
      </c>
      <c r="J35" s="24">
        <v>9.2096467162530102E-3</v>
      </c>
      <c r="K35" s="24">
        <v>-2.8136924836831501</v>
      </c>
      <c r="L35" s="24">
        <v>-0.556882062908578</v>
      </c>
      <c r="M35" s="24">
        <v>0</v>
      </c>
      <c r="N35" s="24">
        <v>0</v>
      </c>
      <c r="O35" s="24">
        <v>-7.4077832585634096E-3</v>
      </c>
      <c r="P35" s="24">
        <v>0</v>
      </c>
      <c r="Q35" s="24">
        <v>-8.1221182679202406E-2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3.19330526725523</v>
      </c>
      <c r="Z35" s="24">
        <v>-0.44665090239882799</v>
      </c>
      <c r="AA35" s="24">
        <v>-0.101175621550729</v>
      </c>
      <c r="AB35" s="24">
        <v>-2.5724333705020901E-2</v>
      </c>
      <c r="AC35" s="24">
        <v>-7.2392758055365103E-2</v>
      </c>
      <c r="AD35" s="24">
        <v>0.38856742305689701</v>
      </c>
      <c r="AE35" s="24">
        <v>-4.8395421414786199E-2</v>
      </c>
      <c r="AF35" s="24">
        <v>-0.401119500146085</v>
      </c>
      <c r="AH35">
        <f t="shared" si="3"/>
        <v>-0.39769586542396329</v>
      </c>
      <c r="AI35">
        <v>-1.2500000000000001E-2</v>
      </c>
      <c r="AJ35">
        <f t="shared" si="4"/>
        <v>-0.39769586542396329</v>
      </c>
      <c r="AK35">
        <f t="shared" si="5"/>
        <v>-0.51993245634299745</v>
      </c>
    </row>
    <row r="36" spans="1:37">
      <c r="A36" s="26">
        <v>42277</v>
      </c>
      <c r="B36" s="24">
        <v>-6.5308642800433799E-3</v>
      </c>
      <c r="C36" s="24">
        <v>-8.5130674298518505E-2</v>
      </c>
      <c r="D36" s="24">
        <v>0.181420790240237</v>
      </c>
      <c r="E36" s="24">
        <v>-6.7745536795606196E-3</v>
      </c>
      <c r="F36" s="24">
        <v>-1.4907355967026499E-2</v>
      </c>
      <c r="G36" s="24">
        <v>8.1431473447191802E-2</v>
      </c>
      <c r="H36" s="24">
        <v>5.8233309364526696E-3</v>
      </c>
      <c r="I36" s="24">
        <v>-0.109395684575745</v>
      </c>
      <c r="J36" s="24">
        <v>1.6151451158253002E-2</v>
      </c>
      <c r="K36" s="24">
        <v>-2.52104413169925</v>
      </c>
      <c r="L36" s="24">
        <v>0.15388358168975699</v>
      </c>
      <c r="M36" s="24">
        <v>0</v>
      </c>
      <c r="N36" s="24">
        <v>0</v>
      </c>
      <c r="O36" s="24">
        <v>-6.7698903839148398E-3</v>
      </c>
      <c r="P36" s="24">
        <v>0</v>
      </c>
      <c r="Q36" s="24">
        <v>-9.0563437113967304E-2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3.0679424264870301</v>
      </c>
      <c r="Z36" s="24">
        <v>-0.41926607269001198</v>
      </c>
      <c r="AA36" s="24">
        <v>-7.61979789992379E-2</v>
      </c>
      <c r="AB36" s="24">
        <v>-2.8884573573938099E-2</v>
      </c>
      <c r="AC36" s="24">
        <v>-7.6777209984407999E-2</v>
      </c>
      <c r="AD36" s="24">
        <v>0.38913379946660998</v>
      </c>
      <c r="AE36" s="24">
        <v>-4.7892757728898297E-2</v>
      </c>
      <c r="AF36" s="24">
        <v>0.40565166845101802</v>
      </c>
      <c r="AH36">
        <f t="shared" si="3"/>
        <v>0.40907530317313973</v>
      </c>
      <c r="AI36">
        <v>-2.2499999999999999E-2</v>
      </c>
      <c r="AJ36">
        <f t="shared" si="4"/>
        <v>0.40907530317313973</v>
      </c>
      <c r="AK36">
        <f t="shared" si="5"/>
        <v>7.4169044166345788E-2</v>
      </c>
    </row>
    <row r="37" spans="1:37">
      <c r="A37" s="26">
        <v>42369</v>
      </c>
      <c r="B37" s="24">
        <v>-9.9896477710810904E-3</v>
      </c>
      <c r="C37" s="24">
        <v>-2.4068671054733098E-3</v>
      </c>
      <c r="D37" s="24">
        <v>0.12638828349897399</v>
      </c>
      <c r="E37" s="24">
        <v>2.7646070686849502E-3</v>
      </c>
      <c r="F37" s="24">
        <v>0.176395097208152</v>
      </c>
      <c r="G37" s="24">
        <v>5.6773297022431897E-2</v>
      </c>
      <c r="H37" s="24">
        <v>1.43249865030308E-3</v>
      </c>
      <c r="I37" s="24">
        <v>-6.6189521219515199E-2</v>
      </c>
      <c r="J37" s="24">
        <v>8.9571245351078195E-3</v>
      </c>
      <c r="K37" s="24">
        <v>-2.3488960016532801</v>
      </c>
      <c r="L37" s="24">
        <v>-0.34102078680418901</v>
      </c>
      <c r="M37" s="24">
        <v>0</v>
      </c>
      <c r="N37" s="24">
        <v>0</v>
      </c>
      <c r="O37" s="24">
        <v>-9.1858108328473805E-3</v>
      </c>
      <c r="P37" s="24">
        <v>0</v>
      </c>
      <c r="Q37" s="24">
        <v>-6.5831100083452193E-2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3.0098809689323902</v>
      </c>
      <c r="Z37" s="24">
        <v>-0.36455566774818099</v>
      </c>
      <c r="AA37" s="24">
        <v>-4.6716514140762201E-2</v>
      </c>
      <c r="AB37" s="24">
        <v>-2.85800809632305E-2</v>
      </c>
      <c r="AC37" s="24">
        <v>-8.6150724572349804E-2</v>
      </c>
      <c r="AD37" s="24">
        <v>0.38204805725372498</v>
      </c>
      <c r="AE37" s="24">
        <v>-4.7395775659574403E-2</v>
      </c>
      <c r="AF37" s="24">
        <v>0.347721435615857</v>
      </c>
      <c r="AH37">
        <f t="shared" si="3"/>
        <v>0.3511450703379787</v>
      </c>
      <c r="AI37">
        <v>-3.7499999999999999E-2</v>
      </c>
      <c r="AJ37">
        <f t="shared" si="4"/>
        <v>0.3511450703379787</v>
      </c>
      <c r="AK37">
        <f t="shared" si="5"/>
        <v>-0.16588496677033293</v>
      </c>
    </row>
    <row r="38" spans="1:37">
      <c r="A38" s="26">
        <v>42460</v>
      </c>
      <c r="B38" s="24">
        <v>-9.9841628654812609E-3</v>
      </c>
      <c r="C38" s="24">
        <v>-0.20122834380299501</v>
      </c>
      <c r="D38" s="24">
        <v>3.6495304943427898E-2</v>
      </c>
      <c r="E38" s="24">
        <v>-3.10819137367875E-3</v>
      </c>
      <c r="F38" s="24">
        <v>0.32767405551363898</v>
      </c>
      <c r="G38" s="24">
        <v>5.65829586693124E-2</v>
      </c>
      <c r="H38" s="24">
        <v>5.7080843533746E-3</v>
      </c>
      <c r="I38" s="24">
        <v>0.11692660416680099</v>
      </c>
      <c r="J38" s="24">
        <v>1.2964612769702E-2</v>
      </c>
      <c r="K38" s="24">
        <v>-2.0717897270101102</v>
      </c>
      <c r="L38" s="24">
        <v>-7.76630700012024E-2</v>
      </c>
      <c r="M38" s="24">
        <v>0</v>
      </c>
      <c r="N38" s="24">
        <v>0</v>
      </c>
      <c r="O38" s="24">
        <v>-1.5415051544163101E-2</v>
      </c>
      <c r="P38" s="24">
        <v>0</v>
      </c>
      <c r="Q38" s="24">
        <v>-7.9199325445079793E-2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2.9677181132335302</v>
      </c>
      <c r="Z38" s="24">
        <v>-0.38998348221083501</v>
      </c>
      <c r="AA38" s="24">
        <v>4.1662730983521599E-2</v>
      </c>
      <c r="AB38" s="24">
        <v>-1.55721972737925E-3</v>
      </c>
      <c r="AC38" s="24">
        <v>-6.4293475101267594E-2</v>
      </c>
      <c r="AD38" s="24">
        <v>0.37059122650637499</v>
      </c>
      <c r="AE38" s="24">
        <v>-4.6904390514120702E-2</v>
      </c>
      <c r="AF38" s="24">
        <v>0.97519725154338999</v>
      </c>
      <c r="AH38">
        <f t="shared" si="3"/>
        <v>0.97862088626551169</v>
      </c>
      <c r="AI38">
        <v>-6.5000000000000002E-2</v>
      </c>
      <c r="AJ38">
        <f t="shared" si="4"/>
        <v>0.97862088626551169</v>
      </c>
      <c r="AK38">
        <f t="shared" si="5"/>
        <v>0.12627271959167685</v>
      </c>
    </row>
    <row r="39" spans="1:37">
      <c r="A39" s="26">
        <v>42551</v>
      </c>
      <c r="B39" s="24">
        <v>-1.5790772606745801E-2</v>
      </c>
      <c r="C39" s="24">
        <v>-0.27406152291375901</v>
      </c>
      <c r="D39" s="24">
        <v>-2.6309785333364599E-2</v>
      </c>
      <c r="E39" s="24">
        <v>-2.50734477120581E-3</v>
      </c>
      <c r="F39" s="24">
        <v>0.26423791741417402</v>
      </c>
      <c r="G39" s="24">
        <v>6.7669447359344798E-2</v>
      </c>
      <c r="H39" s="24">
        <v>-1.6615814327156801E-2</v>
      </c>
      <c r="I39" s="24">
        <v>7.2754086499687301E-2</v>
      </c>
      <c r="J39" s="24">
        <v>1.7545434258386498E-2</v>
      </c>
      <c r="K39" s="24">
        <v>-1.7931604473415199</v>
      </c>
      <c r="L39" s="24">
        <v>-0.159362119592066</v>
      </c>
      <c r="M39" s="24">
        <v>0</v>
      </c>
      <c r="N39" s="24">
        <v>0</v>
      </c>
      <c r="O39" s="24">
        <v>-1.96589635094295E-2</v>
      </c>
      <c r="P39" s="24">
        <v>0</v>
      </c>
      <c r="Q39" s="24">
        <v>-6.06614128648367E-2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2.6972340552623701</v>
      </c>
      <c r="Z39" s="24">
        <v>-0.42612941225753798</v>
      </c>
      <c r="AA39" s="24">
        <v>-3.7988528911871901E-3</v>
      </c>
      <c r="AB39" s="24">
        <v>5.9556409992444097E-2</v>
      </c>
      <c r="AC39" s="24">
        <v>-4.1771564007563697E-2</v>
      </c>
      <c r="AD39" s="24">
        <v>0.37313768356853999</v>
      </c>
      <c r="AE39" s="24">
        <v>-4.6418519615430802E-2</v>
      </c>
      <c r="AF39" s="24">
        <v>0.665888502323147</v>
      </c>
      <c r="AH39">
        <f t="shared" si="3"/>
        <v>0.66931213704526871</v>
      </c>
      <c r="AI39">
        <v>-8.7499999999999994E-2</v>
      </c>
      <c r="AJ39">
        <f t="shared" si="4"/>
        <v>0.66931213704526871</v>
      </c>
      <c r="AK39">
        <f t="shared" si="5"/>
        <v>-0.1957557352802769</v>
      </c>
    </row>
    <row r="40" spans="1:37">
      <c r="A40" s="26">
        <v>42643</v>
      </c>
      <c r="B40" s="24">
        <v>-1.55996060394131E-2</v>
      </c>
      <c r="C40" s="24">
        <v>-0.34896060663691603</v>
      </c>
      <c r="D40" s="24">
        <v>-3.3107069891524898E-2</v>
      </c>
      <c r="E40" s="25">
        <v>-3.1288496981635901E-5</v>
      </c>
      <c r="F40" s="24">
        <v>0.26395237180356101</v>
      </c>
      <c r="G40" s="24">
        <v>6.9382465398005994E-2</v>
      </c>
      <c r="H40" s="24">
        <v>-3.60087335003322E-3</v>
      </c>
      <c r="I40" s="24">
        <v>5.3678370727237197E-2</v>
      </c>
      <c r="J40" s="24">
        <v>1.50537254833396E-2</v>
      </c>
      <c r="K40" s="24">
        <v>-1.4537151889986699</v>
      </c>
      <c r="L40" s="24">
        <v>-0.20673344452800199</v>
      </c>
      <c r="M40" s="24">
        <v>0</v>
      </c>
      <c r="N40" s="24">
        <v>0</v>
      </c>
      <c r="O40" s="24">
        <v>-2.4254560606650901E-2</v>
      </c>
      <c r="P40" s="24">
        <v>0</v>
      </c>
      <c r="Q40" s="24">
        <v>-0.135524250925079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2.4297192025852401</v>
      </c>
      <c r="Z40" s="24">
        <v>-0.48554912628511698</v>
      </c>
      <c r="AA40" s="24">
        <v>-8.4700642584644107E-3</v>
      </c>
      <c r="AB40" s="24">
        <v>8.7913782355922305E-3</v>
      </c>
      <c r="AC40" s="24">
        <v>9.6608799446062099E-3</v>
      </c>
      <c r="AD40" s="24">
        <v>0.38517797251827401</v>
      </c>
      <c r="AE40" s="24">
        <v>-4.5938082232477397E-2</v>
      </c>
      <c r="AF40" s="24">
        <v>0.47393220444652301</v>
      </c>
      <c r="AH40">
        <f t="shared" si="3"/>
        <v>0.47735583916864471</v>
      </c>
      <c r="AI40">
        <v>-9.2499999999999999E-2</v>
      </c>
      <c r="AJ40">
        <f t="shared" si="4"/>
        <v>0.47735583916864471</v>
      </c>
      <c r="AK40">
        <f t="shared" si="5"/>
        <v>-0.40825921457281683</v>
      </c>
    </row>
    <row r="41" spans="1:37">
      <c r="A41" s="26">
        <v>42735</v>
      </c>
      <c r="B41" s="24">
        <v>-1.3891245977729E-2</v>
      </c>
      <c r="C41" s="24">
        <v>-0.28528490171644</v>
      </c>
      <c r="D41" s="24">
        <v>7.0883897134604898E-2</v>
      </c>
      <c r="E41" s="24">
        <v>-3.8329336339966099E-4</v>
      </c>
      <c r="F41" s="24">
        <v>-1.1430226514597601E-2</v>
      </c>
      <c r="G41" s="24">
        <v>6.38084332493742E-2</v>
      </c>
      <c r="H41" s="24">
        <v>-8.0869974340087199E-3</v>
      </c>
      <c r="I41" s="24">
        <v>7.0398714096088194E-2</v>
      </c>
      <c r="J41" s="24">
        <v>1.54529810258522E-2</v>
      </c>
      <c r="K41" s="24">
        <v>-1.3647875766234601</v>
      </c>
      <c r="L41" s="24">
        <v>-0.20541593614050599</v>
      </c>
      <c r="M41" s="24">
        <v>0</v>
      </c>
      <c r="N41" s="24">
        <v>0</v>
      </c>
      <c r="O41" s="24">
        <v>-2.78834461445699E-2</v>
      </c>
      <c r="P41" s="24">
        <v>0</v>
      </c>
      <c r="Q41" s="24">
        <v>-0.115929972440343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2.2177718239152502</v>
      </c>
      <c r="Z41" s="24">
        <v>-0.44928490488786699</v>
      </c>
      <c r="AA41" s="24">
        <v>-9.8552234661596197E-2</v>
      </c>
      <c r="AB41" s="24">
        <v>-7.1288723537921202E-3</v>
      </c>
      <c r="AC41" s="24">
        <v>-4.5799017074480301E-2</v>
      </c>
      <c r="AD41" s="24">
        <v>0.42559635190927703</v>
      </c>
      <c r="AE41" s="24">
        <v>-4.5462999513728501E-2</v>
      </c>
      <c r="AF41" s="24">
        <v>0.18459057648393701</v>
      </c>
      <c r="AH41">
        <f t="shared" si="3"/>
        <v>0.18801421120605871</v>
      </c>
      <c r="AI41">
        <v>-9.2499999999999999E-2</v>
      </c>
      <c r="AJ41">
        <f t="shared" si="4"/>
        <v>0.18801421120605871</v>
      </c>
      <c r="AK41">
        <f t="shared" si="5"/>
        <v>-0.48980135901727301</v>
      </c>
    </row>
    <row r="42" spans="1:37">
      <c r="A42" s="26">
        <v>42825</v>
      </c>
      <c r="B42" s="24">
        <v>-7.4073140917279004E-3</v>
      </c>
      <c r="C42" s="24">
        <v>-0.25516527151862001</v>
      </c>
      <c r="D42" s="24">
        <v>0.120468504728306</v>
      </c>
      <c r="E42" s="24">
        <v>-5.8583101995401303E-3</v>
      </c>
      <c r="F42" s="24">
        <v>-6.8406789277177804E-2</v>
      </c>
      <c r="G42" s="24">
        <v>7.2867402813518695E-2</v>
      </c>
      <c r="H42" s="24">
        <v>-1.5987224370580099E-3</v>
      </c>
      <c r="I42" s="24">
        <v>6.3454312864801105E-2</v>
      </c>
      <c r="J42" s="24">
        <v>2.0246475106870099E-2</v>
      </c>
      <c r="K42" s="24">
        <v>-1.11525984395684</v>
      </c>
      <c r="L42" s="24">
        <v>-5.4748784323149502E-2</v>
      </c>
      <c r="M42" s="24">
        <v>0</v>
      </c>
      <c r="N42" s="24">
        <v>0</v>
      </c>
      <c r="O42" s="24">
        <v>-3.1162545947937E-2</v>
      </c>
      <c r="P42" s="24">
        <v>0</v>
      </c>
      <c r="Q42" s="24">
        <v>-0.13863518018440199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1.9636498765319099</v>
      </c>
      <c r="Z42" s="24">
        <v>-0.43824663166755801</v>
      </c>
      <c r="AA42" s="24">
        <v>-0.11657516686752099</v>
      </c>
      <c r="AB42" s="24">
        <v>-7.47951004832655E-2</v>
      </c>
      <c r="AC42" s="24">
        <v>-5.2253996504064898E-2</v>
      </c>
      <c r="AD42" s="24">
        <v>0.41647263858351402</v>
      </c>
      <c r="AE42" s="24">
        <v>-4.4993194423186299E-2</v>
      </c>
      <c r="AF42" s="24">
        <v>0.25205235874688697</v>
      </c>
      <c r="AH42">
        <f t="shared" si="3"/>
        <v>0.25547599346900868</v>
      </c>
      <c r="AI42">
        <v>-9.2499999999999999E-2</v>
      </c>
      <c r="AJ42">
        <f t="shared" si="4"/>
        <v>0.25547599346900868</v>
      </c>
      <c r="AK42">
        <f t="shared" si="5"/>
        <v>-0.32751578216716598</v>
      </c>
    </row>
    <row r="43" spans="1:37">
      <c r="A43" s="26">
        <v>42916</v>
      </c>
      <c r="B43" s="24">
        <v>-6.2916143024717404E-3</v>
      </c>
      <c r="C43" s="24">
        <v>-0.23809308064493001</v>
      </c>
      <c r="D43" s="24">
        <v>0.116416542941523</v>
      </c>
      <c r="E43" s="24">
        <v>2.5062329121798401E-3</v>
      </c>
      <c r="F43" s="24">
        <v>1.2532188282118099E-2</v>
      </c>
      <c r="G43" s="24">
        <v>5.6105407046751501E-2</v>
      </c>
      <c r="H43" s="24">
        <v>8.0474220791883298E-3</v>
      </c>
      <c r="I43" s="24">
        <v>4.0605902226500602E-2</v>
      </c>
      <c r="J43" s="24">
        <v>2.44047755169969E-2</v>
      </c>
      <c r="K43" s="24">
        <v>-0.85683515623191397</v>
      </c>
      <c r="L43" s="24">
        <v>-0.55808539359032205</v>
      </c>
      <c r="M43" s="24">
        <v>0</v>
      </c>
      <c r="N43" s="24">
        <v>0</v>
      </c>
      <c r="O43" s="24">
        <v>-3.57710382435453E-2</v>
      </c>
      <c r="P43" s="24">
        <v>0</v>
      </c>
      <c r="Q43" s="24">
        <v>-9.7187670422762107E-2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1.6912210383332</v>
      </c>
      <c r="Z43" s="24">
        <v>-0.41613601968043501</v>
      </c>
      <c r="AA43" s="24">
        <v>-0.14432222382257801</v>
      </c>
      <c r="AB43" s="24">
        <v>-0.134563218145208</v>
      </c>
      <c r="AC43" s="24">
        <v>-9.3357109113466299E-2</v>
      </c>
      <c r="AD43" s="24">
        <v>0.390752931104974</v>
      </c>
      <c r="AE43" s="24">
        <v>-4.4528591679068599E-2</v>
      </c>
      <c r="AF43" s="24">
        <v>-0.28257867543325998</v>
      </c>
      <c r="AH43">
        <f t="shared" si="3"/>
        <v>-0.27915504071113828</v>
      </c>
      <c r="AI43">
        <v>-9.2499999999999999E-2</v>
      </c>
      <c r="AJ43">
        <f t="shared" si="4"/>
        <v>-0.27915504071113828</v>
      </c>
      <c r="AK43">
        <f t="shared" si="5"/>
        <v>-0.71591528315571085</v>
      </c>
    </row>
    <row r="44" spans="1:37">
      <c r="A44" s="26">
        <v>43008</v>
      </c>
      <c r="B44" s="24">
        <v>-4.5065851671720301E-3</v>
      </c>
      <c r="C44" s="24">
        <v>-0.35625131241962699</v>
      </c>
      <c r="D44" s="24">
        <v>0.106659908473749</v>
      </c>
      <c r="E44" s="24">
        <v>-5.6480243464247003E-3</v>
      </c>
      <c r="F44" s="24">
        <v>-1.76069797319802E-2</v>
      </c>
      <c r="G44" s="24">
        <v>8.7498805093330606E-2</v>
      </c>
      <c r="H44" s="24">
        <v>1.1163521769406199E-2</v>
      </c>
      <c r="I44" s="24">
        <v>5.7056153506402897E-2</v>
      </c>
      <c r="J44" s="24">
        <v>2.1039119331796901E-2</v>
      </c>
      <c r="K44" s="24">
        <v>-0.61292206961765205</v>
      </c>
      <c r="L44" s="24">
        <v>0.134713610278589</v>
      </c>
      <c r="M44" s="24">
        <v>0</v>
      </c>
      <c r="N44" s="24">
        <v>0</v>
      </c>
      <c r="O44" s="24">
        <v>-3.7937367738474802E-2</v>
      </c>
      <c r="P44" s="24">
        <v>0</v>
      </c>
      <c r="Q44" s="24">
        <v>-7.1413143353855596E-2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1.5263001795822999</v>
      </c>
      <c r="Z44" s="24">
        <v>-0.36629474471197299</v>
      </c>
      <c r="AA44" s="24">
        <v>-8.4918744626789097E-2</v>
      </c>
      <c r="AB44" s="24">
        <v>-0.13410282291417899</v>
      </c>
      <c r="AC44" s="24">
        <v>-0.10437732841460801</v>
      </c>
      <c r="AD44" s="24">
        <v>0.34636893110715899</v>
      </c>
      <c r="AE44" s="24">
        <v>-4.4069117694941498E-2</v>
      </c>
      <c r="AF44" s="24">
        <v>0.45075198840507302</v>
      </c>
      <c r="AH44">
        <f t="shared" si="3"/>
        <v>0.45417562312719473</v>
      </c>
      <c r="AI44">
        <v>-9.2499999999999999E-2</v>
      </c>
      <c r="AJ44">
        <f t="shared" si="4"/>
        <v>0.45417562312719473</v>
      </c>
      <c r="AK44">
        <f t="shared" si="5"/>
        <v>-0.11587777727706294</v>
      </c>
    </row>
    <row r="45" spans="1:37">
      <c r="A45" s="26">
        <v>43100</v>
      </c>
      <c r="B45" s="24">
        <v>-6.3309942217819604E-3</v>
      </c>
      <c r="C45" s="24">
        <v>-0.25319195920565002</v>
      </c>
      <c r="D45" s="24">
        <v>8.8346985799687694E-2</v>
      </c>
      <c r="E45" s="24">
        <v>6.6015114295296098E-4</v>
      </c>
      <c r="F45" s="24">
        <v>4.6203964766675702E-2</v>
      </c>
      <c r="G45" s="24">
        <v>7.3399051258095802E-2</v>
      </c>
      <c r="H45" s="24">
        <v>2.3397554212446998E-2</v>
      </c>
      <c r="I45" s="24">
        <v>-0.125782549346904</v>
      </c>
      <c r="J45" s="24">
        <v>1.3468733465404E-2</v>
      </c>
      <c r="K45" s="24">
        <v>-0.48693464317096802</v>
      </c>
      <c r="L45" s="24">
        <v>-0.17641721213560899</v>
      </c>
      <c r="M45" s="24">
        <v>0</v>
      </c>
      <c r="N45" s="24">
        <v>0</v>
      </c>
      <c r="O45" s="24">
        <v>-3.8141010955778598E-2</v>
      </c>
      <c r="P45" s="24">
        <v>0</v>
      </c>
      <c r="Q45" s="24">
        <v>-6.3874573806371503E-3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1.2548985676303099</v>
      </c>
      <c r="Z45" s="24">
        <v>-0.267156256869296</v>
      </c>
      <c r="AA45" s="24">
        <v>-5.55320353468668E-2</v>
      </c>
      <c r="AB45" s="24">
        <v>-9.0417093761086295E-2</v>
      </c>
      <c r="AC45" s="24">
        <v>-0.109156500912908</v>
      </c>
      <c r="AD45" s="24">
        <v>0.28331908061547001</v>
      </c>
      <c r="AE45" s="24">
        <v>-4.3614700523225899E-2</v>
      </c>
      <c r="AF45" s="24">
        <v>0.124631675060346</v>
      </c>
      <c r="AH45">
        <f t="shared" si="3"/>
        <v>0.12805530978246771</v>
      </c>
      <c r="AI45">
        <v>-9.2499999999999999E-2</v>
      </c>
      <c r="AJ45">
        <f t="shared" si="4"/>
        <v>0.12805530978246771</v>
      </c>
      <c r="AK45">
        <f t="shared" si="5"/>
        <v>-0.40096580840218721</v>
      </c>
    </row>
    <row r="46" spans="1:37">
      <c r="A46" s="26">
        <v>43190</v>
      </c>
      <c r="B46" s="24">
        <v>-7.2576837048453496E-3</v>
      </c>
      <c r="C46" s="24">
        <v>-0.34038271834907202</v>
      </c>
      <c r="D46" s="24">
        <v>0.111312865383821</v>
      </c>
      <c r="E46" s="24">
        <v>-5.0536418918317198E-3</v>
      </c>
      <c r="F46" s="24">
        <v>-6.3516419166362902E-3</v>
      </c>
      <c r="G46" s="24">
        <v>7.02893639621818E-2</v>
      </c>
      <c r="H46" s="25">
        <v>2.6929943163295699E-6</v>
      </c>
      <c r="I46" s="24">
        <v>-8.1145996894237904E-2</v>
      </c>
      <c r="J46" s="24">
        <v>2.2953822758796101E-2</v>
      </c>
      <c r="K46" s="24">
        <v>-0.36422231779214098</v>
      </c>
      <c r="L46" s="24">
        <v>-0.15140336593852299</v>
      </c>
      <c r="M46" s="24">
        <v>0</v>
      </c>
      <c r="N46" s="24">
        <v>0</v>
      </c>
      <c r="O46" s="24">
        <v>-4.0764398725556698E-2</v>
      </c>
      <c r="P46" s="24">
        <v>0</v>
      </c>
      <c r="Q46" s="24">
        <v>7.5733712674348697E-2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1.0051240554226999</v>
      </c>
      <c r="Z46" s="24">
        <v>-0.290039160248313</v>
      </c>
      <c r="AA46" s="24">
        <v>1.49730498943194E-2</v>
      </c>
      <c r="AB46" s="24">
        <v>-6.4664367433829001E-2</v>
      </c>
      <c r="AC46" s="24">
        <v>-7.1986903310106098E-2</v>
      </c>
      <c r="AD46" s="24">
        <v>0.19799880929609301</v>
      </c>
      <c r="AE46" s="24">
        <v>-4.3165269800941999E-2</v>
      </c>
      <c r="AF46" s="24">
        <v>3.1950906380615603E-2</v>
      </c>
      <c r="AH46">
        <f t="shared" si="3"/>
        <v>3.53745411027373E-2</v>
      </c>
      <c r="AI46">
        <v>-9.2499999999999999E-2</v>
      </c>
      <c r="AJ46">
        <f t="shared" si="4"/>
        <v>3.53745411027373E-2</v>
      </c>
      <c r="AK46">
        <f t="shared" si="5"/>
        <v>-0.39180862472598599</v>
      </c>
    </row>
    <row r="47" spans="1:37">
      <c r="A47" s="26">
        <v>43281</v>
      </c>
      <c r="B47" s="24">
        <v>-2.9056578430462499E-3</v>
      </c>
      <c r="C47" s="24">
        <v>-0.29490696418420098</v>
      </c>
      <c r="D47" s="24">
        <v>0.104138402309261</v>
      </c>
      <c r="E47" s="24">
        <v>-1.2600840316422E-3</v>
      </c>
      <c r="F47" s="24">
        <v>3.41633718518932E-2</v>
      </c>
      <c r="G47" s="24">
        <v>5.8717195446383097E-2</v>
      </c>
      <c r="H47" s="24">
        <v>6.4201805868065896E-3</v>
      </c>
      <c r="I47" s="24">
        <v>-4.95735101424013E-2</v>
      </c>
      <c r="J47" s="24">
        <v>1.44368153826875E-2</v>
      </c>
      <c r="K47" s="24">
        <v>-0.22935068449436</v>
      </c>
      <c r="L47" s="24">
        <v>-0.203329279156898</v>
      </c>
      <c r="M47" s="24">
        <v>0</v>
      </c>
      <c r="N47" s="24">
        <v>0</v>
      </c>
      <c r="O47" s="24">
        <v>-4.3333865380090097E-2</v>
      </c>
      <c r="P47" s="24">
        <v>0</v>
      </c>
      <c r="Q47" s="24">
        <v>4.2355592195902E-2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0.81974365868906496</v>
      </c>
      <c r="Z47" s="24">
        <v>-0.28029344639413001</v>
      </c>
      <c r="AA47" s="24">
        <v>-4.1869349934802499E-2</v>
      </c>
      <c r="AB47" s="24">
        <v>1.4044976862830599E-2</v>
      </c>
      <c r="AC47" s="24">
        <v>-3.76645780090979E-2</v>
      </c>
      <c r="AD47" s="24">
        <v>0.14502196291486799</v>
      </c>
      <c r="AE47" s="24">
        <v>-4.2720756697660699E-2</v>
      </c>
      <c r="AF47" s="24">
        <v>1.1833979971450401E-2</v>
      </c>
      <c r="AH47">
        <f t="shared" si="3"/>
        <v>1.5257614693572102E-2</v>
      </c>
      <c r="AI47">
        <v>-9.2499999999999999E-2</v>
      </c>
      <c r="AJ47">
        <f t="shared" si="4"/>
        <v>1.5257614693572102E-2</v>
      </c>
      <c r="AK47">
        <f t="shared" si="5"/>
        <v>-0.37437492494080093</v>
      </c>
    </row>
    <row r="48" spans="1:37">
      <c r="A48" s="26">
        <v>43373</v>
      </c>
      <c r="B48" s="24">
        <v>-4.3340166008326297E-3</v>
      </c>
      <c r="C48" s="24">
        <v>-0.327458931979832</v>
      </c>
      <c r="D48" s="24">
        <v>7.4416290177840502E-2</v>
      </c>
      <c r="E48" s="24">
        <v>-1.7392499110955399E-3</v>
      </c>
      <c r="F48" s="24">
        <v>9.0741810400705197E-2</v>
      </c>
      <c r="G48" s="24">
        <v>5.5952115573050701E-2</v>
      </c>
      <c r="H48" s="24">
        <v>-1.23833707210785E-2</v>
      </c>
      <c r="I48" s="24">
        <v>-4.3505183666835902E-2</v>
      </c>
      <c r="J48" s="24">
        <v>6.2459623628170298E-3</v>
      </c>
      <c r="K48" s="24">
        <v>6.3036769864047701E-2</v>
      </c>
      <c r="L48" s="24">
        <v>-0.119435893815884</v>
      </c>
      <c r="M48" s="24">
        <v>0</v>
      </c>
      <c r="N48" s="24">
        <v>0</v>
      </c>
      <c r="O48" s="24">
        <v>-4.6779965726610799E-2</v>
      </c>
      <c r="P48" s="24">
        <v>0</v>
      </c>
      <c r="Q48" s="24">
        <v>7.2373486351741803E-2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0.55918184105739599</v>
      </c>
      <c r="Z48" s="24">
        <v>-0.26998447666692899</v>
      </c>
      <c r="AA48" s="24">
        <v>-4.5888602694802397E-2</v>
      </c>
      <c r="AB48" s="24">
        <v>-1.8455979554614699E-2</v>
      </c>
      <c r="AC48" s="24">
        <v>3.2073136114631397E-2</v>
      </c>
      <c r="AD48" s="24">
        <v>0.112973352970354</v>
      </c>
      <c r="AE48" s="24">
        <v>-4.2281093865486202E-2</v>
      </c>
      <c r="AF48" s="24">
        <v>0.134747999668656</v>
      </c>
      <c r="AH48">
        <f t="shared" si="3"/>
        <v>0.1381716343907777</v>
      </c>
      <c r="AI48">
        <v>-9.2499999999999999E-2</v>
      </c>
      <c r="AJ48">
        <f t="shared" si="4"/>
        <v>0.1381716343907777</v>
      </c>
      <c r="AK48">
        <f t="shared" si="5"/>
        <v>-0.29476440669930537</v>
      </c>
    </row>
    <row r="49" spans="1:37">
      <c r="A49" s="26">
        <v>43465</v>
      </c>
      <c r="B49" s="24">
        <v>-5.1182451451712904E-3</v>
      </c>
      <c r="C49" s="24">
        <v>-0.33025279185885997</v>
      </c>
      <c r="D49" s="24">
        <v>9.0538972099483195E-2</v>
      </c>
      <c r="E49" s="24">
        <v>1.6282585404300099E-4</v>
      </c>
      <c r="F49" s="24">
        <v>7.1967979237828897E-2</v>
      </c>
      <c r="G49" s="24">
        <v>2.95740313287534E-2</v>
      </c>
      <c r="H49" s="24">
        <v>-2.1150540132110901E-3</v>
      </c>
      <c r="I49" s="24">
        <v>-5.2081298329181E-2</v>
      </c>
      <c r="J49" s="24">
        <v>1.1141644578647801E-2</v>
      </c>
      <c r="K49" s="24">
        <v>0.17781911243454701</v>
      </c>
      <c r="L49" s="24">
        <v>-0.31826166975166198</v>
      </c>
      <c r="M49" s="24">
        <v>0</v>
      </c>
      <c r="N49" s="24">
        <v>0</v>
      </c>
      <c r="O49" s="24">
        <v>-5.02289265268063E-2</v>
      </c>
      <c r="P49" s="24">
        <v>0</v>
      </c>
      <c r="Q49" s="24">
        <v>1.9992032687315298E-2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0.37282626502180199</v>
      </c>
      <c r="Z49" s="24">
        <v>-0.26788449233755501</v>
      </c>
      <c r="AA49" s="24">
        <v>-6.3141209392759107E-2</v>
      </c>
      <c r="AB49" s="24">
        <v>-2.742192167966E-2</v>
      </c>
      <c r="AC49" s="24">
        <v>-4.2327742250253897E-3</v>
      </c>
      <c r="AD49" s="24">
        <v>0.11622961353535299</v>
      </c>
      <c r="AE49" s="24">
        <v>-4.1846215391027203E-2</v>
      </c>
      <c r="AF49" s="24">
        <v>-0.27233212187308198</v>
      </c>
      <c r="AH49">
        <f t="shared" si="3"/>
        <v>-0.26890848715096027</v>
      </c>
      <c r="AI49">
        <v>-9.2499999999999999E-2</v>
      </c>
      <c r="AJ49">
        <f t="shared" si="4"/>
        <v>-0.26890848715096027</v>
      </c>
      <c r="AK49">
        <f t="shared" si="5"/>
        <v>-0.57310308050766279</v>
      </c>
    </row>
    <row r="50" spans="1:37">
      <c r="A50" s="26">
        <v>43555</v>
      </c>
      <c r="B50" s="24">
        <v>-4.1042160110176503E-3</v>
      </c>
      <c r="C50" s="24">
        <v>-0.58298646751724004</v>
      </c>
      <c r="D50" s="24">
        <v>7.5684673939586403E-2</v>
      </c>
      <c r="E50" s="24">
        <v>-6.9337659937497801E-3</v>
      </c>
      <c r="F50" s="24">
        <v>8.6641252360118298E-2</v>
      </c>
      <c r="G50" s="24">
        <v>4.1604492411922697E-2</v>
      </c>
      <c r="H50" s="24">
        <v>-1.0196837675526101E-2</v>
      </c>
      <c r="I50" s="24">
        <v>0.13365327965036899</v>
      </c>
      <c r="J50" s="24">
        <v>1.0899466471113299E-2</v>
      </c>
      <c r="K50" s="24">
        <v>0.43486150770726301</v>
      </c>
      <c r="L50" s="24">
        <v>6.5053913288893206E-2</v>
      </c>
      <c r="M50" s="24">
        <v>0</v>
      </c>
      <c r="N50" s="24">
        <v>0</v>
      </c>
      <c r="O50" s="24">
        <v>-5.5233400680579199E-2</v>
      </c>
      <c r="P50" s="24">
        <v>0</v>
      </c>
      <c r="Q50" s="24">
        <v>1.24149844170465E-2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0.16110502147512501</v>
      </c>
      <c r="Z50" s="24">
        <v>-0.22767119552682499</v>
      </c>
      <c r="AA50" s="24">
        <v>-7.3679719872764393E-2</v>
      </c>
      <c r="AB50" s="24">
        <v>-1.4720638044981599E-2</v>
      </c>
      <c r="AC50" s="24">
        <v>6.4712466515668698E-3</v>
      </c>
      <c r="AD50" s="24">
        <v>9.12825697580468E-2</v>
      </c>
      <c r="AE50" s="24">
        <v>-4.14160567492853E-2</v>
      </c>
      <c r="AF50" s="24">
        <v>0.102730110059171</v>
      </c>
      <c r="AH50">
        <f t="shared" si="3"/>
        <v>0.10615374478129271</v>
      </c>
      <c r="AI50">
        <v>-9.2499999999999999E-2</v>
      </c>
      <c r="AJ50">
        <f t="shared" si="4"/>
        <v>0.10615374478129271</v>
      </c>
      <c r="AK50">
        <f t="shared" si="5"/>
        <v>-0.271495047366138</v>
      </c>
    </row>
    <row r="51" spans="1:37">
      <c r="A51" s="26">
        <v>43646</v>
      </c>
      <c r="B51" s="24">
        <v>-9.5025351842188705E-3</v>
      </c>
      <c r="C51" s="24">
        <v>-0.64423796176856296</v>
      </c>
      <c r="D51" s="24">
        <v>2.9195105487419002E-3</v>
      </c>
      <c r="E51" s="24">
        <v>4.4344870467660901E-3</v>
      </c>
      <c r="F51" s="24">
        <v>0.26647448513212701</v>
      </c>
      <c r="G51" s="24">
        <v>2.3655002603618101E-2</v>
      </c>
      <c r="H51" s="24">
        <v>7.2971253844244998E-3</v>
      </c>
      <c r="I51" s="24">
        <v>7.4292244927275097E-2</v>
      </c>
      <c r="J51" s="24">
        <v>2.7725150644564598E-3</v>
      </c>
      <c r="K51" s="24">
        <v>0.48861717549038097</v>
      </c>
      <c r="L51" s="24">
        <v>-0.48522577737417999</v>
      </c>
      <c r="M51" s="24">
        <v>0</v>
      </c>
      <c r="N51" s="24">
        <v>0</v>
      </c>
      <c r="O51" s="24">
        <v>-6.0872946671609703E-2</v>
      </c>
      <c r="P51" s="24">
        <v>0</v>
      </c>
      <c r="Q51" s="24">
        <v>-2.1532121299574901E-2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1.8933022973077199E-2</v>
      </c>
      <c r="Z51" s="24">
        <v>-0.16824502675570599</v>
      </c>
      <c r="AA51" s="24">
        <v>-8.2119214453619596E-2</v>
      </c>
      <c r="AB51" s="24">
        <v>-2.56045935682363E-2</v>
      </c>
      <c r="AC51" s="24">
        <v>3.3685994519364902E-2</v>
      </c>
      <c r="AD51" s="24">
        <v>7.2880493169043006E-2</v>
      </c>
      <c r="AE51" s="24">
        <v>-4.0990554759313402E-2</v>
      </c>
      <c r="AF51" s="24">
        <v>-0.54236867497567298</v>
      </c>
      <c r="AH51">
        <f t="shared" si="3"/>
        <v>-0.53894504025355128</v>
      </c>
      <c r="AI51">
        <v>-9.2499999999999999E-2</v>
      </c>
      <c r="AJ51">
        <f t="shared" si="4"/>
        <v>-0.53894504025355128</v>
      </c>
      <c r="AK51">
        <f t="shared" si="5"/>
        <v>-0.87709289162785553</v>
      </c>
    </row>
    <row r="52" spans="1:37">
      <c r="A52" s="26">
        <v>43738</v>
      </c>
      <c r="B52" s="24">
        <v>-2.8713088615055799E-3</v>
      </c>
      <c r="C52" s="24">
        <v>-1.0056678610941701</v>
      </c>
      <c r="D52" s="24">
        <v>-3.1776547805972902E-2</v>
      </c>
      <c r="E52" s="24">
        <v>-1.21892981583072E-2</v>
      </c>
      <c r="F52" s="24">
        <v>0.44280152790703198</v>
      </c>
      <c r="G52" s="24">
        <v>5.6119425200073403E-2</v>
      </c>
      <c r="H52" s="24">
        <v>1.0902182858242499E-3</v>
      </c>
      <c r="I52" s="24">
        <v>0.21879826522886101</v>
      </c>
      <c r="J52" s="24">
        <v>4.3841055103334796E-3</v>
      </c>
      <c r="K52" s="24">
        <v>0.70663243850056601</v>
      </c>
      <c r="L52" s="24">
        <v>0.23368067187710101</v>
      </c>
      <c r="M52" s="24">
        <v>0</v>
      </c>
      <c r="N52" s="24">
        <v>0</v>
      </c>
      <c r="O52" s="24">
        <v>-6.7194676648566001E-2</v>
      </c>
      <c r="P52" s="24">
        <v>0</v>
      </c>
      <c r="Q52" s="24">
        <v>1.36649085172497E-3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-9.8865881210387797E-3</v>
      </c>
      <c r="Z52" s="24">
        <v>-5.1357263785829901E-2</v>
      </c>
      <c r="AA52" s="24">
        <v>2.7739620148967699E-2</v>
      </c>
      <c r="AB52" s="24">
        <v>2.9575599258786101E-3</v>
      </c>
      <c r="AC52" s="24">
        <v>4.4380410667815402E-2</v>
      </c>
      <c r="AD52" s="24">
        <v>0.125199433544533</v>
      </c>
      <c r="AE52" s="24">
        <v>-4.0569647541661903E-2</v>
      </c>
      <c r="AF52" s="24">
        <v>0.64363697563175104</v>
      </c>
      <c r="AH52">
        <f t="shared" si="3"/>
        <v>0.64706061035387274</v>
      </c>
      <c r="AI52">
        <v>-0.105</v>
      </c>
      <c r="AJ52">
        <f t="shared" si="4"/>
        <v>0.64706061035387274</v>
      </c>
      <c r="AK52">
        <f t="shared" si="5"/>
        <v>-0.19860500052701924</v>
      </c>
    </row>
    <row r="53" spans="1:37">
      <c r="A53" s="26">
        <v>43830</v>
      </c>
      <c r="B53" s="24">
        <v>-3.47637329178017E-3</v>
      </c>
      <c r="C53" s="24">
        <v>-0.83551587633138102</v>
      </c>
      <c r="D53" s="24">
        <v>-2.2884297351961199E-3</v>
      </c>
      <c r="E53" s="24">
        <v>-4.1739466012123399E-3</v>
      </c>
      <c r="F53" s="24">
        <v>0.235859707345729</v>
      </c>
      <c r="G53" s="24">
        <v>1.1576853331609399E-2</v>
      </c>
      <c r="H53" s="24">
        <v>-5.7151513776320401E-3</v>
      </c>
      <c r="I53" s="24">
        <v>0.13868663637940401</v>
      </c>
      <c r="J53" s="24">
        <v>8.2962657531601494E-3</v>
      </c>
      <c r="K53" s="24">
        <v>1.07448807894112</v>
      </c>
      <c r="L53" s="24">
        <v>-0.69083217803293295</v>
      </c>
      <c r="M53" s="24">
        <v>0</v>
      </c>
      <c r="N53" s="24">
        <v>0</v>
      </c>
      <c r="O53" s="24">
        <v>-7.2903483234767905E-2</v>
      </c>
      <c r="P53" s="24">
        <v>0</v>
      </c>
      <c r="Q53" s="24">
        <v>1.9390529628529E-2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-0.47332355561832601</v>
      </c>
      <c r="Z53" s="24">
        <v>-0.14476147724389399</v>
      </c>
      <c r="AA53" s="24">
        <v>-2.7127025870577599E-2</v>
      </c>
      <c r="AB53" s="24">
        <v>1.3162268243874201E-4</v>
      </c>
      <c r="AC53" s="24">
        <v>-7.3487148003592798E-3</v>
      </c>
      <c r="AD53" s="24">
        <v>0.15298621088516901</v>
      </c>
      <c r="AE53" s="24">
        <v>-4.0153274477440201E-2</v>
      </c>
      <c r="AF53" s="24">
        <v>-0.66620358166828897</v>
      </c>
      <c r="AH53">
        <f t="shared" si="3"/>
        <v>-0.66277994694616726</v>
      </c>
      <c r="AI53">
        <v>-0.1125</v>
      </c>
      <c r="AJ53">
        <f t="shared" si="4"/>
        <v>-0.66277994694616726</v>
      </c>
      <c r="AK53">
        <f t="shared" si="5"/>
        <v>-1.2378250859217381</v>
      </c>
    </row>
    <row r="54" spans="1:37">
      <c r="A54" s="26">
        <v>43921</v>
      </c>
      <c r="B54" s="24">
        <v>9.3411336029962399E-4</v>
      </c>
      <c r="C54" s="24">
        <v>-0.58732698487850199</v>
      </c>
      <c r="D54" s="24">
        <v>2.7227010865090599E-2</v>
      </c>
      <c r="E54" s="24">
        <v>-3.9154473405909104E-3</v>
      </c>
      <c r="F54" s="24">
        <v>0.30948509173509497</v>
      </c>
      <c r="G54" s="24">
        <v>6.0239153853599899E-3</v>
      </c>
      <c r="H54" s="24">
        <v>-6.0647269100136802E-3</v>
      </c>
      <c r="I54" s="24">
        <v>9.2708542240204597E-2</v>
      </c>
      <c r="J54" s="24">
        <v>-1.7432191837668601E-3</v>
      </c>
      <c r="K54" s="24">
        <v>1.79204392695434</v>
      </c>
      <c r="L54" s="24">
        <v>-0.51982204471395499</v>
      </c>
      <c r="M54" s="24">
        <v>0</v>
      </c>
      <c r="N54" s="24">
        <v>0</v>
      </c>
      <c r="O54" s="24">
        <v>-7.5761128096487204E-2</v>
      </c>
      <c r="P54" s="24">
        <v>0</v>
      </c>
      <c r="Q54" s="24">
        <v>-3.7307622721975301E-4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-0.57763575528649302</v>
      </c>
      <c r="Z54" s="24">
        <v>-0.43416706050111498</v>
      </c>
      <c r="AA54" s="24">
        <v>-6.31465036109852E-2</v>
      </c>
      <c r="AB54" s="24">
        <v>-3.6777631674585101E-2</v>
      </c>
      <c r="AC54" s="24">
        <v>-1.16188290897045E-2</v>
      </c>
      <c r="AD54" s="24">
        <v>0.17192308393200001</v>
      </c>
      <c r="AE54" s="24">
        <v>-3.9741376168989498E-2</v>
      </c>
      <c r="AF54" s="24">
        <v>4.2251900790034803E-2</v>
      </c>
      <c r="AH54">
        <f t="shared" si="3"/>
        <v>4.5675535512156501E-2</v>
      </c>
      <c r="AI54">
        <v>-0.11749999999999999</v>
      </c>
      <c r="AJ54">
        <f t="shared" si="4"/>
        <v>4.5675535512156501E-2</v>
      </c>
      <c r="AK54">
        <f t="shared" si="5"/>
        <v>-0.79494569521130054</v>
      </c>
    </row>
    <row r="55" spans="1:37">
      <c r="A55" s="26">
        <v>44012</v>
      </c>
      <c r="B55" s="24">
        <v>6.1899234175083499E-3</v>
      </c>
      <c r="C55" s="24">
        <v>-0.45601783785549299</v>
      </c>
      <c r="D55" s="24">
        <v>4.0946659461646197E-2</v>
      </c>
      <c r="E55" s="24">
        <v>-4.9570879362989297E-3</v>
      </c>
      <c r="F55" s="24">
        <v>0.33794304593897201</v>
      </c>
      <c r="G55" s="24">
        <v>-2.3042839084640099E-2</v>
      </c>
      <c r="H55" s="24">
        <v>-4.4255907397306596E-3</v>
      </c>
      <c r="I55" s="24">
        <v>6.4641971390715203E-2</v>
      </c>
      <c r="J55" s="24">
        <v>-1.29170405712152E-2</v>
      </c>
      <c r="K55" s="24">
        <v>2.3912438669468101</v>
      </c>
      <c r="L55" s="24">
        <v>-0.45944674459403201</v>
      </c>
      <c r="M55" s="24">
        <v>0</v>
      </c>
      <c r="N55" s="24">
        <v>0</v>
      </c>
      <c r="O55" s="24">
        <v>-7.9455405074238095E-2</v>
      </c>
      <c r="P55" s="24">
        <v>0</v>
      </c>
      <c r="Q55" s="24">
        <v>-1.7939027158595799E-2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-0.76848653873051098</v>
      </c>
      <c r="Z55" s="24">
        <v>-0.30093210230477802</v>
      </c>
      <c r="AA55" s="24">
        <v>-0.25749377883507002</v>
      </c>
      <c r="AB55" s="24">
        <v>-5.2518283996201898E-2</v>
      </c>
      <c r="AC55" s="24">
        <v>-6.2516406739276803E-2</v>
      </c>
      <c r="AD55" s="24">
        <v>0.227277631476695</v>
      </c>
      <c r="AE55" s="24">
        <v>-3.9333894402097502E-2</v>
      </c>
      <c r="AF55" s="24">
        <v>0.52876052061021395</v>
      </c>
      <c r="AH55">
        <f t="shared" si="3"/>
        <v>0.53218415533233565</v>
      </c>
      <c r="AI55">
        <v>-0.115</v>
      </c>
      <c r="AJ55">
        <f t="shared" si="4"/>
        <v>0.53218415533233565</v>
      </c>
      <c r="AK55">
        <f t="shared" si="5"/>
        <v>-0.64439023248533167</v>
      </c>
    </row>
    <row r="56" spans="1:37">
      <c r="A56" s="26">
        <v>44104</v>
      </c>
      <c r="B56" s="24">
        <v>1.12694213084155E-2</v>
      </c>
      <c r="C56" s="24">
        <v>-0.456182155708383</v>
      </c>
      <c r="D56" s="24">
        <v>-0.100761891273721</v>
      </c>
      <c r="E56" s="24">
        <v>-6.7394969219672996E-3</v>
      </c>
      <c r="F56" s="24">
        <v>0.31788394477988602</v>
      </c>
      <c r="G56" s="24">
        <v>-9.5449323691177493E-3</v>
      </c>
      <c r="H56" s="24">
        <v>-2.7825980280011802E-3</v>
      </c>
      <c r="I56" s="24">
        <v>0.29494450819317303</v>
      </c>
      <c r="J56" s="24">
        <v>-3.3015022907107901E-2</v>
      </c>
      <c r="K56" s="24">
        <v>2.3767133998452699</v>
      </c>
      <c r="L56" s="24">
        <v>-0.53894596999469102</v>
      </c>
      <c r="M56" s="24">
        <v>0</v>
      </c>
      <c r="N56" s="24">
        <v>0</v>
      </c>
      <c r="O56" s="24">
        <v>-7.9049760785082607E-2</v>
      </c>
      <c r="P56" s="24">
        <v>0</v>
      </c>
      <c r="Q56" s="24">
        <v>-2.3024406283260399E-2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-0.82085172589771704</v>
      </c>
      <c r="Z56" s="24">
        <v>-0.189324162004709</v>
      </c>
      <c r="AA56" s="24">
        <v>-0.12319988905173999</v>
      </c>
      <c r="AB56" s="24">
        <v>-0.19226369297106399</v>
      </c>
      <c r="AC56" s="24">
        <v>-8.6335748370192505E-2</v>
      </c>
      <c r="AD56" s="24">
        <v>0.24899139541752299</v>
      </c>
      <c r="AE56" s="24">
        <v>-3.8930772109625297E-2</v>
      </c>
      <c r="AF56" s="24">
        <v>0.54885044486786905</v>
      </c>
      <c r="AH56">
        <f t="shared" si="3"/>
        <v>0.55227407958999075</v>
      </c>
      <c r="AI56">
        <v>-0.13</v>
      </c>
      <c r="AJ56">
        <f t="shared" si="4"/>
        <v>0.55227407958999075</v>
      </c>
      <c r="AK56">
        <f t="shared" si="5"/>
        <v>-0.66145549737737941</v>
      </c>
    </row>
    <row r="57" spans="1:37">
      <c r="A57" s="26">
        <v>44196</v>
      </c>
      <c r="B57" s="24">
        <v>1.51463417361713E-2</v>
      </c>
      <c r="C57" s="24">
        <v>-4.6469456414469597E-2</v>
      </c>
      <c r="D57" s="24">
        <v>-5.9041001859831597E-2</v>
      </c>
      <c r="E57" s="24">
        <v>1.1674341867994001E-2</v>
      </c>
      <c r="F57" s="24">
        <v>0.42647544705017998</v>
      </c>
      <c r="G57" s="24">
        <v>-9.2496176757208802E-3</v>
      </c>
      <c r="H57" s="24">
        <v>6.6966153215563297E-3</v>
      </c>
      <c r="I57" s="24">
        <v>3.9649951657227497E-2</v>
      </c>
      <c r="J57" s="24">
        <v>-7.4616194158388202E-2</v>
      </c>
      <c r="K57" s="24">
        <v>3.2449942079576801</v>
      </c>
      <c r="L57" s="24">
        <v>-0.64152905291398399</v>
      </c>
      <c r="M57" s="24">
        <v>0</v>
      </c>
      <c r="N57" s="24">
        <v>0</v>
      </c>
      <c r="O57" s="24">
        <v>-7.9486908631551001E-2</v>
      </c>
      <c r="P57" s="24">
        <v>0</v>
      </c>
      <c r="Q57" s="24">
        <v>-1.1023092723765299E-2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-1.29118468766104</v>
      </c>
      <c r="Z57" s="24">
        <v>-0.139376921399541</v>
      </c>
      <c r="AA57" s="24">
        <v>-0.10731968161637</v>
      </c>
      <c r="AB57" s="24">
        <v>-8.5588479156683994E-2</v>
      </c>
      <c r="AC57" s="24">
        <v>-0.206568628808004</v>
      </c>
      <c r="AD57" s="24">
        <v>0.24796129920512899</v>
      </c>
      <c r="AE57" s="24">
        <v>-3.8531953336577801E-2</v>
      </c>
      <c r="AF57" s="24">
        <v>1.20261252843995</v>
      </c>
      <c r="AH57">
        <f t="shared" si="3"/>
        <v>1.2060361631620717</v>
      </c>
      <c r="AI57">
        <v>-0.13750000000000001</v>
      </c>
      <c r="AJ57">
        <f t="shared" si="4"/>
        <v>1.2060361631620717</v>
      </c>
      <c r="AK57">
        <f t="shared" si="5"/>
        <v>-0.45688094535909829</v>
      </c>
    </row>
    <row r="58" spans="1:37">
      <c r="A58" s="26">
        <v>44286</v>
      </c>
      <c r="B58" s="24">
        <v>4.8299364640487803E-3</v>
      </c>
      <c r="C58" s="24">
        <v>-0.21962525091552701</v>
      </c>
      <c r="D58" s="24">
        <v>3.55943197867961E-2</v>
      </c>
      <c r="E58" s="24">
        <v>5.3912998283578203E-3</v>
      </c>
      <c r="F58" s="24">
        <v>0.18589447261596601</v>
      </c>
      <c r="G58" s="24">
        <v>6.9811552330605996E-3</v>
      </c>
      <c r="H58" s="24">
        <v>5.5318532656056796E-3</v>
      </c>
      <c r="I58" s="24">
        <v>7.5380403153035097E-2</v>
      </c>
      <c r="J58" s="24">
        <v>-6.7794173413813094E-2</v>
      </c>
      <c r="K58" s="24">
        <v>3.2811144124064602</v>
      </c>
      <c r="L58" s="24">
        <v>-0.27806081988465797</v>
      </c>
      <c r="M58" s="24">
        <v>0</v>
      </c>
      <c r="N58" s="24">
        <v>0</v>
      </c>
      <c r="O58" s="24">
        <v>-8.1611206297221794E-2</v>
      </c>
      <c r="P58" s="24">
        <v>0</v>
      </c>
      <c r="Q58" s="24">
        <v>2.8753958971761001E-2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-1.1660141127894399</v>
      </c>
      <c r="Z58" s="24">
        <v>-0.17191197923958301</v>
      </c>
      <c r="AA58" s="24">
        <v>-9.3615748858514203E-2</v>
      </c>
      <c r="AB58" s="24">
        <v>-6.4304121339661305E-2</v>
      </c>
      <c r="AC58" s="24">
        <v>-0.105727654120141</v>
      </c>
      <c r="AD58" s="24">
        <v>0.149084172605498</v>
      </c>
      <c r="AE58" s="24">
        <v>-3.8137383206489101E-2</v>
      </c>
      <c r="AF58" s="24">
        <v>1.49175353426549</v>
      </c>
      <c r="AH58">
        <f t="shared" si="3"/>
        <v>1.4951771689876117</v>
      </c>
      <c r="AI58">
        <v>-0.13750000000000001</v>
      </c>
      <c r="AJ58">
        <f t="shared" si="4"/>
        <v>1.4951771689876117</v>
      </c>
      <c r="AK58">
        <f t="shared" si="5"/>
        <v>-0.33344779967700711</v>
      </c>
    </row>
    <row r="59" spans="1:37">
      <c r="A59" s="26">
        <v>44377</v>
      </c>
      <c r="B59" s="24">
        <v>-8.7323661513691603E-3</v>
      </c>
      <c r="C59" s="24">
        <v>-0.54762294011372104</v>
      </c>
      <c r="D59" s="24">
        <v>8.6457816486633393E-2</v>
      </c>
      <c r="E59" s="24">
        <v>-3.1089748672553201E-3</v>
      </c>
      <c r="F59" s="24">
        <v>-5.8758517145652597E-2</v>
      </c>
      <c r="G59" s="24">
        <v>-3.2082947979401501E-3</v>
      </c>
      <c r="H59" s="24">
        <v>-8.7072035543580908E-3</v>
      </c>
      <c r="I59" s="24">
        <v>0.12235161955322001</v>
      </c>
      <c r="J59" s="24">
        <v>-2.5121111492361001E-2</v>
      </c>
      <c r="K59" s="24">
        <v>2.2425599770970699</v>
      </c>
      <c r="L59" s="24">
        <v>-0.29579449270484998</v>
      </c>
      <c r="M59" s="24">
        <v>0</v>
      </c>
      <c r="N59" s="24">
        <v>0</v>
      </c>
      <c r="O59" s="24">
        <v>-8.0038660925559002E-2</v>
      </c>
      <c r="P59" s="24">
        <v>0</v>
      </c>
      <c r="Q59" s="24">
        <v>6.3685904299605994E-2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-1.00832064780995</v>
      </c>
      <c r="Z59" s="24">
        <v>8.4076400306486096E-2</v>
      </c>
      <c r="AA59" s="24">
        <v>-6.4889918190619997E-2</v>
      </c>
      <c r="AB59" s="24">
        <v>-5.2233423641915598E-2</v>
      </c>
      <c r="AC59" s="24">
        <v>-6.7000611624003406E-2</v>
      </c>
      <c r="AD59" s="24">
        <v>0.14893007589103399</v>
      </c>
      <c r="AE59" s="24">
        <v>-3.7747007889095997E-2</v>
      </c>
      <c r="AF59" s="24">
        <v>0.48677762272530101</v>
      </c>
      <c r="AH59">
        <f t="shared" si="3"/>
        <v>0.49020125744742271</v>
      </c>
      <c r="AI59">
        <v>-0.14000000000000001</v>
      </c>
      <c r="AJ59">
        <f t="shared" si="4"/>
        <v>0.49020125744742271</v>
      </c>
      <c r="AK59">
        <f t="shared" si="5"/>
        <v>-0.79292059458067821</v>
      </c>
    </row>
    <row r="60" spans="1:37">
      <c r="A60" s="26">
        <v>44469</v>
      </c>
      <c r="B60" s="24">
        <v>-1.03467322294908E-2</v>
      </c>
      <c r="C60" s="24">
        <v>-0.83959202476509498</v>
      </c>
      <c r="D60" s="24">
        <v>8.1792254351767596E-2</v>
      </c>
      <c r="E60" s="24">
        <v>-8.8883563560377601E-3</v>
      </c>
      <c r="F60" s="24">
        <v>3.2212491590110297E-2</v>
      </c>
      <c r="G60" s="24">
        <v>4.0293145371300002E-3</v>
      </c>
      <c r="H60" s="24">
        <v>7.1337594157241798E-3</v>
      </c>
      <c r="I60" s="24">
        <v>-7.2200263080792901E-2</v>
      </c>
      <c r="J60" s="24">
        <v>1.1062941759619201E-2</v>
      </c>
      <c r="K60" s="24">
        <v>2.00895439131369</v>
      </c>
      <c r="L60" s="24">
        <v>-6.2099494970399301E-2</v>
      </c>
      <c r="M60" s="24">
        <v>0</v>
      </c>
      <c r="N60" s="24">
        <v>0</v>
      </c>
      <c r="O60" s="24">
        <v>-7.9791507252831906E-2</v>
      </c>
      <c r="P60" s="24">
        <v>0</v>
      </c>
      <c r="Q60" s="24">
        <v>6.0323984702169001E-2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-1.47567029889019</v>
      </c>
      <c r="Z60" s="24">
        <v>0.22413411254313501</v>
      </c>
      <c r="AA60" s="24">
        <v>2.31082499852833E-2</v>
      </c>
      <c r="AB60" s="24">
        <v>-3.0377814182664699E-2</v>
      </c>
      <c r="AC60" s="24">
        <v>-6.1404166303387797E-2</v>
      </c>
      <c r="AD60" s="24">
        <v>0.178132630155933</v>
      </c>
      <c r="AE60" s="24">
        <v>-3.7360774569242798E-2</v>
      </c>
      <c r="AF60" s="24">
        <v>-4.68473022456126E-2</v>
      </c>
      <c r="AH60">
        <f t="shared" si="3"/>
        <v>-4.3423667523490903E-2</v>
      </c>
      <c r="AI60">
        <v>-0.14000000000000001</v>
      </c>
      <c r="AJ60">
        <f t="shared" si="4"/>
        <v>-4.3423667523490903E-2</v>
      </c>
      <c r="AK60">
        <f t="shared" si="5"/>
        <v>-0.91030077214528982</v>
      </c>
    </row>
    <row r="61" spans="1:37">
      <c r="A61" s="26">
        <v>44561</v>
      </c>
      <c r="B61" s="24">
        <v>1.5597581627692901E-3</v>
      </c>
      <c r="C61" s="24">
        <v>-0.52757808500331205</v>
      </c>
      <c r="D61" s="24">
        <v>0.16706833594117901</v>
      </c>
      <c r="E61" s="24">
        <v>2.85656284448248E-3</v>
      </c>
      <c r="F61" s="24">
        <v>1.89038532434447E-2</v>
      </c>
      <c r="G61" s="24">
        <v>-1.1311775080411399E-2</v>
      </c>
      <c r="H61" s="24">
        <v>1.1264970540853601E-2</v>
      </c>
      <c r="I61" s="24">
        <v>-0.234842333975705</v>
      </c>
      <c r="J61" s="24">
        <v>2.84756831800385E-2</v>
      </c>
      <c r="K61" s="24">
        <v>2.5846007918326599</v>
      </c>
      <c r="L61" s="24">
        <v>-0.34686398478431901</v>
      </c>
      <c r="M61" s="24">
        <v>0</v>
      </c>
      <c r="N61" s="24">
        <v>0</v>
      </c>
      <c r="O61" s="24">
        <v>-7.7449100426583997E-2</v>
      </c>
      <c r="P61" s="24">
        <v>0</v>
      </c>
      <c r="Q61" s="24">
        <v>0.17929421586056099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-2.0287227890664701</v>
      </c>
      <c r="Z61" s="24">
        <v>4.66331860949981E-2</v>
      </c>
      <c r="AA61" s="24">
        <v>3.9409604152321101E-2</v>
      </c>
      <c r="AB61" s="24">
        <v>-1.0911217888602401E-2</v>
      </c>
      <c r="AC61" s="24">
        <v>-8.7607757025339794E-2</v>
      </c>
      <c r="AD61" s="24">
        <v>0.16624060308417801</v>
      </c>
      <c r="AE61" s="24">
        <v>-3.6978631416956703E-2</v>
      </c>
      <c r="AF61" s="24">
        <v>-0.11595810973027899</v>
      </c>
      <c r="AH61">
        <f t="shared" si="3"/>
        <v>-0.11253447500815729</v>
      </c>
      <c r="AI61">
        <v>-0.14499999999999999</v>
      </c>
      <c r="AJ61">
        <f t="shared" si="4"/>
        <v>-0.11253447500815729</v>
      </c>
      <c r="AK61">
        <f t="shared" si="5"/>
        <v>-0.82217689619190193</v>
      </c>
    </row>
    <row r="62" spans="1:37">
      <c r="A62" s="26">
        <v>44651</v>
      </c>
      <c r="B62" s="24">
        <v>5.0360144104754203E-3</v>
      </c>
      <c r="C62" s="24">
        <v>-0.44087721479633601</v>
      </c>
      <c r="D62" s="24">
        <v>0.308380657499355</v>
      </c>
      <c r="E62" s="24">
        <v>-2.1955007933604199E-3</v>
      </c>
      <c r="F62" s="24">
        <v>-0.247771932597457</v>
      </c>
      <c r="G62" s="24">
        <v>-1.4825151236893401E-2</v>
      </c>
      <c r="H62" s="24">
        <v>-3.5873884990625998E-3</v>
      </c>
      <c r="I62" s="24">
        <v>-0.33441592796561198</v>
      </c>
      <c r="J62" s="24">
        <v>5.2124771610988503E-2</v>
      </c>
      <c r="K62" s="24">
        <v>2.5990747423428902</v>
      </c>
      <c r="L62" s="24">
        <v>-7.89518136899897E-2</v>
      </c>
      <c r="M62" s="24">
        <v>0</v>
      </c>
      <c r="N62" s="24">
        <v>0</v>
      </c>
      <c r="O62" s="24">
        <v>-7.3755871830213399E-2</v>
      </c>
      <c r="P62" s="24">
        <v>0</v>
      </c>
      <c r="Q62" s="24">
        <v>0.24561100331337801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-2.0181700052354299</v>
      </c>
      <c r="Z62" s="24">
        <v>-6.7429528971546304E-2</v>
      </c>
      <c r="AA62" s="24">
        <v>-8.7492866078001996E-2</v>
      </c>
      <c r="AB62" s="24">
        <v>-1.8411690026054799E-2</v>
      </c>
      <c r="AC62" s="24">
        <v>-8.59460728087829E-2</v>
      </c>
      <c r="AD62" s="24">
        <v>0.15537788002835601</v>
      </c>
      <c r="AE62" s="24">
        <v>-3.6600527558663602E-2</v>
      </c>
      <c r="AF62" s="24">
        <v>-0.14482642288203201</v>
      </c>
      <c r="AH62">
        <f t="shared" si="3"/>
        <v>-0.14140278815991031</v>
      </c>
      <c r="AI62">
        <v>-0.13750000000000001</v>
      </c>
      <c r="AJ62">
        <f t="shared" si="4"/>
        <v>-0.14140278815991031</v>
      </c>
      <c r="AK62">
        <f t="shared" si="5"/>
        <v>-0.61840524741134062</v>
      </c>
    </row>
    <row r="63" spans="1:37">
      <c r="A63" s="26">
        <v>44742</v>
      </c>
      <c r="B63" s="24">
        <v>6.65762874452701E-3</v>
      </c>
      <c r="C63" s="24">
        <v>-0.57452939487056298</v>
      </c>
      <c r="D63" s="24">
        <v>0.439854078357721</v>
      </c>
      <c r="E63" s="24">
        <v>-4.0098064546737798E-3</v>
      </c>
      <c r="F63" s="24">
        <v>-0.61635730480669204</v>
      </c>
      <c r="G63" s="24">
        <v>-4.5292826021417799E-2</v>
      </c>
      <c r="H63" s="24">
        <v>3.88419730629243E-3</v>
      </c>
      <c r="I63" s="24">
        <v>-0.40677789790037999</v>
      </c>
      <c r="J63" s="24">
        <v>7.1513712755617798E-2</v>
      </c>
      <c r="K63" s="24">
        <v>2.5382299469670699</v>
      </c>
      <c r="L63" s="24">
        <v>-0.16430468419661801</v>
      </c>
      <c r="M63" s="24">
        <v>0</v>
      </c>
      <c r="N63" s="24">
        <v>0</v>
      </c>
      <c r="O63" s="24">
        <v>-6.9041759715165005E-2</v>
      </c>
      <c r="P63" s="24">
        <v>0</v>
      </c>
      <c r="Q63" s="24">
        <v>0.24749131635591301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-2.9945056402796699</v>
      </c>
      <c r="Z63" s="24">
        <v>0.10376374458821699</v>
      </c>
      <c r="AA63" s="24">
        <v>-0.15757181844205601</v>
      </c>
      <c r="AB63" s="24">
        <v>-4.5581191350032003E-2</v>
      </c>
      <c r="AC63" s="24">
        <v>-6.9930126643060406E-2</v>
      </c>
      <c r="AD63" s="24">
        <v>0.17391102558319799</v>
      </c>
      <c r="AE63" s="24">
        <v>-3.62264130494706E-2</v>
      </c>
      <c r="AF63" s="24">
        <v>-1.59882321307131</v>
      </c>
      <c r="AH63">
        <f t="shared" si="3"/>
        <v>-1.5953995783491883</v>
      </c>
      <c r="AI63">
        <v>-0.13500000000000001</v>
      </c>
      <c r="AJ63">
        <f t="shared" si="4"/>
        <v>-1.5953995783491883</v>
      </c>
      <c r="AK63">
        <f t="shared" si="5"/>
        <v>-1.1437155187728554</v>
      </c>
    </row>
    <row r="64" spans="1:37">
      <c r="A64" s="26">
        <v>44834</v>
      </c>
      <c r="B64" s="24">
        <v>1.57876379716884E-2</v>
      </c>
      <c r="C64" s="24">
        <v>-0.64557124140723299</v>
      </c>
      <c r="D64" s="24">
        <v>0.43248935927341098</v>
      </c>
      <c r="E64" s="24">
        <v>-1.26868597026172E-3</v>
      </c>
      <c r="F64" s="24">
        <v>-0.57948213460154896</v>
      </c>
      <c r="G64" s="24">
        <v>-6.5153525576882698E-2</v>
      </c>
      <c r="H64" s="24">
        <v>2.9499068974416402E-2</v>
      </c>
      <c r="I64" s="24">
        <v>-0.46838425838160802</v>
      </c>
      <c r="J64" s="24">
        <v>6.6083877349603096E-2</v>
      </c>
      <c r="K64" s="24">
        <v>2.2248908522476198</v>
      </c>
      <c r="L64" s="24">
        <v>-5.6081132068044201E-2</v>
      </c>
      <c r="M64" s="24">
        <v>0</v>
      </c>
      <c r="N64" s="24">
        <v>0</v>
      </c>
      <c r="O64" s="24">
        <v>-6.4091537011555802E-2</v>
      </c>
      <c r="P64" s="24">
        <v>0</v>
      </c>
      <c r="Q64" s="24">
        <v>0.30640574112927699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-3.1057945205355102</v>
      </c>
      <c r="Z64" s="24">
        <v>0.30701162223147599</v>
      </c>
      <c r="AA64" s="24">
        <v>-7.9898901169434294E-2</v>
      </c>
      <c r="AB64" s="24">
        <v>-6.6524621785816002E-2</v>
      </c>
      <c r="AC64" s="24">
        <v>-4.8628757132149397E-2</v>
      </c>
      <c r="AD64" s="24">
        <v>0.20038997307776399</v>
      </c>
      <c r="AE64" s="24">
        <v>-3.58562388465022E-2</v>
      </c>
      <c r="AF64" s="24">
        <v>-1.6341774222313701</v>
      </c>
      <c r="AH64">
        <f t="shared" si="3"/>
        <v>-1.6307537875092484</v>
      </c>
      <c r="AI64">
        <v>2.2499999999999999E-2</v>
      </c>
      <c r="AJ64">
        <f t="shared" si="4"/>
        <v>-1.6307537875092484</v>
      </c>
      <c r="AK64">
        <f t="shared" si="5"/>
        <v>-1.0621994344431984</v>
      </c>
    </row>
    <row r="65" spans="1:37">
      <c r="A65" s="26">
        <v>44926</v>
      </c>
      <c r="B65" s="24">
        <v>2.66638541663561E-2</v>
      </c>
      <c r="C65" s="24">
        <v>-0.73430747576676403</v>
      </c>
      <c r="D65" s="24">
        <v>0.43920676963686101</v>
      </c>
      <c r="E65" s="24">
        <v>-1.47531529126047E-3</v>
      </c>
      <c r="F65" s="24">
        <v>-0.60677636905658505</v>
      </c>
      <c r="G65" s="24">
        <v>-6.8575494942584206E-2</v>
      </c>
      <c r="H65" s="24">
        <v>2.7503778758471001E-2</v>
      </c>
      <c r="I65" s="24">
        <v>-0.37240250731247698</v>
      </c>
      <c r="J65" s="24">
        <v>5.8221154904197402E-2</v>
      </c>
      <c r="K65" s="24">
        <v>2.5649576538707199</v>
      </c>
      <c r="L65" s="24">
        <v>-2.0317616227346201E-2</v>
      </c>
      <c r="M65" s="24">
        <v>0</v>
      </c>
      <c r="N65" s="24">
        <v>0</v>
      </c>
      <c r="O65" s="24">
        <v>-6.3316274632310904E-2</v>
      </c>
      <c r="P65" s="24">
        <v>0</v>
      </c>
      <c r="Q65" s="24">
        <v>0.430641616163916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-3.0115472979056701</v>
      </c>
      <c r="Z65" s="24">
        <v>0.337421755461631</v>
      </c>
      <c r="AA65" s="24">
        <v>5.0210330444327399E-2</v>
      </c>
      <c r="AB65" s="24">
        <v>-1.69060282820774E-4</v>
      </c>
      <c r="AC65" s="24">
        <v>-3.63947123719153E-2</v>
      </c>
      <c r="AD65" s="24">
        <v>0.22204390099874899</v>
      </c>
      <c r="AE65" s="24">
        <v>-3.5489956783223302E-2</v>
      </c>
      <c r="AF65" s="24">
        <v>-0.793901266167794</v>
      </c>
      <c r="AH65">
        <f t="shared" si="3"/>
        <v>-0.79047763144567229</v>
      </c>
      <c r="AI65">
        <v>0.33750000000000002</v>
      </c>
      <c r="AJ65">
        <f t="shared" si="4"/>
        <v>-0.79047763144567229</v>
      </c>
      <c r="AK65">
        <f t="shared" si="5"/>
        <v>-0.91700020166069374</v>
      </c>
    </row>
    <row r="66" spans="1:37">
      <c r="A66" s="26">
        <v>45016</v>
      </c>
      <c r="B66" s="24">
        <v>2.4923629410043901E-2</v>
      </c>
      <c r="C66" s="24">
        <v>-0.98070748995043899</v>
      </c>
      <c r="D66" s="24">
        <v>0.33724342898601101</v>
      </c>
      <c r="E66" s="24">
        <v>-3.3056664683144702E-3</v>
      </c>
      <c r="F66" s="24">
        <v>-0.46220980755851299</v>
      </c>
      <c r="G66" s="24">
        <v>-6.4955238056600098E-2</v>
      </c>
      <c r="H66" s="24">
        <v>2.05351040251587E-4</v>
      </c>
      <c r="I66" s="24">
        <v>-0.14847614688402</v>
      </c>
      <c r="J66" s="24">
        <v>5.2419268767398303E-2</v>
      </c>
      <c r="K66" s="24">
        <v>2.6554837040766799</v>
      </c>
      <c r="L66" s="24">
        <v>-5.7362273606660401E-2</v>
      </c>
      <c r="M66" s="24">
        <v>0</v>
      </c>
      <c r="N66" s="24">
        <v>0</v>
      </c>
      <c r="O66" s="24">
        <v>-6.6040439960113606E-2</v>
      </c>
      <c r="P66" s="24">
        <v>0</v>
      </c>
      <c r="Q66" s="24">
        <v>0.488834040075183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-2.7237999270290598</v>
      </c>
      <c r="Z66" s="24">
        <v>0.30325759926941398</v>
      </c>
      <c r="AA66" s="24">
        <v>6.4969496359843795E-2</v>
      </c>
      <c r="AB66" s="24">
        <v>9.0294344423811596E-2</v>
      </c>
      <c r="AC66" s="24">
        <v>8.6143952445904906E-2</v>
      </c>
      <c r="AD66" s="24">
        <v>0.23246742752704699</v>
      </c>
      <c r="AE66" s="24">
        <v>-3.5127519544703403E-2</v>
      </c>
      <c r="AF66" s="24">
        <v>-0.20574226667692699</v>
      </c>
      <c r="AH66">
        <f t="shared" ref="AH66:AH97" si="6">AF66+$AG$2</f>
        <v>-0.20231863195480529</v>
      </c>
      <c r="AI66">
        <v>0.58750000000000002</v>
      </c>
      <c r="AJ66">
        <f t="shared" ref="AJ66:AJ97" si="7">+AH66</f>
        <v>-0.20231863195480529</v>
      </c>
      <c r="AK66">
        <f t="shared" ref="AK66:AK97" si="8">AH66-SUM(Y66:AD66,K66)</f>
        <v>-0.91113522902844724</v>
      </c>
    </row>
    <row r="67" spans="1:37">
      <c r="A67" s="26">
        <v>45107</v>
      </c>
      <c r="B67" s="24">
        <v>1.6156575095686101E-2</v>
      </c>
      <c r="C67" s="24">
        <v>-0.97731247376435604</v>
      </c>
      <c r="D67" s="24">
        <v>0.28096296986341202</v>
      </c>
      <c r="E67" s="24">
        <v>-4.6757751312929497E-3</v>
      </c>
      <c r="F67" s="24">
        <v>-0.42426308449843497</v>
      </c>
      <c r="G67" s="24">
        <v>-7.9342004978133804E-2</v>
      </c>
      <c r="H67" s="24">
        <v>-4.1149086089465499E-3</v>
      </c>
      <c r="I67" s="24">
        <v>-0.16518149404333601</v>
      </c>
      <c r="J67" s="24">
        <v>4.42810608229127E-2</v>
      </c>
      <c r="K67" s="24">
        <v>2.60516963852093</v>
      </c>
      <c r="L67" s="24">
        <v>7.9349623773780093E-3</v>
      </c>
      <c r="M67" s="24">
        <v>0</v>
      </c>
      <c r="N67" s="24">
        <v>0</v>
      </c>
      <c r="O67" s="24">
        <v>-6.3001957396204095E-2</v>
      </c>
      <c r="P67" s="24">
        <v>0</v>
      </c>
      <c r="Q67" s="24">
        <v>0.45742555741705199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-2.4979911975425599</v>
      </c>
      <c r="Z67" s="24">
        <v>0.28555897570905697</v>
      </c>
      <c r="AA67" s="24">
        <v>4.6484934163387399E-2</v>
      </c>
      <c r="AB67" s="24">
        <v>9.6633295254097307E-2</v>
      </c>
      <c r="AC67" s="24">
        <v>0.16481070113349</v>
      </c>
      <c r="AD67" s="24">
        <v>0.35903234229778802</v>
      </c>
      <c r="AE67" s="24">
        <v>-3.4768880643824003E-2</v>
      </c>
      <c r="AF67" s="24">
        <v>0.113799236048003</v>
      </c>
      <c r="AH67">
        <f t="shared" si="6"/>
        <v>0.11722287077012471</v>
      </c>
      <c r="AI67">
        <v>0.78749999999999998</v>
      </c>
      <c r="AJ67">
        <f t="shared" si="7"/>
        <v>0.11722287077012471</v>
      </c>
      <c r="AK67">
        <f t="shared" si="8"/>
        <v>-0.94247581876606523</v>
      </c>
    </row>
    <row r="68" spans="1:37">
      <c r="A68" s="26">
        <v>45199</v>
      </c>
      <c r="B68" s="24">
        <v>1.46674490687808E-2</v>
      </c>
      <c r="C68" s="24">
        <v>-0.89650410190237195</v>
      </c>
      <c r="D68" s="24">
        <v>0.22301704282834001</v>
      </c>
      <c r="E68" s="24">
        <v>-2.2169225347804101E-3</v>
      </c>
      <c r="F68" s="24">
        <v>-0.39430111306807403</v>
      </c>
      <c r="G68" s="24">
        <v>-8.3816632700657895E-2</v>
      </c>
      <c r="H68" s="24">
        <v>-7.5292028316983903E-3</v>
      </c>
      <c r="I68" s="24">
        <v>-0.13923866040744801</v>
      </c>
      <c r="J68" s="24">
        <v>1.8103144324181E-2</v>
      </c>
      <c r="K68" s="24">
        <v>2.6587829769612501</v>
      </c>
      <c r="L68" s="24">
        <v>4.1861372588538103E-3</v>
      </c>
      <c r="M68" s="24">
        <v>0</v>
      </c>
      <c r="N68" s="24">
        <v>0</v>
      </c>
      <c r="O68" s="24">
        <v>-5.8632906781092502E-2</v>
      </c>
      <c r="P68" s="24">
        <v>0</v>
      </c>
      <c r="Q68" s="24">
        <v>0.43623351099785201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-2.5312689187466799</v>
      </c>
      <c r="Z68" s="24">
        <v>0.27520192100471802</v>
      </c>
      <c r="AA68" s="24">
        <v>3.9784867694794397E-2</v>
      </c>
      <c r="AB68" s="24">
        <v>8.2324788961986403E-2</v>
      </c>
      <c r="AC68" s="24">
        <v>0.16524845332494201</v>
      </c>
      <c r="AD68" s="24">
        <v>0.424134670848204</v>
      </c>
      <c r="AE68" s="24">
        <v>-3.4413994398329102E-2</v>
      </c>
      <c r="AF68" s="24">
        <v>0.19376250990268401</v>
      </c>
      <c r="AH68">
        <f t="shared" si="6"/>
        <v>0.19718614462480571</v>
      </c>
      <c r="AI68">
        <v>0.90500000000000003</v>
      </c>
      <c r="AJ68">
        <f t="shared" si="7"/>
        <v>0.19718614462480571</v>
      </c>
      <c r="AK68">
        <f t="shared" si="8"/>
        <v>-0.91702261542440899</v>
      </c>
    </row>
    <row r="69" spans="1:37">
      <c r="A69" s="26">
        <v>45291</v>
      </c>
      <c r="B69" s="24">
        <v>1.31511180862421E-2</v>
      </c>
      <c r="C69" s="24">
        <v>-0.76677737103583699</v>
      </c>
      <c r="D69" s="24">
        <v>0.18495592312162601</v>
      </c>
      <c r="E69" s="24">
        <v>3.1433330416007202E-3</v>
      </c>
      <c r="F69" s="24">
        <v>-0.26017395996308201</v>
      </c>
      <c r="G69" s="24">
        <v>-9.2300753135665894E-2</v>
      </c>
      <c r="H69" s="24">
        <v>-1.7487399048994299E-2</v>
      </c>
      <c r="I69" s="24">
        <v>-0.14214728556658199</v>
      </c>
      <c r="J69" s="24">
        <v>-5.1023712468156101E-3</v>
      </c>
      <c r="K69" s="24">
        <v>2.8543989422089102</v>
      </c>
      <c r="L69" s="24">
        <v>-7.4562127224202704E-2</v>
      </c>
      <c r="M69" s="24">
        <v>0</v>
      </c>
      <c r="N69" s="24">
        <v>0</v>
      </c>
      <c r="O69" s="24">
        <v>-5.5153498538117102E-2</v>
      </c>
      <c r="P69" s="24">
        <v>0</v>
      </c>
      <c r="Q69" s="24">
        <v>0.39255910621100998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-2.6186199460054</v>
      </c>
      <c r="Z69" s="24">
        <v>0.24787557886714201</v>
      </c>
      <c r="AA69" s="24">
        <v>4.4558014388886902E-2</v>
      </c>
      <c r="AB69" s="24">
        <v>7.4101958657857195E-2</v>
      </c>
      <c r="AC69" s="24">
        <v>0.136896626062705</v>
      </c>
      <c r="AD69" s="24">
        <v>0.40028425452222299</v>
      </c>
      <c r="AE69" s="24">
        <v>-3.4062815908739399E-2</v>
      </c>
      <c r="AF69" s="24">
        <v>0.28553732749465699</v>
      </c>
      <c r="AH69">
        <f t="shared" si="6"/>
        <v>0.28896096221677869</v>
      </c>
      <c r="AI69">
        <v>0.96250000000000002</v>
      </c>
      <c r="AJ69">
        <f t="shared" si="7"/>
        <v>0.28896096221677869</v>
      </c>
      <c r="AK69">
        <f t="shared" si="8"/>
        <v>-0.85053446648554532</v>
      </c>
    </row>
    <row r="70" spans="1:37">
      <c r="A70" s="26">
        <v>45382</v>
      </c>
      <c r="B70" s="24">
        <v>8.3353904513941597E-3</v>
      </c>
      <c r="C70" s="24">
        <v>-0.87324137644684896</v>
      </c>
      <c r="D70" s="24">
        <v>0.13613221492689401</v>
      </c>
      <c r="E70" s="24">
        <v>-2.9593167237225398E-3</v>
      </c>
      <c r="F70" s="24">
        <v>-0.15431885656287</v>
      </c>
      <c r="G70" s="24">
        <v>-7.1954789662316998E-2</v>
      </c>
      <c r="H70" s="24">
        <v>-1.40515916120778E-2</v>
      </c>
      <c r="I70" s="24">
        <v>5.2912046119468301E-2</v>
      </c>
      <c r="J70" s="24">
        <v>-1.48293404265141E-2</v>
      </c>
      <c r="K70" s="24">
        <v>2.5894546971487902</v>
      </c>
      <c r="L70" s="24">
        <v>0.12983401495827299</v>
      </c>
      <c r="M70" s="24">
        <v>0</v>
      </c>
      <c r="N70" s="24">
        <v>0</v>
      </c>
      <c r="O70" s="24">
        <v>-5.50339920042031E-2</v>
      </c>
      <c r="P70" s="24">
        <v>0</v>
      </c>
      <c r="Q70" s="24">
        <v>0.30348597571423402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-2.2254582686784299</v>
      </c>
      <c r="Z70" s="24">
        <v>0.238283501643585</v>
      </c>
      <c r="AA70" s="24">
        <v>3.4835067166164899E-2</v>
      </c>
      <c r="AB70" s="24">
        <v>6.5849444124620696E-2</v>
      </c>
      <c r="AC70" s="24">
        <v>0.112195625417478</v>
      </c>
      <c r="AD70" s="24">
        <v>0.340549968091097</v>
      </c>
      <c r="AE70" s="24">
        <v>-3.3715301037063099E-2</v>
      </c>
      <c r="AF70" s="24">
        <v>0.56630511260786798</v>
      </c>
      <c r="AH70">
        <f t="shared" si="6"/>
        <v>0.56972874732998968</v>
      </c>
      <c r="AI70">
        <v>0.96499999999999997</v>
      </c>
      <c r="AJ70">
        <f t="shared" si="7"/>
        <v>0.56972874732998968</v>
      </c>
      <c r="AK70">
        <f t="shared" si="8"/>
        <v>-0.58598128758331613</v>
      </c>
    </row>
    <row r="71" spans="1:37">
      <c r="A71" s="26">
        <v>45473</v>
      </c>
      <c r="B71" s="24">
        <v>6.6239799376915402E-3</v>
      </c>
      <c r="C71" s="24">
        <v>-0.63394672133872199</v>
      </c>
      <c r="D71" s="24">
        <v>0.18279750472235601</v>
      </c>
      <c r="E71" s="24">
        <v>1.8186215541019199E-4</v>
      </c>
      <c r="F71" s="24">
        <v>-0.19631686025251899</v>
      </c>
      <c r="G71" s="24">
        <v>-7.3740466030739693E-2</v>
      </c>
      <c r="H71" s="24">
        <v>-1.3988809931513101E-2</v>
      </c>
      <c r="I71" s="24">
        <v>-2.55349071000257E-3</v>
      </c>
      <c r="J71" s="24">
        <v>-2.55232112262389E-2</v>
      </c>
      <c r="K71" s="24">
        <v>2.79335261266825</v>
      </c>
      <c r="L71" s="24">
        <v>9.7499680760441604E-2</v>
      </c>
      <c r="M71" s="24">
        <v>0</v>
      </c>
      <c r="N71" s="24">
        <v>0</v>
      </c>
      <c r="O71" s="24">
        <v>-5.31544767070702E-2</v>
      </c>
      <c r="P71" s="24">
        <v>0</v>
      </c>
      <c r="Q71" s="24">
        <v>0.25511552977635599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-2.3549389945485699</v>
      </c>
      <c r="Z71" s="24">
        <v>0.22513531509627699</v>
      </c>
      <c r="AA71" s="24">
        <v>6.8151776225699101E-3</v>
      </c>
      <c r="AB71" s="24">
        <v>3.59027021355698E-2</v>
      </c>
      <c r="AC71" s="24">
        <v>8.7614011720259496E-2</v>
      </c>
      <c r="AD71" s="24">
        <v>0.28652352755805</v>
      </c>
      <c r="AE71" s="24">
        <v>-3.3371406386279202E-2</v>
      </c>
      <c r="AF71" s="24">
        <v>0.59002746702146602</v>
      </c>
      <c r="AH71">
        <f t="shared" si="6"/>
        <v>0.59345110174358773</v>
      </c>
      <c r="AI71">
        <v>0.9425</v>
      </c>
      <c r="AJ71">
        <f t="shared" si="7"/>
        <v>0.59345110174358773</v>
      </c>
      <c r="AK71">
        <f t="shared" si="8"/>
        <v>-0.48695325050881855</v>
      </c>
    </row>
    <row r="72" spans="1:37">
      <c r="A72" s="26">
        <v>45565</v>
      </c>
      <c r="B72" s="24">
        <v>3.1556567852128502E-3</v>
      </c>
      <c r="C72" s="24">
        <v>-0.52685888108985401</v>
      </c>
      <c r="D72" s="24">
        <v>0.15231334607699201</v>
      </c>
      <c r="E72" s="25">
        <v>8.4526293204781604E-5</v>
      </c>
      <c r="F72" s="24">
        <v>-0.12058835531013</v>
      </c>
      <c r="G72" s="24">
        <v>-7.1248769711995605E-2</v>
      </c>
      <c r="H72" s="24">
        <v>-1.11211808316861E-2</v>
      </c>
      <c r="I72" s="24">
        <v>-2.88089649411328E-2</v>
      </c>
      <c r="J72" s="24">
        <v>-2.7346669457248798E-2</v>
      </c>
      <c r="K72" s="24">
        <v>2.5929285261468</v>
      </c>
      <c r="L72" s="24">
        <v>0.10407059673381</v>
      </c>
      <c r="M72" s="24">
        <v>0</v>
      </c>
      <c r="N72" s="24">
        <v>0</v>
      </c>
      <c r="O72" s="24">
        <v>-5.13469618994069E-2</v>
      </c>
      <c r="P72" s="24">
        <v>0</v>
      </c>
      <c r="Q72" s="24">
        <v>0.196922180592153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-2.5185016425745901</v>
      </c>
      <c r="Z72" s="24">
        <v>0.14308569778007801</v>
      </c>
      <c r="AA72" s="24">
        <v>-3.6531333814459298E-2</v>
      </c>
      <c r="AB72" s="24">
        <v>-2.133722156426E-2</v>
      </c>
      <c r="AC72" s="24">
        <v>3.0112759027411801E-2</v>
      </c>
      <c r="AD72" s="24">
        <v>0.22028026636361001</v>
      </c>
      <c r="AE72" s="24">
        <v>-3.3031089280575798E-2</v>
      </c>
      <c r="AF72" s="24">
        <v>-3.76751467616976E-3</v>
      </c>
      <c r="AH72">
        <f t="shared" si="6"/>
        <v>-3.438799540480598E-4</v>
      </c>
      <c r="AI72">
        <v>0.88749999999999996</v>
      </c>
      <c r="AJ72">
        <f t="shared" si="7"/>
        <v>-3.438799540480598E-4</v>
      </c>
      <c r="AK72">
        <f t="shared" si="8"/>
        <v>-0.4103809313186384</v>
      </c>
    </row>
    <row r="73" spans="1:37">
      <c r="A73" s="26">
        <v>45657</v>
      </c>
      <c r="B73" s="24">
        <v>2.15390553280892E-3</v>
      </c>
      <c r="C73" s="24">
        <v>-0.440064096125801</v>
      </c>
      <c r="D73" s="24">
        <v>0.137726529289949</v>
      </c>
      <c r="E73" s="25">
        <v>6.4729235495838402E-5</v>
      </c>
      <c r="F73" s="24">
        <v>-8.4423542018204706E-2</v>
      </c>
      <c r="G73" s="24">
        <v>-6.7180845434092903E-2</v>
      </c>
      <c r="H73" s="24">
        <v>-7.0979925462781998E-3</v>
      </c>
      <c r="I73" s="24">
        <v>-3.6318455259347703E-2</v>
      </c>
      <c r="J73" s="24">
        <v>-2.7363934417654098E-2</v>
      </c>
      <c r="K73" s="24">
        <v>2.44272196815652</v>
      </c>
      <c r="L73" s="24">
        <v>0.10909320721247601</v>
      </c>
      <c r="M73" s="24">
        <v>0</v>
      </c>
      <c r="N73" s="24">
        <v>0</v>
      </c>
      <c r="O73" s="24">
        <v>-4.9636344263331002E-2</v>
      </c>
      <c r="P73" s="24">
        <v>0</v>
      </c>
      <c r="Q73" s="24">
        <v>0.151649977099167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-2.4428134432914601</v>
      </c>
      <c r="Z73" s="24">
        <v>0.11510140123740099</v>
      </c>
      <c r="AA73" s="24">
        <v>-7.3980819976315504E-2</v>
      </c>
      <c r="AB73" s="24">
        <v>-5.9481437885679E-2</v>
      </c>
      <c r="AC73" s="24">
        <v>-2.33884752230414E-2</v>
      </c>
      <c r="AD73" s="24">
        <v>0.147238949098247</v>
      </c>
      <c r="AE73" s="24">
        <v>-3.2694307746273403E-2</v>
      </c>
      <c r="AF73" s="24">
        <v>-0.23869302732551601</v>
      </c>
      <c r="AH73">
        <f t="shared" si="6"/>
        <v>-0.2352693926033943</v>
      </c>
      <c r="AI73">
        <v>1.1625000000000001</v>
      </c>
      <c r="AJ73">
        <f t="shared" si="7"/>
        <v>-0.2352693926033943</v>
      </c>
      <c r="AK73">
        <f t="shared" si="8"/>
        <v>-0.34066753471906608</v>
      </c>
    </row>
    <row r="74" spans="1:37">
      <c r="A74" s="26">
        <v>45747</v>
      </c>
      <c r="B74" s="24">
        <v>2.0898607613809598E-3</v>
      </c>
      <c r="C74" s="24">
        <v>-0.36828845552603501</v>
      </c>
      <c r="D74" s="24">
        <v>0.12892294570503099</v>
      </c>
      <c r="E74" s="25">
        <v>5.8733975515014499E-5</v>
      </c>
      <c r="F74" s="24">
        <v>-6.2628111645271795E-2</v>
      </c>
      <c r="G74" s="24">
        <v>-6.2800057789013403E-2</v>
      </c>
      <c r="H74" s="24">
        <v>-4.0847584633459701E-3</v>
      </c>
      <c r="I74" s="24">
        <v>-3.7833682793278298E-2</v>
      </c>
      <c r="J74" s="24">
        <v>-2.66597151867645E-2</v>
      </c>
      <c r="K74" s="24">
        <v>2.3352800240497098</v>
      </c>
      <c r="L74" s="24">
        <v>0.112032994806742</v>
      </c>
      <c r="M74" s="24">
        <v>0</v>
      </c>
      <c r="N74" s="24">
        <v>0</v>
      </c>
      <c r="O74" s="24">
        <v>-4.7983527791428102E-2</v>
      </c>
      <c r="P74" s="24">
        <v>0</v>
      </c>
      <c r="Q74" s="24">
        <v>0.116494496301168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-2.3602770786541698</v>
      </c>
      <c r="Z74" s="24">
        <v>0.113129856497834</v>
      </c>
      <c r="AA74" s="24">
        <v>-8.4392270218906204E-2</v>
      </c>
      <c r="AB74" s="24">
        <v>-8.6758576134899706E-2</v>
      </c>
      <c r="AC74" s="24">
        <v>-5.6250306088553297E-2</v>
      </c>
      <c r="AD74" s="24">
        <v>8.2272614108503103E-2</v>
      </c>
      <c r="AE74" s="24">
        <v>-3.2361020493459403E-2</v>
      </c>
      <c r="AF74" s="24">
        <v>-0.34003603457933501</v>
      </c>
      <c r="AH74">
        <f t="shared" si="6"/>
        <v>-0.33661239985721331</v>
      </c>
      <c r="AI74">
        <v>1.0825</v>
      </c>
      <c r="AJ74">
        <f t="shared" si="7"/>
        <v>-0.33661239985721331</v>
      </c>
      <c r="AK74">
        <f t="shared" si="8"/>
        <v>-0.27961666341673125</v>
      </c>
    </row>
    <row r="75" spans="1:37">
      <c r="A75" s="26">
        <v>45838</v>
      </c>
      <c r="B75" s="24">
        <v>2.3842166856275402E-3</v>
      </c>
      <c r="C75" s="24">
        <v>-0.30854581496829198</v>
      </c>
      <c r="D75" s="24">
        <v>0.122807604124974</v>
      </c>
      <c r="E75" s="25">
        <v>5.5523686445834403E-5</v>
      </c>
      <c r="F75" s="24">
        <v>-4.7518430613693298E-2</v>
      </c>
      <c r="G75" s="24">
        <v>-5.8393299571510703E-2</v>
      </c>
      <c r="H75" s="24">
        <v>-2.1900227790292701E-3</v>
      </c>
      <c r="I75" s="24">
        <v>-3.7425627911563598E-2</v>
      </c>
      <c r="J75" s="24">
        <v>-2.56052896330763E-2</v>
      </c>
      <c r="K75" s="24">
        <v>2.2490480252680798</v>
      </c>
      <c r="L75" s="24">
        <v>0.11297504588708999</v>
      </c>
      <c r="M75" s="24">
        <v>0</v>
      </c>
      <c r="N75" s="24">
        <v>0</v>
      </c>
      <c r="O75" s="24">
        <v>-4.6376813163699501E-2</v>
      </c>
      <c r="P75" s="24">
        <v>0</v>
      </c>
      <c r="Q75" s="24">
        <v>8.9340515446046403E-2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-2.2877298029741202</v>
      </c>
      <c r="Z75" s="24">
        <v>0.112905224005993</v>
      </c>
      <c r="AA75" s="24">
        <v>-8.1312108704982594E-2</v>
      </c>
      <c r="AB75" s="24">
        <v>-9.44748451398182E-2</v>
      </c>
      <c r="AC75" s="24">
        <v>-7.7954318339502102E-2</v>
      </c>
      <c r="AD75" s="24">
        <v>4.2259163040405903E-2</v>
      </c>
      <c r="AE75" s="24">
        <v>-3.2031186898253801E-2</v>
      </c>
      <c r="AF75" s="24">
        <v>-0.36778224255297998</v>
      </c>
      <c r="AH75">
        <f t="shared" si="6"/>
        <v>-0.36435860783085827</v>
      </c>
      <c r="AI75">
        <v>1.0825</v>
      </c>
      <c r="AJ75">
        <f t="shared" si="7"/>
        <v>-0.36435860783085827</v>
      </c>
      <c r="AK75">
        <f t="shared" si="8"/>
        <v>-0.22709994498691444</v>
      </c>
    </row>
    <row r="76" spans="1:37">
      <c r="A76" s="26">
        <v>45930</v>
      </c>
      <c r="B76" s="24">
        <v>2.8055764954195701E-3</v>
      </c>
      <c r="C76" s="24">
        <v>-0.25874005351891599</v>
      </c>
      <c r="D76" s="24">
        <v>0.118343109870109</v>
      </c>
      <c r="E76" s="25">
        <v>5.2728577406073801E-5</v>
      </c>
      <c r="F76" s="24">
        <v>-3.6538710167397501E-2</v>
      </c>
      <c r="G76" s="24">
        <v>-5.4029936529707299E-2</v>
      </c>
      <c r="H76" s="24">
        <v>-1.0952794170466899E-3</v>
      </c>
      <c r="I76" s="24">
        <v>-3.6409871891072899E-2</v>
      </c>
      <c r="J76" s="24">
        <v>-2.4350880502962299E-2</v>
      </c>
      <c r="K76" s="24">
        <v>2.17441824751107</v>
      </c>
      <c r="L76" s="24">
        <v>0.112171282629205</v>
      </c>
      <c r="M76" s="24">
        <v>0</v>
      </c>
      <c r="N76" s="24">
        <v>0</v>
      </c>
      <c r="O76" s="24">
        <v>-4.4812487422058199E-2</v>
      </c>
      <c r="P76" s="24">
        <v>0</v>
      </c>
      <c r="Q76" s="24">
        <v>6.8455274456564297E-2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-2.2226789853866702</v>
      </c>
      <c r="Z76" s="24">
        <v>0.11235835184877301</v>
      </c>
      <c r="AA76" s="24">
        <v>-7.7556103708240301E-2</v>
      </c>
      <c r="AB76" s="24">
        <v>-9.1090246051258997E-2</v>
      </c>
      <c r="AC76" s="24">
        <v>-8.4690645752791102E-2</v>
      </c>
      <c r="AD76" s="24">
        <v>1.6128378956960301E-2</v>
      </c>
      <c r="AE76" s="24">
        <v>-3.17047669857198E-2</v>
      </c>
      <c r="AF76" s="24">
        <v>-0.35896501698841798</v>
      </c>
      <c r="AH76">
        <f t="shared" si="6"/>
        <v>-0.35554138226629628</v>
      </c>
      <c r="AJ76">
        <f t="shared" si="7"/>
        <v>-0.35554138226629628</v>
      </c>
      <c r="AK76">
        <f t="shared" si="8"/>
        <v>-0.18243037968413955</v>
      </c>
    </row>
    <row r="77" spans="1:37">
      <c r="A77" s="26">
        <v>46022</v>
      </c>
      <c r="B77" s="24">
        <v>3.2572342119316401E-3</v>
      </c>
      <c r="C77" s="24">
        <v>-0.21722373195668801</v>
      </c>
      <c r="D77" s="24">
        <v>0.11510278919427</v>
      </c>
      <c r="E77" s="25">
        <v>4.9817400919656599E-5</v>
      </c>
      <c r="F77" s="24">
        <v>-2.86509405398436E-2</v>
      </c>
      <c r="G77" s="24">
        <v>-4.97429244999689E-2</v>
      </c>
      <c r="H77" s="24">
        <v>-4.9568856602835699E-4</v>
      </c>
      <c r="I77" s="24">
        <v>-3.5214685095228897E-2</v>
      </c>
      <c r="J77" s="24">
        <v>-2.2974474693856401E-2</v>
      </c>
      <c r="K77" s="24">
        <v>2.1075082824898499</v>
      </c>
      <c r="L77" s="24">
        <v>0.109904242987617</v>
      </c>
      <c r="M77" s="24">
        <v>0</v>
      </c>
      <c r="N77" s="24">
        <v>0</v>
      </c>
      <c r="O77" s="24">
        <v>-4.3289167741422802E-2</v>
      </c>
      <c r="P77" s="24">
        <v>0</v>
      </c>
      <c r="Q77" s="24">
        <v>5.2429303847676599E-2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-2.16291819687103</v>
      </c>
      <c r="Z77" s="24">
        <v>0.111546584286479</v>
      </c>
      <c r="AA77" s="24">
        <v>-7.4205677819743798E-2</v>
      </c>
      <c r="AB77" s="24">
        <v>-8.7201319973241001E-2</v>
      </c>
      <c r="AC77" s="24">
        <v>-8.1658789864408596E-2</v>
      </c>
      <c r="AD77" s="24">
        <v>5.10700333005858E-3</v>
      </c>
      <c r="AE77" s="24">
        <v>-3.13817214133758E-2</v>
      </c>
      <c r="AF77" s="24">
        <v>-0.33005206128611198</v>
      </c>
      <c r="AH77">
        <f t="shared" si="6"/>
        <v>-0.32662842656399027</v>
      </c>
      <c r="AJ77">
        <f t="shared" si="7"/>
        <v>-0.32662842656399027</v>
      </c>
      <c r="AK77">
        <f t="shared" si="8"/>
        <v>-0.14480631214195405</v>
      </c>
    </row>
    <row r="78" spans="1:37">
      <c r="A78" s="26">
        <v>46112</v>
      </c>
      <c r="B78" s="24">
        <v>3.6974619769735398E-3</v>
      </c>
      <c r="C78" s="24">
        <v>-0.18264093009104901</v>
      </c>
      <c r="D78" s="24">
        <v>0.11284878712674901</v>
      </c>
      <c r="E78" s="25">
        <v>4.6716506796759403E-5</v>
      </c>
      <c r="F78" s="24">
        <v>-2.32828318977676E-2</v>
      </c>
      <c r="G78" s="24">
        <v>-4.5563354648582702E-2</v>
      </c>
      <c r="H78" s="24">
        <v>-1.8120163622222199E-4</v>
      </c>
      <c r="I78" s="24">
        <v>-3.3978775125706399E-2</v>
      </c>
      <c r="J78" s="24">
        <v>-2.1527327342799E-2</v>
      </c>
      <c r="K78" s="24">
        <v>2.0464823246794399</v>
      </c>
      <c r="L78" s="24">
        <v>0.106445825157297</v>
      </c>
      <c r="M78" s="24">
        <v>0</v>
      </c>
      <c r="N78" s="24">
        <v>0</v>
      </c>
      <c r="O78" s="24">
        <v>-4.1806148682524302E-2</v>
      </c>
      <c r="P78" s="24">
        <v>0</v>
      </c>
      <c r="Q78" s="24">
        <v>4.0141340427096099E-2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-2.10718641793803</v>
      </c>
      <c r="Z78" s="24">
        <v>0.110567130101984</v>
      </c>
      <c r="AA78" s="24">
        <v>-7.1202620823016094E-2</v>
      </c>
      <c r="AB78" s="24">
        <v>-8.37047443019414E-2</v>
      </c>
      <c r="AC78" s="24">
        <v>-7.8174270093465906E-2</v>
      </c>
      <c r="AD78" s="24">
        <v>5.4790737817873303E-3</v>
      </c>
      <c r="AE78" s="24">
        <v>-3.10620114552634E-2</v>
      </c>
      <c r="AF78" s="24">
        <v>-0.29460197427830098</v>
      </c>
      <c r="AH78">
        <f t="shared" si="6"/>
        <v>-0.29117833955617928</v>
      </c>
      <c r="AJ78">
        <f t="shared" si="7"/>
        <v>-0.29117833955617928</v>
      </c>
      <c r="AK78">
        <f t="shared" si="8"/>
        <v>-0.11343881496293678</v>
      </c>
    </row>
    <row r="79" spans="1:37">
      <c r="A79" s="26">
        <v>46203</v>
      </c>
      <c r="B79" s="24">
        <v>4.1080938874016497E-3</v>
      </c>
      <c r="C79" s="24">
        <v>-0.15385725171508699</v>
      </c>
      <c r="D79" s="24">
        <v>0.111408895847671</v>
      </c>
      <c r="E79" s="25">
        <v>4.3468217065802498E-5</v>
      </c>
      <c r="F79" s="24">
        <v>-2.0021141558359101E-2</v>
      </c>
      <c r="G79" s="24">
        <v>-4.1522444316796601E-2</v>
      </c>
      <c r="H79" s="25">
        <v>-2.38227145969568E-5</v>
      </c>
      <c r="I79" s="24">
        <v>-3.2745553830812499E-2</v>
      </c>
      <c r="J79" s="24">
        <v>-2.00482073324132E-2</v>
      </c>
      <c r="K79" s="24">
        <v>1.9902217172544601</v>
      </c>
      <c r="L79" s="24">
        <v>0.10204503944522</v>
      </c>
      <c r="M79" s="24">
        <v>0</v>
      </c>
      <c r="N79" s="24">
        <v>0</v>
      </c>
      <c r="O79" s="24">
        <v>-4.0362914931405203E-2</v>
      </c>
      <c r="P79" s="24">
        <v>0</v>
      </c>
      <c r="Q79" s="24">
        <v>3.0715923898894999E-2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-2.0546738315832802</v>
      </c>
      <c r="Z79" s="24">
        <v>0.109454191723071</v>
      </c>
      <c r="AA79" s="24">
        <v>-6.8464392653139E-2</v>
      </c>
      <c r="AB79" s="24">
        <v>-8.0548407399047006E-2</v>
      </c>
      <c r="AC79" s="24">
        <v>-7.5033800707112103E-2</v>
      </c>
      <c r="AD79" s="24">
        <v>6.4478964621454398E-3</v>
      </c>
      <c r="AE79" s="24">
        <v>-3.0745598986616701E-2</v>
      </c>
      <c r="AF79" s="24">
        <v>-0.263602140992786</v>
      </c>
      <c r="AH79">
        <f t="shared" si="6"/>
        <v>-0.2601785062706643</v>
      </c>
      <c r="AJ79">
        <f t="shared" si="7"/>
        <v>-0.2601785062706643</v>
      </c>
      <c r="AK79">
        <f t="shared" si="8"/>
        <v>-8.7581879367762516E-2</v>
      </c>
    </row>
    <row r="80" spans="1:37">
      <c r="A80" s="26">
        <v>46295</v>
      </c>
      <c r="B80" s="24">
        <v>4.4815330985293203E-3</v>
      </c>
      <c r="C80" s="24">
        <v>-0.12991884843442</v>
      </c>
      <c r="D80" s="24">
        <v>0.110640341904974</v>
      </c>
      <c r="E80" s="25">
        <v>4.0138107911990197E-5</v>
      </c>
      <c r="F80" s="24">
        <v>-1.8521914048690701E-2</v>
      </c>
      <c r="G80" s="24">
        <v>-3.7648749621108403E-2</v>
      </c>
      <c r="H80" s="25">
        <v>4.96159406580999E-5</v>
      </c>
      <c r="I80" s="24">
        <v>-3.1527227718110201E-2</v>
      </c>
      <c r="J80" s="24">
        <v>-1.8568129041618701E-2</v>
      </c>
      <c r="K80" s="24">
        <v>1.93789704238907</v>
      </c>
      <c r="L80" s="24">
        <v>9.6924902386543596E-2</v>
      </c>
      <c r="M80" s="24">
        <v>0</v>
      </c>
      <c r="N80" s="24">
        <v>0</v>
      </c>
      <c r="O80" s="24">
        <v>-3.8958994136390403E-2</v>
      </c>
      <c r="P80" s="24">
        <v>0</v>
      </c>
      <c r="Q80" s="24">
        <v>2.3478186929796401E-2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-2.0047796171434502</v>
      </c>
      <c r="Z80" s="24">
        <v>0.108216410307842</v>
      </c>
      <c r="AA80" s="24">
        <v>-6.5943980672610106E-2</v>
      </c>
      <c r="AB80" s="24">
        <v>-7.7657805748586897E-2</v>
      </c>
      <c r="AC80" s="24">
        <v>-7.2195041944309896E-2</v>
      </c>
      <c r="AD80" s="24">
        <v>7.0851232820912796E-3</v>
      </c>
      <c r="AE80" s="24">
        <v>-3.0432446469008601E-2</v>
      </c>
      <c r="AF80" s="24">
        <v>-0.23733946063092601</v>
      </c>
      <c r="AH80">
        <f t="shared" si="6"/>
        <v>-0.2339158259088043</v>
      </c>
      <c r="AJ80">
        <f t="shared" si="7"/>
        <v>-0.2339158259088043</v>
      </c>
      <c r="AK80">
        <f t="shared" si="8"/>
        <v>-6.6537956378850377E-2</v>
      </c>
    </row>
    <row r="81" spans="1:37">
      <c r="A81" s="26">
        <v>46387</v>
      </c>
      <c r="B81" s="24">
        <v>4.8151454600002001E-3</v>
      </c>
      <c r="C81" s="24">
        <v>-0.110022953376831</v>
      </c>
      <c r="D81" s="24">
        <v>0.11041881658460199</v>
      </c>
      <c r="E81" s="25">
        <v>3.67894958022887E-5</v>
      </c>
      <c r="F81" s="24">
        <v>-1.8483651753342201E-2</v>
      </c>
      <c r="G81" s="24">
        <v>-3.39661533431962E-2</v>
      </c>
      <c r="H81" s="25">
        <v>7.9346905396244599E-5</v>
      </c>
      <c r="I81" s="24">
        <v>-3.0326190154160999E-2</v>
      </c>
      <c r="J81" s="24">
        <v>-1.71121730211105E-2</v>
      </c>
      <c r="K81" s="24">
        <v>1.8888323908242</v>
      </c>
      <c r="L81" s="24">
        <v>9.1282370094865506E-2</v>
      </c>
      <c r="M81" s="24">
        <v>0</v>
      </c>
      <c r="N81" s="24">
        <v>0</v>
      </c>
      <c r="O81" s="24">
        <v>-3.7593909920603102E-2</v>
      </c>
      <c r="P81" s="24">
        <v>0</v>
      </c>
      <c r="Q81" s="24">
        <v>1.7911999647785899E-2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-1.9570226184535</v>
      </c>
      <c r="Z81" s="24">
        <v>0.10685636477494299</v>
      </c>
      <c r="AA81" s="24">
        <v>-6.3611646455748003E-2</v>
      </c>
      <c r="AB81" s="24">
        <v>-7.4987645636129099E-2</v>
      </c>
      <c r="AC81" s="24">
        <v>-6.9593510494538796E-2</v>
      </c>
      <c r="AD81" s="24">
        <v>7.4402591318411997E-3</v>
      </c>
      <c r="AE81" s="24">
        <v>-3.0122516936061099E-2</v>
      </c>
      <c r="AF81" s="24">
        <v>-0.215169486625823</v>
      </c>
      <c r="AH81">
        <f t="shared" si="6"/>
        <v>-0.21174585190370129</v>
      </c>
      <c r="AJ81">
        <f t="shared" si="7"/>
        <v>-0.21174585190370129</v>
      </c>
      <c r="AK81">
        <f t="shared" si="8"/>
        <v>-4.9659445594769508E-2</v>
      </c>
    </row>
    <row r="82" spans="1:37">
      <c r="A82" s="26">
        <v>46477</v>
      </c>
      <c r="B82" s="24">
        <v>5.1087446359192297E-3</v>
      </c>
      <c r="C82" s="24">
        <v>-9.3494362266752298E-2</v>
      </c>
      <c r="D82" s="24">
        <v>0.110634785582125</v>
      </c>
      <c r="E82" s="25">
        <v>3.3476971869800399E-5</v>
      </c>
      <c r="F82" s="24">
        <v>-1.96386042270889E-2</v>
      </c>
      <c r="G82" s="24">
        <v>-3.0493063609535302E-2</v>
      </c>
      <c r="H82" s="25">
        <v>8.6927847062208397E-5</v>
      </c>
      <c r="I82" s="24">
        <v>-2.91421765262792E-2</v>
      </c>
      <c r="J82" s="24">
        <v>-1.57004094961673E-2</v>
      </c>
      <c r="K82" s="24">
        <v>1.84245893324845</v>
      </c>
      <c r="L82" s="24">
        <v>8.5289369571772494E-2</v>
      </c>
      <c r="M82" s="24">
        <v>0</v>
      </c>
      <c r="N82" s="24">
        <v>0</v>
      </c>
      <c r="O82" s="24">
        <v>-3.6267165279981202E-2</v>
      </c>
      <c r="P82" s="24">
        <v>0</v>
      </c>
      <c r="Q82" s="24">
        <v>1.3624390257619299E-2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-1.91100755526318</v>
      </c>
      <c r="Z82" s="24">
        <v>0.10537696696608601</v>
      </c>
      <c r="AA82" s="24">
        <v>-6.1444764896468197E-2</v>
      </c>
      <c r="AB82" s="24">
        <v>-7.2507440740272003E-2</v>
      </c>
      <c r="AC82" s="24">
        <v>-6.7189540752820895E-2</v>
      </c>
      <c r="AD82" s="24">
        <v>7.5904250931616603E-3</v>
      </c>
      <c r="AE82" s="24">
        <v>-2.9815773979605501E-2</v>
      </c>
      <c r="AF82" s="24">
        <v>-0.19649683686412101</v>
      </c>
      <c r="AH82">
        <f t="shared" si="6"/>
        <v>-0.1930732021419993</v>
      </c>
      <c r="AJ82">
        <f t="shared" si="7"/>
        <v>-0.1930732021419993</v>
      </c>
      <c r="AK82">
        <f t="shared" si="8"/>
        <v>-3.6350225796956015E-2</v>
      </c>
    </row>
    <row r="83" spans="1:37">
      <c r="A83" s="26">
        <v>46568</v>
      </c>
      <c r="B83" s="24">
        <v>5.3634174774430804E-3</v>
      </c>
      <c r="C83" s="24">
        <v>-7.9765855596660606E-2</v>
      </c>
      <c r="D83" s="24">
        <v>0.111191864441124</v>
      </c>
      <c r="E83" s="25">
        <v>3.0245405093354598E-5</v>
      </c>
      <c r="F83" s="24">
        <v>-2.1749172453644501E-2</v>
      </c>
      <c r="G83" s="24">
        <v>-2.7242399750772299E-2</v>
      </c>
      <c r="H83" s="25">
        <v>8.3699884084247799E-5</v>
      </c>
      <c r="I83" s="24">
        <v>-2.7974602007007399E-2</v>
      </c>
      <c r="J83" s="24">
        <v>-1.4348538183177099E-2</v>
      </c>
      <c r="K83" s="24">
        <v>1.79829527515262</v>
      </c>
      <c r="L83" s="24">
        <v>7.9094270835620595E-2</v>
      </c>
      <c r="M83" s="24">
        <v>0</v>
      </c>
      <c r="N83" s="24">
        <v>0</v>
      </c>
      <c r="O83" s="24">
        <v>-3.4978235956927999E-2</v>
      </c>
      <c r="P83" s="24">
        <v>0</v>
      </c>
      <c r="Q83" s="24">
        <v>1.03167743242544E-2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-1.86640920798257</v>
      </c>
      <c r="Z83" s="24">
        <v>0.10378302370721</v>
      </c>
      <c r="AA83" s="24">
        <v>-5.9424167971264201E-2</v>
      </c>
      <c r="AB83" s="24">
        <v>-7.0193279303547795E-2</v>
      </c>
      <c r="AC83" s="24">
        <v>-6.4956209908620693E-2</v>
      </c>
      <c r="AD83" s="24">
        <v>7.5841075814384196E-3</v>
      </c>
      <c r="AE83" s="24">
        <v>-2.9512181736353602E-2</v>
      </c>
      <c r="AF83" s="24">
        <v>-0.18081117204168201</v>
      </c>
      <c r="AH83">
        <f t="shared" si="6"/>
        <v>-0.17738753731956031</v>
      </c>
      <c r="AJ83">
        <f t="shared" si="7"/>
        <v>-0.17738753731956031</v>
      </c>
      <c r="AK83">
        <f t="shared" si="8"/>
        <v>-2.6067078594825988E-2</v>
      </c>
    </row>
    <row r="84" spans="1:37">
      <c r="A84" s="26">
        <v>46660</v>
      </c>
      <c r="B84" s="24">
        <v>5.5809477213701504E-3</v>
      </c>
      <c r="C84" s="24">
        <v>-6.8361651530856701E-2</v>
      </c>
      <c r="D84" s="24">
        <v>0.112005758748497</v>
      </c>
      <c r="E84" s="25">
        <v>2.71304910186361E-5</v>
      </c>
      <c r="F84" s="24">
        <v>-2.4605684213529599E-2</v>
      </c>
      <c r="G84" s="24">
        <v>-2.4221985599190098E-2</v>
      </c>
      <c r="H84" s="25">
        <v>7.5547126248909005E-5</v>
      </c>
      <c r="I84" s="24">
        <v>-2.68232536018384E-2</v>
      </c>
      <c r="J84" s="24">
        <v>-1.30684282613482E-2</v>
      </c>
      <c r="K84" s="24">
        <v>1.7559359462903401</v>
      </c>
      <c r="L84" s="24">
        <v>7.2823552038220302E-2</v>
      </c>
      <c r="M84" s="24">
        <v>0</v>
      </c>
      <c r="N84" s="24">
        <v>0</v>
      </c>
      <c r="O84" s="24">
        <v>-3.3726567699429798E-2</v>
      </c>
      <c r="P84" s="24">
        <v>0</v>
      </c>
      <c r="Q84" s="24">
        <v>7.7623691052186297E-3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-1.8229623989306101</v>
      </c>
      <c r="Z84" s="24">
        <v>0.102081299693824</v>
      </c>
      <c r="AA84" s="24">
        <v>-5.7532936300865999E-2</v>
      </c>
      <c r="AB84" s="24">
        <v>-6.8024803815971299E-2</v>
      </c>
      <c r="AC84" s="24">
        <v>-6.2872290751239499E-2</v>
      </c>
      <c r="AD84" s="24">
        <v>7.4545586796203201E-3</v>
      </c>
      <c r="AE84" s="24">
        <v>-2.92117048749738E-2</v>
      </c>
      <c r="AF84" s="24">
        <v>-0.16766459568553199</v>
      </c>
      <c r="AH84">
        <f t="shared" si="6"/>
        <v>-0.16424096096341029</v>
      </c>
      <c r="AJ84">
        <f t="shared" si="7"/>
        <v>-0.16424096096341029</v>
      </c>
      <c r="AK84">
        <f t="shared" si="8"/>
        <v>-1.832033582850795E-2</v>
      </c>
    </row>
    <row r="85" spans="1:37">
      <c r="A85" s="26">
        <v>46752</v>
      </c>
      <c r="B85" s="24">
        <v>5.7635142650045296E-3</v>
      </c>
      <c r="C85" s="24">
        <v>-5.8883347778662699E-2</v>
      </c>
      <c r="D85" s="24">
        <v>0.113003347016674</v>
      </c>
      <c r="E85" s="25">
        <v>2.4159700163443899E-5</v>
      </c>
      <c r="F85" s="24">
        <v>-2.80244877392852E-2</v>
      </c>
      <c r="G85" s="24">
        <v>-2.1435120247945898E-2</v>
      </c>
      <c r="H85" s="25">
        <v>6.5486473366121098E-5</v>
      </c>
      <c r="I85" s="24">
        <v>-2.5688422068713301E-2</v>
      </c>
      <c r="J85" s="24">
        <v>-1.18686106802726E-2</v>
      </c>
      <c r="K85" s="24">
        <v>1.71504255932119</v>
      </c>
      <c r="L85" s="24">
        <v>6.6583547401087698E-2</v>
      </c>
      <c r="M85" s="24">
        <v>0</v>
      </c>
      <c r="N85" s="24">
        <v>0</v>
      </c>
      <c r="O85" s="24">
        <v>-3.2511575472304197E-2</v>
      </c>
      <c r="P85" s="24">
        <v>0</v>
      </c>
      <c r="Q85" s="24">
        <v>5.7887767975508498E-3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-1.7804540653552601</v>
      </c>
      <c r="Z85" s="24">
        <v>0.10028017556346799</v>
      </c>
      <c r="AA85" s="24">
        <v>-5.5755972899936598E-2</v>
      </c>
      <c r="AB85" s="24">
        <v>-6.5984165593651306E-2</v>
      </c>
      <c r="AC85" s="24">
        <v>-6.09196571325221E-2</v>
      </c>
      <c r="AD85" s="24">
        <v>7.2278285321236398E-3</v>
      </c>
      <c r="AE85" s="24">
        <v>-2.8914308583646499E-2</v>
      </c>
      <c r="AF85" s="24">
        <v>-0.15666033848160199</v>
      </c>
      <c r="AH85">
        <f t="shared" si="6"/>
        <v>-0.15323670375948029</v>
      </c>
      <c r="AJ85">
        <f t="shared" si="7"/>
        <v>-0.15323670375948029</v>
      </c>
      <c r="AK85">
        <f t="shared" si="8"/>
        <v>-1.2673406194891768E-2</v>
      </c>
    </row>
    <row r="86" spans="1:37">
      <c r="A86" s="26">
        <v>46843</v>
      </c>
      <c r="B86" s="24">
        <v>5.9135195626524202E-3</v>
      </c>
      <c r="C86" s="24">
        <v>-5.0997959403733202E-2</v>
      </c>
      <c r="D86" s="24">
        <v>0.11412179615960601</v>
      </c>
      <c r="E86" s="25">
        <v>2.1353288606124602E-5</v>
      </c>
      <c r="F86" s="24">
        <v>-3.18460893133823E-2</v>
      </c>
      <c r="G86" s="24">
        <v>-1.8881203869023502E-2</v>
      </c>
      <c r="H86" s="25">
        <v>5.50447895869307E-5</v>
      </c>
      <c r="I86" s="24">
        <v>-2.4570850549737601E-2</v>
      </c>
      <c r="J86" s="24">
        <v>-1.0754735414805001E-2</v>
      </c>
      <c r="K86" s="24">
        <v>1.6753360625264799</v>
      </c>
      <c r="L86" s="24">
        <v>6.0462218449115097E-2</v>
      </c>
      <c r="M86" s="24">
        <v>0</v>
      </c>
      <c r="N86" s="24">
        <v>0</v>
      </c>
      <c r="O86" s="24">
        <v>-3.1332643904117899E-2</v>
      </c>
      <c r="P86" s="24">
        <v>0</v>
      </c>
      <c r="Q86" s="24">
        <v>4.2646986676228796E-3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-1.7387163282309199</v>
      </c>
      <c r="Z86" s="24">
        <v>9.8389234064910597E-2</v>
      </c>
      <c r="AA86" s="24">
        <v>-5.4079809756188098E-2</v>
      </c>
      <c r="AB86" s="24">
        <v>-6.4055613243793205E-2</v>
      </c>
      <c r="AC86" s="24">
        <v>-5.9082385296612798E-2</v>
      </c>
      <c r="AD86" s="24">
        <v>6.9257830590452301E-3</v>
      </c>
      <c r="AE86" s="24">
        <v>-2.86199585580229E-2</v>
      </c>
      <c r="AF86" s="24">
        <v>-0.14744786697273601</v>
      </c>
      <c r="AH86">
        <f t="shared" si="6"/>
        <v>-0.14402423225061431</v>
      </c>
      <c r="AJ86">
        <f t="shared" si="7"/>
        <v>-0.14402423225061431</v>
      </c>
      <c r="AK86">
        <f t="shared" si="8"/>
        <v>-8.7411753735361086E-3</v>
      </c>
    </row>
    <row r="87" spans="1:37">
      <c r="A87" s="26">
        <v>46934</v>
      </c>
      <c r="B87" s="24">
        <v>6.0334825339128104E-3</v>
      </c>
      <c r="C87" s="24">
        <v>-4.4427737752706101E-2</v>
      </c>
      <c r="D87" s="24">
        <v>0.115307688296525</v>
      </c>
      <c r="E87" s="25">
        <v>1.8725270371707402E-5</v>
      </c>
      <c r="F87" s="24">
        <v>-3.5933282547652601E-2</v>
      </c>
      <c r="G87" s="24">
        <v>-1.6556357521692499E-2</v>
      </c>
      <c r="H87" s="25">
        <v>4.4979442780758697E-5</v>
      </c>
      <c r="I87" s="24">
        <v>-2.3471631862210601E-2</v>
      </c>
      <c r="J87" s="24">
        <v>-9.7299952079502403E-3</v>
      </c>
      <c r="K87" s="24">
        <v>1.63658964541167</v>
      </c>
      <c r="L87" s="24">
        <v>5.4530910497389201E-2</v>
      </c>
      <c r="M87" s="24">
        <v>0</v>
      </c>
      <c r="N87" s="24">
        <v>0</v>
      </c>
      <c r="O87" s="24">
        <v>-3.0189128621376599E-2</v>
      </c>
      <c r="P87" s="24">
        <v>0</v>
      </c>
      <c r="Q87" s="24">
        <v>3.0898672467244001E-3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-1.6976202349840499</v>
      </c>
      <c r="Z87" s="24">
        <v>9.6418870222398603E-2</v>
      </c>
      <c r="AA87" s="24">
        <v>-5.2492479853723503E-2</v>
      </c>
      <c r="AB87" s="24">
        <v>-6.2225271944423101E-2</v>
      </c>
      <c r="AC87" s="24">
        <v>-5.7346399926544597E-2</v>
      </c>
      <c r="AD87" s="24">
        <v>6.5671983168382403E-3</v>
      </c>
      <c r="AE87" s="24">
        <v>-2.8328620989566601E-2</v>
      </c>
      <c r="AF87" s="24">
        <v>-0.13971977397331001</v>
      </c>
      <c r="AH87">
        <f t="shared" si="6"/>
        <v>-0.1362961392511883</v>
      </c>
      <c r="AJ87">
        <f t="shared" si="7"/>
        <v>-0.1362961392511883</v>
      </c>
      <c r="AK87">
        <f t="shared" si="8"/>
        <v>-6.1874664933540824E-3</v>
      </c>
    </row>
    <row r="88" spans="1:37">
      <c r="A88" s="26">
        <v>47026</v>
      </c>
      <c r="B88" s="24">
        <v>6.1259656709832201E-3</v>
      </c>
      <c r="C88" s="24">
        <v>-3.8941508005921603E-2</v>
      </c>
      <c r="D88" s="24">
        <v>0.116516161650169</v>
      </c>
      <c r="E88" s="25">
        <v>1.62843216908111E-5</v>
      </c>
      <c r="F88" s="24">
        <v>-4.0169277545911701E-2</v>
      </c>
      <c r="G88" s="24">
        <v>-1.4454007952097E-2</v>
      </c>
      <c r="H88" s="25">
        <v>3.5651062046767899E-5</v>
      </c>
      <c r="I88" s="24">
        <v>-2.23921004328618E-2</v>
      </c>
      <c r="J88" s="24">
        <v>-8.7955149642054802E-3</v>
      </c>
      <c r="K88" s="24">
        <v>1.5986221803805101</v>
      </c>
      <c r="L88" s="24">
        <v>4.8846067375971997E-2</v>
      </c>
      <c r="M88" s="24">
        <v>0</v>
      </c>
      <c r="N88" s="24">
        <v>0</v>
      </c>
      <c r="O88" s="24">
        <v>-2.90803582446237E-2</v>
      </c>
      <c r="P88" s="24">
        <v>0</v>
      </c>
      <c r="Q88" s="24">
        <v>2.1874478371148999E-3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-1.6570700772762701</v>
      </c>
      <c r="Z88" s="24">
        <v>9.4379950086917394E-2</v>
      </c>
      <c r="AA88" s="24">
        <v>-5.0983406172765498E-2</v>
      </c>
      <c r="AB88" s="24">
        <v>-6.0480978719435301E-2</v>
      </c>
      <c r="AC88" s="24">
        <v>-5.56992837850828E-2</v>
      </c>
      <c r="AD88" s="24">
        <v>6.1682334005051E-3</v>
      </c>
      <c r="AE88" s="24">
        <v>-2.8040262554317401E-2</v>
      </c>
      <c r="AF88" s="24">
        <v>-0.13320883386760601</v>
      </c>
      <c r="AH88">
        <f t="shared" si="6"/>
        <v>-0.12978519914548431</v>
      </c>
      <c r="AJ88">
        <f t="shared" si="7"/>
        <v>-0.12978519914548431</v>
      </c>
      <c r="AK88">
        <f t="shared" si="8"/>
        <v>-4.7218170598632425E-3</v>
      </c>
    </row>
    <row r="89" spans="1:37">
      <c r="A89" s="26">
        <v>47118</v>
      </c>
      <c r="B89" s="24">
        <v>6.1935220316494096E-3</v>
      </c>
      <c r="C89" s="24">
        <v>-3.4347303143638097E-2</v>
      </c>
      <c r="D89" s="24">
        <v>0.117710073637145</v>
      </c>
      <c r="E89" s="25">
        <v>1.4034608816441E-5</v>
      </c>
      <c r="F89" s="24">
        <v>-4.4455851873195701E-2</v>
      </c>
      <c r="G89" s="24">
        <v>-1.25654245512064E-2</v>
      </c>
      <c r="H89" s="25">
        <v>2.7215051113150899E-5</v>
      </c>
      <c r="I89" s="24">
        <v>-2.13337342606639E-2</v>
      </c>
      <c r="J89" s="24">
        <v>-7.9507060771333293E-3</v>
      </c>
      <c r="K89" s="24">
        <v>1.5612921718316399</v>
      </c>
      <c r="L89" s="24">
        <v>4.3450884277333603E-2</v>
      </c>
      <c r="M89" s="24">
        <v>0</v>
      </c>
      <c r="N89" s="24">
        <v>0</v>
      </c>
      <c r="O89" s="24">
        <v>-2.8005636872780001E-2</v>
      </c>
      <c r="P89" s="24">
        <v>0</v>
      </c>
      <c r="Q89" s="24">
        <v>1.49831747323908E-3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-1.6169982457566701</v>
      </c>
      <c r="Z89" s="24">
        <v>9.2283521524830603E-2</v>
      </c>
      <c r="AA89" s="24">
        <v>-4.9543294755048303E-2</v>
      </c>
      <c r="AB89" s="24">
        <v>-5.8812134894578302E-2</v>
      </c>
      <c r="AC89" s="24">
        <v>-5.4130134976555597E-2</v>
      </c>
      <c r="AD89" s="24">
        <v>5.7427136833455598E-3</v>
      </c>
      <c r="AE89" s="24">
        <v>-2.7754850401991601E-2</v>
      </c>
      <c r="AF89" s="24">
        <v>-0.12768486344435201</v>
      </c>
      <c r="AH89">
        <f t="shared" si="6"/>
        <v>-0.1242612287222303</v>
      </c>
      <c r="AJ89">
        <f t="shared" si="7"/>
        <v>-0.1242612287222303</v>
      </c>
      <c r="AK89">
        <f t="shared" si="8"/>
        <v>-4.0958253791943677E-3</v>
      </c>
    </row>
    <row r="90" spans="1:37">
      <c r="A90" s="26">
        <v>47208</v>
      </c>
      <c r="B90" s="24">
        <v>6.2386551229263497E-3</v>
      </c>
      <c r="C90" s="24">
        <v>-3.0486105135275499E-2</v>
      </c>
      <c r="D90" s="24">
        <v>0.118859194291537</v>
      </c>
      <c r="E90" s="25">
        <v>1.19765382320278E-5</v>
      </c>
      <c r="F90" s="24">
        <v>-4.8711545672801601E-2</v>
      </c>
      <c r="G90" s="24">
        <v>-1.0880203704512899E-2</v>
      </c>
      <c r="H90" s="25">
        <v>1.9719770511979699E-5</v>
      </c>
      <c r="I90" s="24">
        <v>-2.02980712877735E-2</v>
      </c>
      <c r="J90" s="24">
        <v>-7.193585676006E-3</v>
      </c>
      <c r="K90" s="24">
        <v>1.5244922039986899</v>
      </c>
      <c r="L90" s="24">
        <v>3.8376883631233399E-2</v>
      </c>
      <c r="M90" s="24">
        <v>0</v>
      </c>
      <c r="N90" s="24">
        <v>0</v>
      </c>
      <c r="O90" s="24">
        <v>-2.69642469121671E-2</v>
      </c>
      <c r="P90" s="24">
        <v>0</v>
      </c>
      <c r="Q90" s="24">
        <v>9.76763259953065E-4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-1.57736059768538</v>
      </c>
      <c r="Z90" s="24">
        <v>9.01405743139954E-2</v>
      </c>
      <c r="AA90" s="24">
        <v>-4.8164029255140399E-2</v>
      </c>
      <c r="AB90" s="24">
        <v>-5.7209565563151203E-2</v>
      </c>
      <c r="AC90" s="24">
        <v>-5.2629438518322302E-2</v>
      </c>
      <c r="AD90" s="24">
        <v>5.3023556947921604E-3</v>
      </c>
      <c r="AE90" s="24">
        <v>-2.7472352145455299E-2</v>
      </c>
      <c r="AF90" s="24">
        <v>-0.122951414934118</v>
      </c>
      <c r="AH90">
        <f t="shared" si="6"/>
        <v>-0.1195277802119963</v>
      </c>
      <c r="AJ90">
        <f t="shared" si="7"/>
        <v>-0.1195277802119963</v>
      </c>
      <c r="AK90">
        <f t="shared" si="8"/>
        <v>-4.0992831974797778E-3</v>
      </c>
    </row>
    <row r="91" spans="1:37">
      <c r="A91" s="26">
        <v>47299</v>
      </c>
      <c r="B91" s="24">
        <v>6.2637880551091197E-3</v>
      </c>
      <c r="C91" s="24">
        <v>-2.7226531872178199E-2</v>
      </c>
      <c r="D91" s="24">
        <v>0.119939436822463</v>
      </c>
      <c r="E91" s="25">
        <v>1.0107430833017901E-5</v>
      </c>
      <c r="F91" s="24">
        <v>-5.2869920131594098E-2</v>
      </c>
      <c r="G91" s="24">
        <v>-9.3866998199919893E-3</v>
      </c>
      <c r="H91" s="25">
        <v>1.31570657206381E-5</v>
      </c>
      <c r="I91" s="24">
        <v>-1.9286640590843201E-2</v>
      </c>
      <c r="J91" s="24">
        <v>-6.5210614867602197E-3</v>
      </c>
      <c r="K91" s="24">
        <v>1.48814387974827</v>
      </c>
      <c r="L91" s="24">
        <v>3.3645402906077801E-2</v>
      </c>
      <c r="M91" s="24">
        <v>0</v>
      </c>
      <c r="N91" s="24">
        <v>0</v>
      </c>
      <c r="O91" s="24">
        <v>-2.5955452129335199E-2</v>
      </c>
      <c r="P91" s="24">
        <v>0</v>
      </c>
      <c r="Q91" s="24">
        <v>5.8724994069042896E-4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-1.53813231441011</v>
      </c>
      <c r="Z91" s="24">
        <v>8.7961845105443207E-2</v>
      </c>
      <c r="AA91" s="24">
        <v>-4.6838567245708201E-2</v>
      </c>
      <c r="AB91" s="24">
        <v>-5.56653841443863E-2</v>
      </c>
      <c r="AC91" s="24">
        <v>-5.1188943572353103E-2</v>
      </c>
      <c r="AD91" s="24">
        <v>4.8569712304948696E-3</v>
      </c>
      <c r="AE91" s="24">
        <v>-2.71927358505317E-2</v>
      </c>
      <c r="AF91" s="24">
        <v>-0.118842412948702</v>
      </c>
      <c r="AH91">
        <f t="shared" si="6"/>
        <v>-0.1154187782265803</v>
      </c>
      <c r="AJ91">
        <f t="shared" si="7"/>
        <v>-0.1154187782265803</v>
      </c>
      <c r="AK91">
        <f t="shared" si="8"/>
        <v>-4.556264938230678E-3</v>
      </c>
    </row>
    <row r="92" spans="1:37">
      <c r="A92" s="26">
        <v>47391</v>
      </c>
      <c r="B92" s="24">
        <v>6.2712399183785699E-3</v>
      </c>
      <c r="C92" s="24">
        <v>-2.4460331845359101E-2</v>
      </c>
      <c r="D92" s="24">
        <v>0.120932130517329</v>
      </c>
      <c r="E92" s="25">
        <v>8.4221229746956105E-6</v>
      </c>
      <c r="F92" s="24">
        <v>-5.6877894643096297E-2</v>
      </c>
      <c r="G92" s="24">
        <v>-8.07240439925269E-3</v>
      </c>
      <c r="H92" s="25">
        <v>7.4885859705775599E-6</v>
      </c>
      <c r="I92" s="24">
        <v>-1.8300907404020302E-2</v>
      </c>
      <c r="J92" s="24">
        <v>-5.9291835762234303E-3</v>
      </c>
      <c r="K92" s="24">
        <v>1.45219323869261</v>
      </c>
      <c r="L92" s="24">
        <v>2.9268986555439198E-2</v>
      </c>
      <c r="M92" s="24">
        <v>0</v>
      </c>
      <c r="N92" s="24">
        <v>0</v>
      </c>
      <c r="O92" s="24">
        <v>-2.4978500826097701E-2</v>
      </c>
      <c r="P92" s="24">
        <v>0</v>
      </c>
      <c r="Q92" s="24">
        <v>3.0199106790230399E-4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-1.49930422370171</v>
      </c>
      <c r="Z92" s="24">
        <v>8.5757662457175005E-2</v>
      </c>
      <c r="AA92" s="24">
        <v>-4.55608391986227E-2</v>
      </c>
      <c r="AB92" s="24">
        <v>-5.4172862331706297E-2</v>
      </c>
      <c r="AC92" s="24">
        <v>-4.9801544784450799E-2</v>
      </c>
      <c r="AD92" s="24">
        <v>4.4146603932894001E-3</v>
      </c>
      <c r="AE92" s="24">
        <v>-2.69159700261562E-2</v>
      </c>
      <c r="AF92" s="24">
        <v>-0.11521884242562699</v>
      </c>
      <c r="AH92">
        <f t="shared" si="6"/>
        <v>-0.11179520770350529</v>
      </c>
      <c r="AJ92">
        <f t="shared" si="7"/>
        <v>-0.11179520770350529</v>
      </c>
      <c r="AK92">
        <f t="shared" si="8"/>
        <v>-5.3212992300896433E-3</v>
      </c>
    </row>
    <row r="93" spans="1:37">
      <c r="A93" s="26">
        <v>47483</v>
      </c>
      <c r="B93" s="24">
        <v>6.2632080800978096E-3</v>
      </c>
      <c r="C93" s="24">
        <v>-2.2098568543821799E-2</v>
      </c>
      <c r="D93" s="24">
        <v>0.12182333969155899</v>
      </c>
      <c r="E93" s="25">
        <v>6.9134980360093403E-6</v>
      </c>
      <c r="F93" s="24">
        <v>-6.0694174289341901E-2</v>
      </c>
      <c r="G93" s="24">
        <v>-6.9242756092458401E-3</v>
      </c>
      <c r="H93" s="25">
        <v>2.6598139750524401E-6</v>
      </c>
      <c r="I93" s="24">
        <v>-1.7342230534413399E-2</v>
      </c>
      <c r="J93" s="24">
        <v>-5.4133646690414103E-3</v>
      </c>
      <c r="K93" s="24">
        <v>1.4166066385070299</v>
      </c>
      <c r="L93" s="24">
        <v>2.52526771345374E-2</v>
      </c>
      <c r="M93" s="24">
        <v>0</v>
      </c>
      <c r="N93" s="24">
        <v>0</v>
      </c>
      <c r="O93" s="24">
        <v>-2.4032629052218799E-2</v>
      </c>
      <c r="P93" s="24">
        <v>0</v>
      </c>
      <c r="Q93" s="25">
        <v>9.9123213125954798E-5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-1.4608795597348001</v>
      </c>
      <c r="Z93" s="24">
        <v>8.3537827229844402E-2</v>
      </c>
      <c r="AA93" s="24">
        <v>-4.4325651086547499E-2</v>
      </c>
      <c r="AB93" s="24">
        <v>-5.2726306181084502E-2</v>
      </c>
      <c r="AC93" s="24">
        <v>-4.8461168072147003E-2</v>
      </c>
      <c r="AD93" s="24">
        <v>3.9819952982388098E-3</v>
      </c>
      <c r="AE93" s="24">
        <v>-2.6642023614819401E-2</v>
      </c>
      <c r="AF93" s="24">
        <v>-0.111965568921047</v>
      </c>
      <c r="AH93">
        <f t="shared" si="6"/>
        <v>-0.1085419341989253</v>
      </c>
      <c r="AJ93">
        <f t="shared" si="7"/>
        <v>-0.1085419341989253</v>
      </c>
      <c r="AK93">
        <f t="shared" si="8"/>
        <v>-6.2757101594592413E-3</v>
      </c>
    </row>
    <row r="94" spans="1:37">
      <c r="A94" s="26">
        <v>47573</v>
      </c>
      <c r="B94" s="24">
        <v>6.2417554675355501E-3</v>
      </c>
      <c r="C94" s="24">
        <v>-2.0068393575026301E-2</v>
      </c>
      <c r="D94" s="24">
        <v>0.12260323104137399</v>
      </c>
      <c r="E94" s="25">
        <v>5.5729526304189198E-6</v>
      </c>
      <c r="F94" s="24">
        <v>-6.4287775893546104E-2</v>
      </c>
      <c r="G94" s="24">
        <v>-5.92902139697746E-3</v>
      </c>
      <c r="H94" s="25">
        <v>-1.3921754060156601E-6</v>
      </c>
      <c r="I94" s="24">
        <v>-1.6411830638191401E-2</v>
      </c>
      <c r="J94" s="24">
        <v>-4.9685710129255102E-3</v>
      </c>
      <c r="K94" s="24">
        <v>1.3813670794219599</v>
      </c>
      <c r="L94" s="24">
        <v>2.15952029895016E-2</v>
      </c>
      <c r="M94" s="24">
        <v>0</v>
      </c>
      <c r="N94" s="24">
        <v>0</v>
      </c>
      <c r="O94" s="24">
        <v>-2.3117063786382799E-2</v>
      </c>
      <c r="P94" s="24">
        <v>0</v>
      </c>
      <c r="Q94" s="25">
        <v>-3.8667762038354301E-5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-1.42287113178004</v>
      </c>
      <c r="Z94" s="24">
        <v>8.1311523869248004E-2</v>
      </c>
      <c r="AA94" s="24">
        <v>-4.3128591402124897E-2</v>
      </c>
      <c r="AB94" s="24">
        <v>-5.1320939045200603E-2</v>
      </c>
      <c r="AC94" s="24">
        <v>-4.7162661579502302E-2</v>
      </c>
      <c r="AD94" s="24">
        <v>3.5641941039088001E-3</v>
      </c>
      <c r="AE94" s="24">
        <v>-2.6370865983337401E-2</v>
      </c>
      <c r="AF94" s="24">
        <v>-0.108988346184547</v>
      </c>
      <c r="AH94">
        <f t="shared" si="6"/>
        <v>-0.1055647114624253</v>
      </c>
      <c r="AJ94">
        <f t="shared" si="7"/>
        <v>-0.1055647114624253</v>
      </c>
      <c r="AK94">
        <f t="shared" si="8"/>
        <v>-7.3241850506743367E-3</v>
      </c>
    </row>
    <row r="95" spans="1:37">
      <c r="A95" s="26">
        <v>47664</v>
      </c>
      <c r="B95" s="24">
        <v>6.2088020931247703E-3</v>
      </c>
      <c r="C95" s="24">
        <v>-1.8310322041810202E-2</v>
      </c>
      <c r="D95" s="24">
        <v>0.12326549059601</v>
      </c>
      <c r="E95" s="25">
        <v>4.39080189829542E-6</v>
      </c>
      <c r="F95" s="24">
        <v>-6.7636657943030795E-2</v>
      </c>
      <c r="G95" s="24">
        <v>-5.0733394969956803E-3</v>
      </c>
      <c r="H95" s="25">
        <v>-4.7342032310183898E-6</v>
      </c>
      <c r="I95" s="24">
        <v>-1.5510767869831601E-2</v>
      </c>
      <c r="J95" s="24">
        <v>-4.5894859450435303E-3</v>
      </c>
      <c r="K95" s="24">
        <v>1.3464709487567399</v>
      </c>
      <c r="L95" s="24">
        <v>1.8290061926375702E-2</v>
      </c>
      <c r="M95" s="24">
        <v>0</v>
      </c>
      <c r="N95" s="24">
        <v>0</v>
      </c>
      <c r="O95" s="24">
        <v>-2.2231026029560098E-2</v>
      </c>
      <c r="P95" s="24">
        <v>0</v>
      </c>
      <c r="Q95" s="24">
        <v>-1.2518179810926201E-4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-1.38529887159924</v>
      </c>
      <c r="Z95" s="24">
        <v>7.9087258395375504E-2</v>
      </c>
      <c r="AA95" s="24">
        <v>-4.1965943210414497E-2</v>
      </c>
      <c r="AB95" s="24">
        <v>-4.9952791888815698E-2</v>
      </c>
      <c r="AC95" s="24">
        <v>-4.5901692466881701E-2</v>
      </c>
      <c r="AD95" s="24">
        <v>3.1652846684926302E-3</v>
      </c>
      <c r="AE95" s="24">
        <v>-2.6102466913895801E-2</v>
      </c>
      <c r="AF95" s="24">
        <v>-0.106211044168854</v>
      </c>
      <c r="AH95">
        <f t="shared" si="6"/>
        <v>-0.1027874094467323</v>
      </c>
      <c r="AJ95">
        <f t="shared" si="7"/>
        <v>-0.1027874094467323</v>
      </c>
      <c r="AK95">
        <f t="shared" si="8"/>
        <v>-8.3916021019883463E-3</v>
      </c>
    </row>
    <row r="96" spans="1:37">
      <c r="A96" s="26">
        <v>47756</v>
      </c>
      <c r="B96" s="24">
        <v>6.1661201919345201E-3</v>
      </c>
      <c r="C96" s="24">
        <v>-1.6775936128337301E-2</v>
      </c>
      <c r="D96" s="24">
        <v>0.123806790484726</v>
      </c>
      <c r="E96" s="25">
        <v>3.3566284852373201E-6</v>
      </c>
      <c r="F96" s="24">
        <v>-7.0726457144106594E-2</v>
      </c>
      <c r="G96" s="24">
        <v>-4.3441178256603801E-3</v>
      </c>
      <c r="H96" s="25">
        <v>-7.4342034573397704E-6</v>
      </c>
      <c r="I96" s="24">
        <v>-1.4639927514019499E-2</v>
      </c>
      <c r="J96" s="24">
        <v>-4.2706484038359804E-3</v>
      </c>
      <c r="K96" s="24">
        <v>1.3119251600853199</v>
      </c>
      <c r="L96" s="24">
        <v>1.53265019377918E-2</v>
      </c>
      <c r="M96" s="24">
        <v>0</v>
      </c>
      <c r="N96" s="24">
        <v>0</v>
      </c>
      <c r="O96" s="24">
        <v>-2.13737337667851E-2</v>
      </c>
      <c r="P96" s="24">
        <v>0</v>
      </c>
      <c r="Q96" s="24">
        <v>-1.7148618181756401E-4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-1.34818772907272</v>
      </c>
      <c r="Z96" s="24">
        <v>7.6872819237689904E-2</v>
      </c>
      <c r="AA96" s="24">
        <v>-4.0834601675101001E-2</v>
      </c>
      <c r="AB96" s="24">
        <v>-4.8618601333828601E-2</v>
      </c>
      <c r="AC96" s="24">
        <v>-4.4674650046636503E-2</v>
      </c>
      <c r="AD96" s="24">
        <v>2.7882572378154298E-3</v>
      </c>
      <c r="AE96" s="24">
        <v>-2.5836796595402702E-2</v>
      </c>
      <c r="AF96" s="24">
        <v>-0.103573114087966</v>
      </c>
      <c r="AH96">
        <f t="shared" si="6"/>
        <v>-0.1001494793658443</v>
      </c>
      <c r="AJ96">
        <f t="shared" si="7"/>
        <v>-0.1001494793658443</v>
      </c>
      <c r="AK96">
        <f t="shared" si="8"/>
        <v>-9.4201337983838146E-3</v>
      </c>
    </row>
    <row r="97" spans="1:37">
      <c r="A97" s="26">
        <v>47848</v>
      </c>
      <c r="B97" s="24">
        <v>6.1153324167159103E-3</v>
      </c>
      <c r="C97" s="24">
        <v>-1.5425953469335601E-2</v>
      </c>
      <c r="D97" s="24">
        <v>0.124226304919825</v>
      </c>
      <c r="E97" s="25">
        <v>2.4595798734940899E-6</v>
      </c>
      <c r="F97" s="24">
        <v>-7.3549332226109806E-2</v>
      </c>
      <c r="G97" s="24">
        <v>-3.7285987952348399E-3</v>
      </c>
      <c r="H97" s="25">
        <v>-9.5594043516846708E-6</v>
      </c>
      <c r="I97" s="24">
        <v>-1.38000123259622E-2</v>
      </c>
      <c r="J97" s="24">
        <v>-4.0065686556253303E-3</v>
      </c>
      <c r="K97" s="24">
        <v>1.27774466010354</v>
      </c>
      <c r="L97" s="24">
        <v>1.2690401437400901E-2</v>
      </c>
      <c r="M97" s="24">
        <v>0</v>
      </c>
      <c r="N97" s="24">
        <v>0</v>
      </c>
      <c r="O97" s="24">
        <v>-2.0544404763784899E-2</v>
      </c>
      <c r="P97" s="24">
        <v>0</v>
      </c>
      <c r="Q97" s="24">
        <v>-1.86507303751233E-4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-1.31156588566238</v>
      </c>
      <c r="Z97" s="24">
        <v>7.4675257385215604E-2</v>
      </c>
      <c r="AA97" s="24">
        <v>-3.9731997341796298E-2</v>
      </c>
      <c r="AB97" s="24">
        <v>-4.7315715610200398E-2</v>
      </c>
      <c r="AC97" s="24">
        <v>-4.3478555605361797E-2</v>
      </c>
      <c r="AD97" s="24">
        <v>2.4352057902321399E-3</v>
      </c>
      <c r="AE97" s="24">
        <v>-2.5573825615068501E-2</v>
      </c>
      <c r="AF97" s="24">
        <v>-0.101027295146168</v>
      </c>
      <c r="AH97">
        <f t="shared" si="6"/>
        <v>-9.7603660424046293E-2</v>
      </c>
      <c r="AJ97">
        <f t="shared" si="7"/>
        <v>-9.7603660424046293E-2</v>
      </c>
      <c r="AK97">
        <f t="shared" si="8"/>
        <v>-1.0366629483295656E-2</v>
      </c>
    </row>
    <row r="98" spans="1:37">
      <c r="A98" s="26">
        <v>47938</v>
      </c>
      <c r="B98" s="24">
        <v>6.0579125945067896E-3</v>
      </c>
      <c r="C98" s="24">
        <v>-1.42286059700237E-2</v>
      </c>
      <c r="D98" s="24">
        <v>0.124525274134761</v>
      </c>
      <c r="E98" s="25">
        <v>1.6886187096023099E-6</v>
      </c>
      <c r="F98" s="24">
        <v>-7.6102913830869298E-2</v>
      </c>
      <c r="G98" s="24">
        <v>-3.2145110478812001E-3</v>
      </c>
      <c r="H98" s="25">
        <v>-1.1175084728266701E-5</v>
      </c>
      <c r="I98" s="24">
        <v>-1.29915404274485E-2</v>
      </c>
      <c r="J98" s="24">
        <v>-3.7918234797532E-3</v>
      </c>
      <c r="K98" s="24">
        <v>1.2439502754124101</v>
      </c>
      <c r="L98" s="24">
        <v>1.0365052556650401E-2</v>
      </c>
      <c r="M98" s="24">
        <v>0</v>
      </c>
      <c r="N98" s="24">
        <v>0</v>
      </c>
      <c r="O98" s="24">
        <v>-1.9742259173946002E-2</v>
      </c>
      <c r="P98" s="24">
        <v>0</v>
      </c>
      <c r="Q98" s="24">
        <v>-1.7748036510701701E-4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-1.27546325583728</v>
      </c>
      <c r="Z98" s="24">
        <v>7.25008826485143E-2</v>
      </c>
      <c r="AA98" s="24">
        <v>-3.86560253252013E-2</v>
      </c>
      <c r="AB98" s="24">
        <v>-4.6042008439498502E-2</v>
      </c>
      <c r="AC98" s="24">
        <v>-4.2310979096920498E-2</v>
      </c>
      <c r="AD98" s="24">
        <v>2.1074578858879902E-3</v>
      </c>
      <c r="AE98" s="24">
        <v>-2.5313524950289799E-2</v>
      </c>
      <c r="AF98" s="24">
        <v>-9.8537559177523396E-2</v>
      </c>
      <c r="AH98">
        <f t="shared" ref="AH98:AH132" si="9">AF98+$AG$2</f>
        <v>-9.5113924455401691E-2</v>
      </c>
      <c r="AJ98">
        <f t="shared" ref="AJ98:AJ132" si="10">+AH98</f>
        <v>-9.5113924455401691E-2</v>
      </c>
      <c r="AK98">
        <f t="shared" ref="AK98:AK132" si="11">AH98-SUM(Y98:AD98,K98)</f>
        <v>-1.1200271703313627E-2</v>
      </c>
    </row>
    <row r="99" spans="1:37">
      <c r="A99" s="26">
        <v>48029</v>
      </c>
      <c r="B99" s="24">
        <v>5.9951885989378796E-3</v>
      </c>
      <c r="C99" s="24">
        <v>-1.31582825350196E-2</v>
      </c>
      <c r="D99" s="24">
        <v>0.12470661449107</v>
      </c>
      <c r="E99" s="25">
        <v>1.0327306771131899E-6</v>
      </c>
      <c r="F99" s="24">
        <v>-7.8389357873767301E-2</v>
      </c>
      <c r="G99" s="24">
        <v>-2.7901720236758699E-3</v>
      </c>
      <c r="H99" s="25">
        <v>-1.2343701429157199E-5</v>
      </c>
      <c r="I99" s="24">
        <v>-1.22148477265333E-2</v>
      </c>
      <c r="J99" s="24">
        <v>-3.6211329921732498E-3</v>
      </c>
      <c r="K99" s="24">
        <v>1.21056687114635</v>
      </c>
      <c r="L99" s="24">
        <v>8.3318519243032896E-3</v>
      </c>
      <c r="M99" s="24">
        <v>0</v>
      </c>
      <c r="N99" s="24">
        <v>0</v>
      </c>
      <c r="O99" s="24">
        <v>-1.8966521938889602E-2</v>
      </c>
      <c r="P99" s="24">
        <v>0</v>
      </c>
      <c r="Q99" s="24">
        <v>-1.5029274050518601E-4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-1.2399102474786701</v>
      </c>
      <c r="Z99" s="24">
        <v>7.0355273152396702E-2</v>
      </c>
      <c r="AA99" s="24">
        <v>-3.76049804308465E-2</v>
      </c>
      <c r="AB99" s="24">
        <v>-4.4795800752287798E-2</v>
      </c>
      <c r="AC99" s="24">
        <v>-4.1169962754656203E-2</v>
      </c>
      <c r="AD99" s="24">
        <v>1.80569306558397E-3</v>
      </c>
      <c r="AE99" s="24">
        <v>-2.50558659607606E-2</v>
      </c>
      <c r="AF99" s="24">
        <v>-9.6077283799907404E-2</v>
      </c>
      <c r="AH99">
        <f t="shared" si="9"/>
        <v>-9.2653649077785699E-2</v>
      </c>
      <c r="AJ99">
        <f t="shared" si="10"/>
        <v>-9.2653649077785699E-2</v>
      </c>
      <c r="AK99">
        <f t="shared" si="11"/>
        <v>-1.1900495025655683E-2</v>
      </c>
    </row>
    <row r="100" spans="1:37">
      <c r="A100" s="26">
        <v>48121</v>
      </c>
      <c r="B100" s="24">
        <v>5.9283469380100899E-3</v>
      </c>
      <c r="C100" s="24">
        <v>-1.21943958446687E-2</v>
      </c>
      <c r="D100" s="24">
        <v>0.124774572563687</v>
      </c>
      <c r="E100" s="25">
        <v>4.8109431342692097E-7</v>
      </c>
      <c r="F100" s="24">
        <v>-8.0414498609592294E-2</v>
      </c>
      <c r="G100" s="24">
        <v>-2.4445646512457901E-3</v>
      </c>
      <c r="H100" s="25">
        <v>-1.3124276772730001E-5</v>
      </c>
      <c r="I100" s="24">
        <v>-1.1470093945086199E-2</v>
      </c>
      <c r="J100" s="24">
        <v>-3.4894211954884101E-3</v>
      </c>
      <c r="K100" s="24">
        <v>1.17762179356999</v>
      </c>
      <c r="L100" s="24">
        <v>6.5709040034886597E-3</v>
      </c>
      <c r="M100" s="24">
        <v>0</v>
      </c>
      <c r="N100" s="24">
        <v>0</v>
      </c>
      <c r="O100" s="24">
        <v>-1.8216424972550899E-2</v>
      </c>
      <c r="P100" s="24">
        <v>0</v>
      </c>
      <c r="Q100" s="24">
        <v>-1.0974768392147E-4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-1.20493675346056</v>
      </c>
      <c r="Z100" s="24">
        <v>6.8243295488683894E-2</v>
      </c>
      <c r="AA100" s="24">
        <v>-3.6577498145391102E-2</v>
      </c>
      <c r="AB100" s="24">
        <v>-4.3575790037814602E-2</v>
      </c>
      <c r="AC100" s="24">
        <v>-4.00539515569917E-2</v>
      </c>
      <c r="AD100" s="24">
        <v>1.53005001103541E-3</v>
      </c>
      <c r="AE100" s="24">
        <v>-2.4800820380828498E-2</v>
      </c>
      <c r="AF100" s="24">
        <v>-9.3627641091720198E-2</v>
      </c>
      <c r="AH100">
        <f t="shared" si="9"/>
        <v>-9.0204006369598494E-2</v>
      </c>
      <c r="AJ100">
        <f t="shared" si="10"/>
        <v>-9.0204006369598494E-2</v>
      </c>
      <c r="AK100">
        <f t="shared" si="11"/>
        <v>-1.2455152238550232E-2</v>
      </c>
    </row>
    <row r="101" spans="1:37">
      <c r="A101" s="26">
        <v>48213</v>
      </c>
      <c r="B101" s="24">
        <v>5.8584386997266001E-3</v>
      </c>
      <c r="C101" s="24">
        <v>-1.13204390487793E-2</v>
      </c>
      <c r="D101" s="24">
        <v>0.124734420716571</v>
      </c>
      <c r="E101" s="25">
        <v>2.32169768691967E-8</v>
      </c>
      <c r="F101" s="24">
        <v>-8.2187096747261101E-2</v>
      </c>
      <c r="G101" s="24">
        <v>-2.1673912947236299E-3</v>
      </c>
      <c r="H101" s="25">
        <v>-1.35719807582087E-5</v>
      </c>
      <c r="I101" s="24">
        <v>-1.0757271448874299E-2</v>
      </c>
      <c r="J101" s="24">
        <v>-3.3918622314110299E-3</v>
      </c>
      <c r="K101" s="24">
        <v>1.1451435693562999</v>
      </c>
      <c r="L101" s="24">
        <v>5.0615425297356699E-3</v>
      </c>
      <c r="M101" s="24">
        <v>0</v>
      </c>
      <c r="N101" s="24">
        <v>0</v>
      </c>
      <c r="O101" s="24">
        <v>-1.74912091242274E-2</v>
      </c>
      <c r="P101" s="24">
        <v>0</v>
      </c>
      <c r="Q101" s="25">
        <v>-5.97683065459878E-5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-1.17057134800331</v>
      </c>
      <c r="Z101" s="24">
        <v>6.6169133254213794E-2</v>
      </c>
      <c r="AA101" s="24">
        <v>-3.55725013504904E-2</v>
      </c>
      <c r="AB101" s="24">
        <v>-4.2380987042458497E-2</v>
      </c>
      <c r="AC101" s="24">
        <v>-3.89617303868025E-2</v>
      </c>
      <c r="AD101" s="24">
        <v>1.28022281389505E-3</v>
      </c>
      <c r="AE101" s="24">
        <v>-2.4548360312083201E-2</v>
      </c>
      <c r="AF101" s="24">
        <v>-9.1176186690325997E-2</v>
      </c>
      <c r="AH101">
        <f t="shared" si="9"/>
        <v>-8.7752551968204293E-2</v>
      </c>
      <c r="AJ101">
        <f t="shared" si="10"/>
        <v>-8.7752551968204293E-2</v>
      </c>
      <c r="AK101">
        <f t="shared" si="11"/>
        <v>-1.2858910609551785E-2</v>
      </c>
    </row>
    <row r="102" spans="1:37">
      <c r="A102" s="26">
        <v>48304</v>
      </c>
      <c r="B102" s="24">
        <v>5.7863865381489604E-3</v>
      </c>
      <c r="C102" s="24">
        <v>-1.0523203168261301E-2</v>
      </c>
      <c r="D102" s="24">
        <v>0.124592191475214</v>
      </c>
      <c r="E102" s="25">
        <v>-3.50959054785266E-7</v>
      </c>
      <c r="F102" s="24">
        <v>-8.3718177300019306E-2</v>
      </c>
      <c r="G102" s="24">
        <v>-1.9491079138356799E-3</v>
      </c>
      <c r="H102" s="25">
        <v>-1.3737866152781701E-5</v>
      </c>
      <c r="I102" s="24">
        <v>-1.0076216178372E-2</v>
      </c>
      <c r="J102" s="24">
        <v>-3.3239141860226598E-3</v>
      </c>
      <c r="K102" s="24">
        <v>1.1131608351659199</v>
      </c>
      <c r="L102" s="24">
        <v>3.7827759004419401E-3</v>
      </c>
      <c r="M102" s="24">
        <v>0</v>
      </c>
      <c r="N102" s="24">
        <v>0</v>
      </c>
      <c r="O102" s="24">
        <v>-1.67901259206867E-2</v>
      </c>
      <c r="P102" s="24">
        <v>0</v>
      </c>
      <c r="Q102" s="25">
        <v>-3.5566957648650401E-6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-1.13684066295866</v>
      </c>
      <c r="Z102" s="24">
        <v>6.4136321978220501E-2</v>
      </c>
      <c r="AA102" s="24">
        <v>-3.45891525523171E-2</v>
      </c>
      <c r="AB102" s="24">
        <v>-4.12106594701451E-2</v>
      </c>
      <c r="AC102" s="24">
        <v>-3.7892367649856103E-2</v>
      </c>
      <c r="AD102" s="24">
        <v>1.05554680787904E-3</v>
      </c>
      <c r="AE102" s="24">
        <v>-2.4298458216154901E-2</v>
      </c>
      <c r="AF102" s="24">
        <v>-8.8715633169498806E-2</v>
      </c>
      <c r="AH102">
        <f t="shared" si="9"/>
        <v>-8.5291998447377101E-2</v>
      </c>
      <c r="AJ102">
        <f t="shared" si="10"/>
        <v>-8.5291998447377101E-2</v>
      </c>
      <c r="AK102">
        <f t="shared" si="11"/>
        <v>-1.3111859768417986E-2</v>
      </c>
    </row>
    <row r="103" spans="1:37">
      <c r="A103" s="26">
        <v>48395</v>
      </c>
      <c r="B103" s="24">
        <v>5.7129924202575901E-3</v>
      </c>
      <c r="C103" s="24">
        <v>-9.7921302214258408E-3</v>
      </c>
      <c r="D103" s="24">
        <v>0.124354447876621</v>
      </c>
      <c r="E103" s="25">
        <v>-6.5097662066945799E-7</v>
      </c>
      <c r="F103" s="24">
        <v>-8.5020451401530694E-2</v>
      </c>
      <c r="G103" s="24">
        <v>-1.78094120207586E-3</v>
      </c>
      <c r="H103" s="25">
        <v>-1.3668726802771E-5</v>
      </c>
      <c r="I103" s="24">
        <v>-9.4266200745400808E-3</v>
      </c>
      <c r="J103" s="24">
        <v>-3.2813421642255299E-3</v>
      </c>
      <c r="K103" s="24">
        <v>1.0817014723024001</v>
      </c>
      <c r="L103" s="24">
        <v>2.7136625339767E-3</v>
      </c>
      <c r="M103" s="24">
        <v>0</v>
      </c>
      <c r="N103" s="24">
        <v>0</v>
      </c>
      <c r="O103" s="24">
        <v>-1.6112439091190402E-2</v>
      </c>
      <c r="P103" s="24">
        <v>0</v>
      </c>
      <c r="Q103" s="25">
        <v>5.6280740223754799E-5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-1.1037689208544501</v>
      </c>
      <c r="Z103" s="24">
        <v>6.2147788703680401E-2</v>
      </c>
      <c r="AA103" s="24">
        <v>-3.36268113702115E-2</v>
      </c>
      <c r="AB103" s="24">
        <v>-4.0064282291131903E-2</v>
      </c>
      <c r="AC103" s="24">
        <v>-3.6845165059274099E-2</v>
      </c>
      <c r="AD103" s="24">
        <v>8.5507449962724696E-4</v>
      </c>
      <c r="AE103" s="24">
        <v>-2.4051086907756699E-2</v>
      </c>
      <c r="AF103" s="24">
        <v>-8.6242791264459703E-2</v>
      </c>
      <c r="AH103">
        <f t="shared" si="9"/>
        <v>-8.2819156542337999E-2</v>
      </c>
      <c r="AJ103">
        <f t="shared" si="10"/>
        <v>-8.2819156542337999E-2</v>
      </c>
      <c r="AK103">
        <f t="shared" si="11"/>
        <v>-1.3218312472978153E-2</v>
      </c>
    </row>
    <row r="104" spans="1:37">
      <c r="A104" s="26">
        <v>48487</v>
      </c>
      <c r="B104" s="24">
        <v>5.6389458896389799E-3</v>
      </c>
      <c r="C104" s="24">
        <v>-9.1187807230123895E-3</v>
      </c>
      <c r="D104" s="24">
        <v>0.12402808691837899</v>
      </c>
      <c r="E104" s="25">
        <v>-8.8580637644191096E-7</v>
      </c>
      <c r="F104" s="24">
        <v>-8.6107816034710002E-2</v>
      </c>
      <c r="G104" s="24">
        <v>-1.6548912660678699E-3</v>
      </c>
      <c r="H104" s="25">
        <v>-1.34070562915426E-5</v>
      </c>
      <c r="I104" s="24">
        <v>-8.8080444821281995E-3</v>
      </c>
      <c r="J104" s="24">
        <v>-3.2602322115864099E-3</v>
      </c>
      <c r="K104" s="24">
        <v>1.05079192256001</v>
      </c>
      <c r="L104" s="24">
        <v>1.8336222658616101E-3</v>
      </c>
      <c r="M104" s="24">
        <v>0</v>
      </c>
      <c r="N104" s="24">
        <v>0</v>
      </c>
      <c r="O104" s="24">
        <v>-1.5457425882313899E-2</v>
      </c>
      <c r="P104" s="24">
        <v>0</v>
      </c>
      <c r="Q104" s="24">
        <v>1.1763344595266E-4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-1.0713776032593301</v>
      </c>
      <c r="Z104" s="24">
        <v>6.0205894728274097E-2</v>
      </c>
      <c r="AA104" s="24">
        <v>-3.2684996991935902E-2</v>
      </c>
      <c r="AB104" s="24">
        <v>-3.8941494233206898E-2</v>
      </c>
      <c r="AC104" s="24">
        <v>-3.5819613249491497E-2</v>
      </c>
      <c r="AD104" s="24">
        <v>6.7764219260055703E-4</v>
      </c>
      <c r="AE104" s="24">
        <v>-2.38062195479074E-2</v>
      </c>
      <c r="AF104" s="24">
        <v>-8.3757662743652803E-2</v>
      </c>
      <c r="AH104">
        <f t="shared" si="9"/>
        <v>-8.0334028021531098E-2</v>
      </c>
      <c r="AJ104">
        <f t="shared" si="10"/>
        <v>-8.0334028021531098E-2</v>
      </c>
      <c r="AK104">
        <f t="shared" si="11"/>
        <v>-1.3185779768451464E-2</v>
      </c>
    </row>
    <row r="105" spans="1:37">
      <c r="A105" s="26">
        <v>48579</v>
      </c>
      <c r="B105" s="24">
        <v>5.5648326360888296E-3</v>
      </c>
      <c r="C105" s="24">
        <v>-8.4963973249196096E-3</v>
      </c>
      <c r="D105" s="24">
        <v>0.123620173225542</v>
      </c>
      <c r="E105" s="25">
        <v>-1.06380895529086E-6</v>
      </c>
      <c r="F105" s="24">
        <v>-8.6994925483108193E-2</v>
      </c>
      <c r="G105" s="24">
        <v>-1.56372220256115E-3</v>
      </c>
      <c r="H105" s="25">
        <v>-1.2991088189239301E-5</v>
      </c>
      <c r="I105" s="24">
        <v>-8.2199340935752794E-3</v>
      </c>
      <c r="J105" s="24">
        <v>-3.2569975227060002E-3</v>
      </c>
      <c r="K105" s="24">
        <v>1.02045666285502</v>
      </c>
      <c r="L105" s="24">
        <v>1.1226897992415699E-3</v>
      </c>
      <c r="M105" s="24">
        <v>0</v>
      </c>
      <c r="N105" s="24">
        <v>0</v>
      </c>
      <c r="O105" s="24">
        <v>-1.4824378171786501E-2</v>
      </c>
      <c r="P105" s="24">
        <v>0</v>
      </c>
      <c r="Q105" s="24">
        <v>1.7880626546520301E-4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-1.0396852347846901</v>
      </c>
      <c r="Z105" s="24">
        <v>5.83124802318589E-2</v>
      </c>
      <c r="AA105" s="24">
        <v>-3.1763355277985801E-2</v>
      </c>
      <c r="AB105" s="24">
        <v>-3.7842060009368003E-2</v>
      </c>
      <c r="AC105" s="24">
        <v>-3.4815352852649001E-2</v>
      </c>
      <c r="AD105" s="24">
        <v>5.2192793733799405E-4</v>
      </c>
      <c r="AE105" s="24">
        <v>-2.3563829637365499E-2</v>
      </c>
      <c r="AF105" s="24">
        <v>-8.1262669307308202E-2</v>
      </c>
      <c r="AH105">
        <f t="shared" si="9"/>
        <v>-7.7839034585186498E-2</v>
      </c>
      <c r="AJ105">
        <f t="shared" si="10"/>
        <v>-7.7839034585186498E-2</v>
      </c>
      <c r="AK105">
        <f t="shared" si="11"/>
        <v>-1.3024102684710451E-2</v>
      </c>
    </row>
    <row r="106" spans="1:37">
      <c r="A106" s="26">
        <v>48669</v>
      </c>
      <c r="B106" s="24">
        <v>5.49114319104983E-3</v>
      </c>
      <c r="C106" s="24">
        <v>-7.9195490501891008E-3</v>
      </c>
      <c r="D106" s="24">
        <v>0.123137800097268</v>
      </c>
      <c r="E106" s="25">
        <v>-1.1927136601820399E-6</v>
      </c>
      <c r="F106" s="24">
        <v>-8.7696828299954205E-2</v>
      </c>
      <c r="G106" s="24">
        <v>-1.5009427214030401E-3</v>
      </c>
      <c r="H106" s="25">
        <v>-1.24549019475447E-5</v>
      </c>
      <c r="I106" s="24">
        <v>-7.6616310694049396E-3</v>
      </c>
      <c r="J106" s="24">
        <v>-3.26837823793278E-3</v>
      </c>
      <c r="K106" s="24">
        <v>0.99071781779215096</v>
      </c>
      <c r="L106" s="24">
        <v>5.6171609450444699E-4</v>
      </c>
      <c r="M106" s="24">
        <v>0</v>
      </c>
      <c r="N106" s="24">
        <v>0</v>
      </c>
      <c r="O106" s="24">
        <v>-1.4212603392349799E-2</v>
      </c>
      <c r="P106" s="24">
        <v>0</v>
      </c>
      <c r="Q106" s="24">
        <v>2.3845379144251901E-4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-1.0087072647901001</v>
      </c>
      <c r="Z106" s="24">
        <v>5.6468909718807303E-2</v>
      </c>
      <c r="AA106" s="24">
        <v>-3.0861630181826898E-2</v>
      </c>
      <c r="AB106" s="24">
        <v>-3.67658378266153E-2</v>
      </c>
      <c r="AC106" s="24">
        <v>-3.3832140650999001E-2</v>
      </c>
      <c r="AD106" s="24">
        <v>3.86501463576266E-4</v>
      </c>
      <c r="AE106" s="24">
        <v>-2.3323891010248801E-2</v>
      </c>
      <c r="AF106" s="24">
        <v>-7.8762002697827793E-2</v>
      </c>
      <c r="AH106">
        <f t="shared" si="9"/>
        <v>-7.5338367975706089E-2</v>
      </c>
      <c r="AJ106">
        <f t="shared" si="10"/>
        <v>-7.5338367975706089E-2</v>
      </c>
      <c r="AK106">
        <f t="shared" si="11"/>
        <v>-1.2744723500699495E-2</v>
      </c>
    </row>
    <row r="107" spans="1:37">
      <c r="A107" s="26">
        <v>48760</v>
      </c>
      <c r="B107" s="24">
        <v>5.4182815969804499E-3</v>
      </c>
      <c r="C107" s="24">
        <v>-7.3838428775553702E-3</v>
      </c>
      <c r="D107" s="24">
        <v>0.12258797517534301</v>
      </c>
      <c r="E107" s="25">
        <v>-1.27961102622958E-6</v>
      </c>
      <c r="F107" s="24">
        <v>-8.8228663676021002E-2</v>
      </c>
      <c r="G107" s="24">
        <v>-1.4607787572113199E-3</v>
      </c>
      <c r="H107" s="25">
        <v>-1.18285806326123E-5</v>
      </c>
      <c r="I107" s="24">
        <v>-7.1323890363580401E-3</v>
      </c>
      <c r="J107" s="24">
        <v>-3.2914359967277699E-3</v>
      </c>
      <c r="K107" s="24">
        <v>0.96159489092446004</v>
      </c>
      <c r="L107" s="24">
        <v>1.3252338410913201E-4</v>
      </c>
      <c r="M107" s="24">
        <v>0</v>
      </c>
      <c r="N107" s="24">
        <v>0</v>
      </c>
      <c r="O107" s="24">
        <v>-1.3621425277895701E-2</v>
      </c>
      <c r="P107" s="24">
        <v>0</v>
      </c>
      <c r="Q107" s="24">
        <v>2.9552611755283498E-4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-0.97845603057458996</v>
      </c>
      <c r="Z107" s="24">
        <v>5.46761173855723E-2</v>
      </c>
      <c r="AA107" s="24">
        <v>-2.99796391453655E-2</v>
      </c>
      <c r="AB107" s="24">
        <v>-3.5712751719885902E-2</v>
      </c>
      <c r="AC107" s="24">
        <v>-3.2869820409055797E-2</v>
      </c>
      <c r="AD107" s="24">
        <v>2.6986675768416802E-4</v>
      </c>
      <c r="AE107" s="24">
        <v>-2.3086377827841401E-2</v>
      </c>
      <c r="AF107" s="24">
        <v>-7.6261082148458795E-2</v>
      </c>
      <c r="AH107">
        <f t="shared" si="9"/>
        <v>-7.283744742633709E-2</v>
      </c>
      <c r="AJ107">
        <f t="shared" si="10"/>
        <v>-7.283744742633709E-2</v>
      </c>
      <c r="AK107">
        <f t="shared" si="11"/>
        <v>-1.2360080645156438E-2</v>
      </c>
    </row>
    <row r="108" spans="1:37">
      <c r="A108" s="26">
        <v>48852</v>
      </c>
      <c r="B108" s="24">
        <v>5.3465739246009603E-3</v>
      </c>
      <c r="C108" s="24">
        <v>-6.8856914154222697E-3</v>
      </c>
      <c r="D108" s="24">
        <v>0.121977528086174</v>
      </c>
      <c r="E108" s="25">
        <v>-1.33095685458772E-6</v>
      </c>
      <c r="F108" s="24">
        <v>-8.8605411254728803E-2</v>
      </c>
      <c r="G108" s="24">
        <v>-1.43813981152721E-3</v>
      </c>
      <c r="H108" s="25">
        <v>-1.11384084679058E-5</v>
      </c>
      <c r="I108" s="24">
        <v>-6.6313867226737702E-3</v>
      </c>
      <c r="J108" s="24">
        <v>-3.3235442878370601E-3</v>
      </c>
      <c r="K108" s="24">
        <v>0.93310459708483295</v>
      </c>
      <c r="L108" s="24">
        <v>-1.8198075250681301E-4</v>
      </c>
      <c r="M108" s="24">
        <v>0</v>
      </c>
      <c r="N108" s="24">
        <v>0</v>
      </c>
      <c r="O108" s="24">
        <v>-1.3050184444976401E-2</v>
      </c>
      <c r="P108" s="24">
        <v>0</v>
      </c>
      <c r="Q108" s="24">
        <v>3.49223465709556E-4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-0.94894078749703903</v>
      </c>
      <c r="Z108" s="24">
        <v>5.2934651687001198E-2</v>
      </c>
      <c r="AA108" s="24">
        <v>-2.9117252128104801E-2</v>
      </c>
      <c r="AB108" s="24">
        <v>-3.46827682618134E-2</v>
      </c>
      <c r="AC108" s="24">
        <v>-3.19282979873559E-2</v>
      </c>
      <c r="AD108" s="24">
        <v>1.7049794497557699E-4</v>
      </c>
      <c r="AE108" s="24">
        <v>-2.28512645725783E-2</v>
      </c>
      <c r="AF108" s="24">
        <v>-7.3766106308572499E-2</v>
      </c>
      <c r="AH108">
        <f t="shared" si="9"/>
        <v>-7.0342471586450794E-2</v>
      </c>
      <c r="AJ108">
        <f t="shared" si="10"/>
        <v>-7.0342471586450794E-2</v>
      </c>
      <c r="AK108">
        <f t="shared" si="11"/>
        <v>-1.1883112428947462E-2</v>
      </c>
    </row>
    <row r="109" spans="1:37">
      <c r="A109" s="26">
        <v>48944</v>
      </c>
      <c r="B109" s="24">
        <v>5.2762765353106698E-3</v>
      </c>
      <c r="C109" s="24">
        <v>-6.4221271064790796E-3</v>
      </c>
      <c r="D109" s="24">
        <v>0.12131303753934999</v>
      </c>
      <c r="E109" s="25">
        <v>-1.35258557227405E-6</v>
      </c>
      <c r="F109" s="24">
        <v>-8.8841688674134597E-2</v>
      </c>
      <c r="G109" s="24">
        <v>-1.4285805732099899E-3</v>
      </c>
      <c r="H109" s="25">
        <v>-1.0407097719521599E-5</v>
      </c>
      <c r="I109" s="24">
        <v>-6.15774104129515E-3</v>
      </c>
      <c r="J109" s="24">
        <v>-3.3623755147960599E-3</v>
      </c>
      <c r="K109" s="24">
        <v>0.90526077977179298</v>
      </c>
      <c r="L109" s="24">
        <v>-3.9772511013843801E-4</v>
      </c>
      <c r="M109" s="24">
        <v>0</v>
      </c>
      <c r="N109" s="24">
        <v>0</v>
      </c>
      <c r="O109" s="24">
        <v>-1.24982388232498E-2</v>
      </c>
      <c r="P109" s="24">
        <v>0</v>
      </c>
      <c r="Q109" s="24">
        <v>3.9895780581584197E-4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-0.92016779305957397</v>
      </c>
      <c r="Z109" s="24">
        <v>5.1244718520048298E-2</v>
      </c>
      <c r="AA109" s="24">
        <v>-2.8274373933115899E-2</v>
      </c>
      <c r="AB109" s="24">
        <v>-3.3675877211526997E-2</v>
      </c>
      <c r="AC109" s="24">
        <v>-3.1007520344416801E-2</v>
      </c>
      <c r="AD109" s="25">
        <v>8.6869122902673496E-5</v>
      </c>
      <c r="AE109" s="24">
        <v>-2.2618526042202901E-2</v>
      </c>
      <c r="AF109" s="24">
        <v>-7.1283687822191397E-2</v>
      </c>
      <c r="AH109">
        <f t="shared" si="9"/>
        <v>-6.7860053100069692E-2</v>
      </c>
      <c r="AJ109">
        <f t="shared" si="10"/>
        <v>-6.7860053100069692E-2</v>
      </c>
      <c r="AK109">
        <f t="shared" si="11"/>
        <v>-1.132685596617998E-2</v>
      </c>
    </row>
    <row r="110" spans="1:37">
      <c r="A110" s="26">
        <v>49034</v>
      </c>
      <c r="B110" s="24">
        <v>5.2075840070775299E-3</v>
      </c>
      <c r="C110" s="24">
        <v>-5.9906548659257501E-3</v>
      </c>
      <c r="D110" s="24">
        <v>0.120600775513515</v>
      </c>
      <c r="E110" s="25">
        <v>-1.34973101354097E-6</v>
      </c>
      <c r="F110" s="24">
        <v>-8.89515913954535E-2</v>
      </c>
      <c r="G110" s="24">
        <v>-1.4282591800726899E-3</v>
      </c>
      <c r="H110" s="25">
        <v>-9.6540358652771308E-6</v>
      </c>
      <c r="I110" s="24">
        <v>-5.7105194767476499E-3</v>
      </c>
      <c r="J110" s="24">
        <v>-3.4058855809892198E-3</v>
      </c>
      <c r="K110" s="24">
        <v>0.87807439913966301</v>
      </c>
      <c r="L110" s="24">
        <v>-5.2942755128180901E-4</v>
      </c>
      <c r="M110" s="24">
        <v>0</v>
      </c>
      <c r="N110" s="24">
        <v>0</v>
      </c>
      <c r="O110" s="24">
        <v>-1.1964963948576201E-2</v>
      </c>
      <c r="P110" s="24">
        <v>0</v>
      </c>
      <c r="Q110" s="24">
        <v>4.44320063578135E-4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-0.89214043349487804</v>
      </c>
      <c r="Z110" s="24">
        <v>4.9606222571567701E-2</v>
      </c>
      <c r="AA110" s="24">
        <v>-2.7450929502091201E-2</v>
      </c>
      <c r="AB110" s="24">
        <v>-3.26920756828449E-2</v>
      </c>
      <c r="AC110" s="24">
        <v>-3.0107458043549699E-2</v>
      </c>
      <c r="AD110" s="25">
        <v>1.7478769835176198E-5</v>
      </c>
      <c r="AE110" s="24">
        <v>-2.2388137344086401E-2</v>
      </c>
      <c r="AF110" s="24">
        <v>-6.8820559768117101E-2</v>
      </c>
      <c r="AH110">
        <f t="shared" si="9"/>
        <v>-6.5396925045995397E-2</v>
      </c>
      <c r="AJ110">
        <f t="shared" si="10"/>
        <v>-6.5396925045995397E-2</v>
      </c>
      <c r="AK110">
        <f t="shared" si="11"/>
        <v>-1.0704128803697338E-2</v>
      </c>
    </row>
    <row r="111" spans="1:37">
      <c r="A111" s="26">
        <v>49125</v>
      </c>
      <c r="B111" s="24">
        <v>5.1406366607799599E-3</v>
      </c>
      <c r="C111" s="24">
        <v>-5.58913631056968E-3</v>
      </c>
      <c r="D111" s="24">
        <v>0.119846666318725</v>
      </c>
      <c r="E111" s="25">
        <v>-1.3270529461148699E-6</v>
      </c>
      <c r="F111" s="24">
        <v>-8.8948569693290597E-2</v>
      </c>
      <c r="G111" s="24">
        <v>-1.43389330953549E-3</v>
      </c>
      <c r="H111" s="25">
        <v>-8.8955452748115401E-6</v>
      </c>
      <c r="I111" s="24">
        <v>-5.2887516704644604E-3</v>
      </c>
      <c r="J111" s="24">
        <v>-3.4522966920503199E-3</v>
      </c>
      <c r="K111" s="24">
        <v>0.85155357765478801</v>
      </c>
      <c r="L111" s="24">
        <v>-5.9057418719014605E-4</v>
      </c>
      <c r="M111" s="24">
        <v>0</v>
      </c>
      <c r="N111" s="24">
        <v>0</v>
      </c>
      <c r="O111" s="24">
        <v>-1.14497531323922E-2</v>
      </c>
      <c r="P111" s="24">
        <v>0</v>
      </c>
      <c r="Q111" s="24">
        <v>4.8505186485449798E-4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-0.86485938281361496</v>
      </c>
      <c r="Z111" s="24">
        <v>4.8018806488877297E-2</v>
      </c>
      <c r="AA111" s="24">
        <v>-2.6646851864403201E-2</v>
      </c>
      <c r="AB111" s="24">
        <v>-3.1731355432884002E-2</v>
      </c>
      <c r="AC111" s="24">
        <v>-2.9228090895470901E-2</v>
      </c>
      <c r="AD111" s="25">
        <v>-3.9130673178028403E-5</v>
      </c>
      <c r="AE111" s="24">
        <v>-2.2160073889707799E-2</v>
      </c>
      <c r="AF111" s="24">
        <v>-6.6383344174929207E-2</v>
      </c>
      <c r="AH111">
        <f t="shared" si="9"/>
        <v>-6.2959709452807502E-2</v>
      </c>
      <c r="AJ111">
        <f t="shared" si="10"/>
        <v>-6.2959709452807502E-2</v>
      </c>
      <c r="AK111">
        <f t="shared" si="11"/>
        <v>-1.0027281916921718E-2</v>
      </c>
    </row>
    <row r="112" spans="1:37">
      <c r="A112" s="26">
        <v>49217</v>
      </c>
      <c r="B112" s="24">
        <v>5.0755276405484396E-3</v>
      </c>
      <c r="C112" s="24">
        <v>-5.21569981137398E-3</v>
      </c>
      <c r="D112" s="24">
        <v>0.11905625848929401</v>
      </c>
      <c r="E112" s="25">
        <v>-1.2886678786510901E-6</v>
      </c>
      <c r="F112" s="24">
        <v>-8.8845338022369297E-2</v>
      </c>
      <c r="G112" s="24">
        <v>-1.4427151222836899E-3</v>
      </c>
      <c r="H112" s="25">
        <v>-8.1451488040973103E-6</v>
      </c>
      <c r="I112" s="24">
        <v>-4.8914401328676201E-3</v>
      </c>
      <c r="J112" s="24">
        <v>-3.5000789751101899E-3</v>
      </c>
      <c r="K112" s="24">
        <v>0.82570369192195903</v>
      </c>
      <c r="L112" s="24">
        <v>-5.9342091199646402E-4</v>
      </c>
      <c r="M112" s="24">
        <v>0</v>
      </c>
      <c r="N112" s="24">
        <v>0</v>
      </c>
      <c r="O112" s="24">
        <v>-1.09520175206838E-2</v>
      </c>
      <c r="P112" s="24">
        <v>0</v>
      </c>
      <c r="Q112" s="24">
        <v>5.2102102481607398E-4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-0.83832278558576401</v>
      </c>
      <c r="Z112" s="24">
        <v>4.6481887628878102E-2</v>
      </c>
      <c r="AA112" s="24">
        <v>-2.5862072440439001E-2</v>
      </c>
      <c r="AB112" s="24">
        <v>-3.0793692895337298E-2</v>
      </c>
      <c r="AC112" s="24">
        <v>-2.8369396385183401E-2</v>
      </c>
      <c r="AD112" s="25">
        <v>-8.4357482081278806E-5</v>
      </c>
      <c r="AE112" s="24">
        <v>-2.19343113892813E-2</v>
      </c>
      <c r="AF112" s="24">
        <v>-6.3978373785940498E-2</v>
      </c>
      <c r="AH112">
        <f t="shared" si="9"/>
        <v>-6.0554739063818801E-2</v>
      </c>
      <c r="AJ112">
        <f t="shared" si="10"/>
        <v>-6.0554739063818801E-2</v>
      </c>
      <c r="AK112">
        <f t="shared" si="11"/>
        <v>-9.3080138258508846E-3</v>
      </c>
    </row>
    <row r="113" spans="1:37">
      <c r="A113" s="26">
        <v>49309</v>
      </c>
      <c r="B113" s="24">
        <v>5.0123095161070802E-3</v>
      </c>
      <c r="C113" s="24">
        <v>-4.86867152289915E-3</v>
      </c>
      <c r="D113" s="24">
        <v>0.118234707628491</v>
      </c>
      <c r="E113" s="25">
        <v>-1.23818288338175E-6</v>
      </c>
      <c r="F113" s="24">
        <v>-8.8653812329561502E-2</v>
      </c>
      <c r="G113" s="24">
        <v>-1.4524259307500799E-3</v>
      </c>
      <c r="H113" s="25">
        <v>-7.4138357801443004E-6</v>
      </c>
      <c r="I113" s="24">
        <v>-4.5175700390259303E-3</v>
      </c>
      <c r="J113" s="24">
        <v>-3.5479314243819101E-3</v>
      </c>
      <c r="K113" s="24">
        <v>0.80052750054807498</v>
      </c>
      <c r="L113" s="24">
        <v>-5.4901350939130604E-4</v>
      </c>
      <c r="M113" s="24">
        <v>0</v>
      </c>
      <c r="N113" s="24">
        <v>0</v>
      </c>
      <c r="O113" s="24">
        <v>-1.0471186055416699E-2</v>
      </c>
      <c r="P113" s="24">
        <v>0</v>
      </c>
      <c r="Q113" s="24">
        <v>5.52200180941681E-4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-0.81252645594625394</v>
      </c>
      <c r="Z113" s="24">
        <v>4.4994692224860501E-2</v>
      </c>
      <c r="AA113" s="24">
        <v>-2.509651341678E-2</v>
      </c>
      <c r="AB113" s="24">
        <v>-2.9879041607625001E-2</v>
      </c>
      <c r="AC113" s="24">
        <v>-2.7531340551515598E-2</v>
      </c>
      <c r="AD113" s="24">
        <v>-1.19529060338798E-4</v>
      </c>
      <c r="AE113" s="24">
        <v>-2.1710825846553199E-2</v>
      </c>
      <c r="AF113" s="24">
        <v>-6.1611559160675802E-2</v>
      </c>
      <c r="AH113">
        <f t="shared" si="9"/>
        <v>-5.8187924438554105E-2</v>
      </c>
      <c r="AJ113">
        <f t="shared" si="10"/>
        <v>-5.8187924438554105E-2</v>
      </c>
      <c r="AK113">
        <f t="shared" si="11"/>
        <v>-8.5572366289761934E-3</v>
      </c>
    </row>
    <row r="114" spans="1:37">
      <c r="A114" s="26">
        <v>49399</v>
      </c>
      <c r="B114" s="24">
        <v>4.9510003876171299E-3</v>
      </c>
      <c r="C114" s="24">
        <v>-4.54652333062783E-3</v>
      </c>
      <c r="D114" s="24">
        <v>0.117386768493374</v>
      </c>
      <c r="E114" s="25">
        <v>-1.1787313498149801E-6</v>
      </c>
      <c r="F114" s="24">
        <v>-8.8385071240128399E-2</v>
      </c>
      <c r="G114" s="24">
        <v>-1.4611513239300199E-3</v>
      </c>
      <c r="H114" s="25">
        <v>-6.7103238238424002E-6</v>
      </c>
      <c r="I114" s="24">
        <v>-4.1661180886572802E-3</v>
      </c>
      <c r="J114" s="24">
        <v>-3.5947626007665299E-3</v>
      </c>
      <c r="K114" s="24">
        <v>0.77602529918612495</v>
      </c>
      <c r="L114" s="24">
        <v>-4.6722290326032802E-4</v>
      </c>
      <c r="M114" s="24">
        <v>0</v>
      </c>
      <c r="N114" s="24">
        <v>0</v>
      </c>
      <c r="O114" s="24">
        <v>-1.00067053506918E-2</v>
      </c>
      <c r="P114" s="24">
        <v>0</v>
      </c>
      <c r="Q114" s="24">
        <v>5.7864810849389797E-4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-0.78746408643020105</v>
      </c>
      <c r="Z114" s="24">
        <v>4.3556286880888397E-2</v>
      </c>
      <c r="AA114" s="24">
        <v>-2.4350081929434601E-2</v>
      </c>
      <c r="AB114" s="24">
        <v>-2.8987326707116401E-2</v>
      </c>
      <c r="AC114" s="24">
        <v>-2.67138710092466E-2</v>
      </c>
      <c r="AD114" s="24">
        <v>-1.4589358680251201E-4</v>
      </c>
      <c r="AE114" s="24">
        <v>-2.1489593553703602E-2</v>
      </c>
      <c r="AF114" s="24">
        <v>-5.9288294053226699E-2</v>
      </c>
      <c r="AH114">
        <f t="shared" si="9"/>
        <v>-5.5864659331105002E-2</v>
      </c>
      <c r="AJ114">
        <f t="shared" si="10"/>
        <v>-5.5864659331105002E-2</v>
      </c>
      <c r="AK114">
        <f t="shared" si="11"/>
        <v>-7.7849857353172042E-3</v>
      </c>
    </row>
    <row r="115" spans="1:37">
      <c r="A115" s="26">
        <v>49490</v>
      </c>
      <c r="B115" s="24">
        <v>4.8915894843100096E-3</v>
      </c>
      <c r="C115" s="24">
        <v>-4.2478343296364898E-3</v>
      </c>
      <c r="D115" s="24">
        <v>0.116516794771749</v>
      </c>
      <c r="E115" s="25">
        <v>-1.1130097514446299E-6</v>
      </c>
      <c r="F115" s="24">
        <v>-8.8049337406544803E-2</v>
      </c>
      <c r="G115" s="24">
        <v>-1.4673973521134301E-3</v>
      </c>
      <c r="H115" s="25">
        <v>-6.0413128338858901E-6</v>
      </c>
      <c r="I115" s="24">
        <v>-3.83606043107669E-3</v>
      </c>
      <c r="J115" s="24">
        <v>-3.63967143938634E-3</v>
      </c>
      <c r="K115" s="24">
        <v>0.75219509508751403</v>
      </c>
      <c r="L115" s="24">
        <v>-3.5679246856241601E-4</v>
      </c>
      <c r="M115" s="24">
        <v>0</v>
      </c>
      <c r="N115" s="24">
        <v>0</v>
      </c>
      <c r="O115" s="24">
        <v>-9.5580394952078304E-3</v>
      </c>
      <c r="P115" s="24">
        <v>0</v>
      </c>
      <c r="Q115" s="24">
        <v>6.0049335905926898E-4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-0.76312746125675401</v>
      </c>
      <c r="Z115" s="24">
        <v>4.21656073629912E-2</v>
      </c>
      <c r="AA115" s="24">
        <v>-2.36226658107614E-2</v>
      </c>
      <c r="AB115" s="24">
        <v>-2.8118441198032099E-2</v>
      </c>
      <c r="AC115" s="24">
        <v>-2.5916911826299498E-2</v>
      </c>
      <c r="AD115" s="24">
        <v>-1.6461444557888899E-4</v>
      </c>
      <c r="AE115" s="24">
        <v>-2.1270591086418E-2</v>
      </c>
      <c r="AF115" s="24">
        <v>-5.7013392803305099E-2</v>
      </c>
      <c r="AH115">
        <f t="shared" si="9"/>
        <v>-5.3589758081183402E-2</v>
      </c>
      <c r="AJ115">
        <f t="shared" si="10"/>
        <v>-5.3589758081183402E-2</v>
      </c>
      <c r="AK115">
        <f t="shared" si="11"/>
        <v>-7.0003659942627014E-3</v>
      </c>
    </row>
    <row r="116" spans="1:37">
      <c r="A116" s="26">
        <v>49582</v>
      </c>
      <c r="B116" s="24">
        <v>4.8340422572159397E-3</v>
      </c>
      <c r="C116" s="24">
        <v>-3.9712630212444203E-3</v>
      </c>
      <c r="D116" s="24">
        <v>0.115628745161966</v>
      </c>
      <c r="E116" s="25">
        <v>-1.0433146579712799E-6</v>
      </c>
      <c r="F116" s="24">
        <v>-8.76559756614705E-2</v>
      </c>
      <c r="G116" s="24">
        <v>-1.4700082591306599E-3</v>
      </c>
      <c r="H116" s="25">
        <v>-5.4117282359212002E-6</v>
      </c>
      <c r="I116" s="24">
        <v>-3.5263796718445701E-3</v>
      </c>
      <c r="J116" s="24">
        <v>-3.6819284529283E-3</v>
      </c>
      <c r="K116" s="24">
        <v>0.72903279458209702</v>
      </c>
      <c r="L116" s="24">
        <v>-2.25394652553632E-4</v>
      </c>
      <c r="M116" s="24">
        <v>0</v>
      </c>
      <c r="N116" s="24">
        <v>0</v>
      </c>
      <c r="O116" s="24">
        <v>-9.1246697918632106E-3</v>
      </c>
      <c r="P116" s="24">
        <v>0</v>
      </c>
      <c r="Q116" s="24">
        <v>6.1791993698592697E-4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-0.73950666959552402</v>
      </c>
      <c r="Z116" s="24">
        <v>4.0821484705432703E-2</v>
      </c>
      <c r="AA116" s="24">
        <v>-2.2914130675500199E-2</v>
      </c>
      <c r="AB116" s="24">
        <v>-2.72722437169849E-2</v>
      </c>
      <c r="AC116" s="24">
        <v>-2.5140359991492701E-2</v>
      </c>
      <c r="AD116" s="24">
        <v>-1.7676702102436301E-4</v>
      </c>
      <c r="AE116" s="24">
        <v>-2.1053795299085E-2</v>
      </c>
      <c r="AF116" s="24">
        <v>-5.4791054209815199E-2</v>
      </c>
      <c r="AH116">
        <f t="shared" si="9"/>
        <v>-5.1367419487693501E-2</v>
      </c>
      <c r="AJ116">
        <f t="shared" si="10"/>
        <v>-5.1367419487693501E-2</v>
      </c>
      <c r="AK116">
        <f t="shared" si="11"/>
        <v>-6.2115277746971134E-3</v>
      </c>
    </row>
    <row r="117" spans="1:37">
      <c r="A117" s="26">
        <v>49674</v>
      </c>
      <c r="B117" s="24">
        <v>4.7783049738870896E-3</v>
      </c>
      <c r="C117" s="24">
        <v>-3.7155279017636201E-3</v>
      </c>
      <c r="D117" s="24">
        <v>0.114726194518149</v>
      </c>
      <c r="E117" s="25">
        <v>-9.7157936095066492E-7</v>
      </c>
      <c r="F117" s="24">
        <v>-8.7213504958878904E-2</v>
      </c>
      <c r="G117" s="24">
        <v>-1.4681261455087001E-3</v>
      </c>
      <c r="H117" s="25">
        <v>-4.8249512924072597E-6</v>
      </c>
      <c r="I117" s="24">
        <v>-3.2360709907575699E-3</v>
      </c>
      <c r="J117" s="24">
        <v>-3.7209575600583599E-3</v>
      </c>
      <c r="K117" s="24">
        <v>0.706532397902918</v>
      </c>
      <c r="L117" s="25">
        <v>-7.9694476051728799E-5</v>
      </c>
      <c r="M117" s="24">
        <v>0</v>
      </c>
      <c r="N117" s="24">
        <v>0</v>
      </c>
      <c r="O117" s="24">
        <v>-8.7060944445380897E-3</v>
      </c>
      <c r="P117" s="24">
        <v>0</v>
      </c>
      <c r="Q117" s="24">
        <v>6.31154782577042E-4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-0.71659031516912797</v>
      </c>
      <c r="Z117" s="24">
        <v>3.9522668690159198E-2</v>
      </c>
      <c r="AA117" s="24">
        <v>-2.2224318141073202E-2</v>
      </c>
      <c r="AB117" s="24">
        <v>-2.6448557550999501E-2</v>
      </c>
      <c r="AC117" s="24">
        <v>-2.4384083231367301E-2</v>
      </c>
      <c r="AD117" s="24">
        <v>-1.8333747910756501E-4</v>
      </c>
      <c r="AE117" s="24">
        <v>-2.0839183320106099E-2</v>
      </c>
      <c r="AF117" s="24">
        <v>-5.2624847032280903E-2</v>
      </c>
      <c r="AH117">
        <f t="shared" si="9"/>
        <v>-4.9201212310159205E-2</v>
      </c>
      <c r="AJ117">
        <f t="shared" si="10"/>
        <v>-4.9201212310159205E-2</v>
      </c>
      <c r="AK117">
        <f t="shared" si="11"/>
        <v>-5.4256673315608364E-3</v>
      </c>
    </row>
    <row r="118" spans="1:37">
      <c r="A118" s="26">
        <v>49765</v>
      </c>
      <c r="B118" s="24">
        <v>4.7243088291768097E-3</v>
      </c>
      <c r="C118" s="24">
        <v>-3.4793945310975802E-3</v>
      </c>
      <c r="D118" s="24">
        <v>0.11381234896751199</v>
      </c>
      <c r="E118" s="25">
        <v>-8.9940960166502697E-7</v>
      </c>
      <c r="F118" s="24">
        <v>-8.6729621415585906E-2</v>
      </c>
      <c r="G118" s="24">
        <v>-1.4611528533527601E-3</v>
      </c>
      <c r="H118" s="25">
        <v>-4.2830348747267301E-6</v>
      </c>
      <c r="I118" s="24">
        <v>-2.9641474108366198E-3</v>
      </c>
      <c r="J118" s="24">
        <v>-3.7563187165368301E-3</v>
      </c>
      <c r="K118" s="24">
        <v>0.68468619667750297</v>
      </c>
      <c r="L118" s="25">
        <v>7.45822126403738E-5</v>
      </c>
      <c r="M118" s="24">
        <v>0</v>
      </c>
      <c r="N118" s="24">
        <v>0</v>
      </c>
      <c r="O118" s="24">
        <v>-8.3018282012828105E-3</v>
      </c>
      <c r="P118" s="24">
        <v>0</v>
      </c>
      <c r="Q118" s="24">
        <v>6.4045687023161395E-4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-0.69436571927379598</v>
      </c>
      <c r="Z118" s="24">
        <v>3.8267848789193197E-2</v>
      </c>
      <c r="AA118" s="24">
        <v>-2.15530449967265E-2</v>
      </c>
      <c r="AB118" s="24">
        <v>-2.5647170686928102E-2</v>
      </c>
      <c r="AC118" s="24">
        <v>-2.36479189572831E-2</v>
      </c>
      <c r="AD118" s="24">
        <v>-1.8522319358405101E-4</v>
      </c>
      <c r="AE118" s="24">
        <v>-2.0626732547346299E-2</v>
      </c>
      <c r="AF118" s="24">
        <v>-5.0517712882550497E-2</v>
      </c>
      <c r="AH118">
        <f t="shared" si="9"/>
        <v>-4.70940781604288E-2</v>
      </c>
      <c r="AJ118">
        <f t="shared" si="10"/>
        <v>-4.70940781604288E-2</v>
      </c>
      <c r="AK118">
        <f t="shared" si="11"/>
        <v>-4.6490465188071886E-3</v>
      </c>
    </row>
    <row r="119" spans="1:37">
      <c r="A119" s="26">
        <v>49856</v>
      </c>
      <c r="B119" s="24">
        <v>4.6719735910605202E-3</v>
      </c>
      <c r="C119" s="24">
        <v>-3.26166751892138E-3</v>
      </c>
      <c r="D119" s="24">
        <v>0.112890064041657</v>
      </c>
      <c r="E119" s="25">
        <v>-8.2811799707578501E-7</v>
      </c>
      <c r="F119" s="24">
        <v>-8.6211230076774101E-2</v>
      </c>
      <c r="G119" s="24">
        <v>-1.44871428170323E-3</v>
      </c>
      <c r="H119" s="25">
        <v>-3.7869036249089902E-6</v>
      </c>
      <c r="I119" s="24">
        <v>-2.70964426546998E-3</v>
      </c>
      <c r="J119" s="24">
        <v>-3.7876914815822798E-3</v>
      </c>
      <c r="K119" s="24">
        <v>0.66348497022238195</v>
      </c>
      <c r="L119" s="24">
        <v>2.3257757407064801E-4</v>
      </c>
      <c r="M119" s="24">
        <v>0</v>
      </c>
      <c r="N119" s="24">
        <v>0</v>
      </c>
      <c r="O119" s="24">
        <v>-7.9114019623226992E-3</v>
      </c>
      <c r="P119" s="24">
        <v>0</v>
      </c>
      <c r="Q119" s="24">
        <v>6.4610775846830903E-4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-0.67281911494233704</v>
      </c>
      <c r="Z119" s="24">
        <v>3.7055672684212802E-2</v>
      </c>
      <c r="AA119" s="24">
        <v>-2.09001031549104E-2</v>
      </c>
      <c r="AB119" s="24">
        <v>-2.4867836695214401E-2</v>
      </c>
      <c r="AC119" s="24">
        <v>-2.2931674145999101E-2</v>
      </c>
      <c r="AD119" s="24">
        <v>-1.83234511308787E-4</v>
      </c>
      <c r="AE119" s="24">
        <v>-2.0416420643691601E-2</v>
      </c>
      <c r="AF119" s="24">
        <v>-4.8471982830003001E-2</v>
      </c>
      <c r="AH119">
        <f t="shared" si="9"/>
        <v>-4.5048348107881303E-2</v>
      </c>
      <c r="AJ119">
        <f t="shared" si="10"/>
        <v>-4.5048348107881303E-2</v>
      </c>
      <c r="AK119">
        <f t="shared" si="11"/>
        <v>-3.8870275647064079E-3</v>
      </c>
    </row>
    <row r="120" spans="1:37">
      <c r="A120" s="26">
        <v>49948</v>
      </c>
      <c r="B120" s="24">
        <v>4.6212108043463497E-3</v>
      </c>
      <c r="C120" s="24">
        <v>-3.0611861613867798E-3</v>
      </c>
      <c r="D120" s="24">
        <v>0.111961864989699</v>
      </c>
      <c r="E120" s="25">
        <v>-7.5875685376577699E-7</v>
      </c>
      <c r="F120" s="24">
        <v>-8.5664483321747698E-2</v>
      </c>
      <c r="G120" s="24">
        <v>-1.4306272702153699E-3</v>
      </c>
      <c r="H120" s="25">
        <v>-3.3365378853612801E-6</v>
      </c>
      <c r="I120" s="24">
        <v>-2.4716229162015102E-3</v>
      </c>
      <c r="J120" s="24">
        <v>-3.8148596130242402E-3</v>
      </c>
      <c r="K120" s="24">
        <v>0.64291817750540803</v>
      </c>
      <c r="L120" s="24">
        <v>3.9022928234823102E-4</v>
      </c>
      <c r="M120" s="24">
        <v>0</v>
      </c>
      <c r="N120" s="24">
        <v>0</v>
      </c>
      <c r="O120" s="24">
        <v>-7.5343623604803497E-3</v>
      </c>
      <c r="P120" s="24">
        <v>0</v>
      </c>
      <c r="Q120" s="24">
        <v>6.4840344994447803E-4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-0.65193583053536697</v>
      </c>
      <c r="Z120" s="24">
        <v>3.5884762495758102E-2</v>
      </c>
      <c r="AA120" s="24">
        <v>-2.0265260236337901E-2</v>
      </c>
      <c r="AB120" s="24">
        <v>-2.4110276273751698E-2</v>
      </c>
      <c r="AC120" s="24">
        <v>-2.22351259781053E-2</v>
      </c>
      <c r="AD120" s="24">
        <v>-1.78097585234708E-4</v>
      </c>
      <c r="AE120" s="24">
        <v>-2.02082255327398E-2</v>
      </c>
      <c r="AF120" s="24">
        <v>-4.64894045518136E-2</v>
      </c>
      <c r="AH120">
        <f t="shared" si="9"/>
        <v>-4.3065769829691902E-2</v>
      </c>
      <c r="AJ120">
        <f t="shared" si="10"/>
        <v>-4.3065769829691902E-2</v>
      </c>
      <c r="AK120">
        <f t="shared" si="11"/>
        <v>-3.1441192220614811E-3</v>
      </c>
    </row>
    <row r="121" spans="1:37">
      <c r="A121" s="26">
        <v>50040</v>
      </c>
      <c r="B121" s="24">
        <v>4.57192657792895E-3</v>
      </c>
      <c r="C121" s="24">
        <v>-2.8768227094259102E-3</v>
      </c>
      <c r="D121" s="24">
        <v>0.111029968557362</v>
      </c>
      <c r="E121" s="25">
        <v>-6.9214914168524401E-7</v>
      </c>
      <c r="F121" s="24">
        <v>-8.5094824098759195E-2</v>
      </c>
      <c r="G121" s="24">
        <v>-1.4068691266560401E-3</v>
      </c>
      <c r="H121" s="25">
        <v>-2.9311411569642E-6</v>
      </c>
      <c r="I121" s="24">
        <v>-2.2491737771286602E-3</v>
      </c>
      <c r="J121" s="24">
        <v>-3.8376967513741702E-3</v>
      </c>
      <c r="K121" s="24">
        <v>0.62297414228594505</v>
      </c>
      <c r="L121" s="24">
        <v>5.4419803191464104E-4</v>
      </c>
      <c r="M121" s="24">
        <v>0</v>
      </c>
      <c r="N121" s="24">
        <v>0</v>
      </c>
      <c r="O121" s="24">
        <v>-7.1702713208300697E-3</v>
      </c>
      <c r="P121" s="24">
        <v>0</v>
      </c>
      <c r="Q121" s="24">
        <v>6.4764743540777201E-4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-0.63170046153337001</v>
      </c>
      <c r="Z121" s="24">
        <v>3.4753728867282202E-2</v>
      </c>
      <c r="AA121" s="24">
        <v>-1.96482606572926E-2</v>
      </c>
      <c r="AB121" s="24">
        <v>-2.3374179298992499E-2</v>
      </c>
      <c r="AC121" s="24">
        <v>-2.1558023078758901E-2</v>
      </c>
      <c r="AD121" s="24">
        <v>-1.70458035969515E-4</v>
      </c>
      <c r="AE121" s="24">
        <v>-2.0002125394570101E-2</v>
      </c>
      <c r="AF121" s="24">
        <v>-4.4571177317577003E-2</v>
      </c>
      <c r="AH121">
        <f t="shared" si="9"/>
        <v>-4.1147542595455305E-2</v>
      </c>
      <c r="AJ121">
        <f t="shared" si="10"/>
        <v>-4.1147542595455305E-2</v>
      </c>
      <c r="AK121">
        <f t="shared" si="11"/>
        <v>-2.4240311442990381E-3</v>
      </c>
    </row>
    <row r="122" spans="1:37">
      <c r="A122" s="26">
        <v>50130</v>
      </c>
      <c r="B122" s="24">
        <v>4.5240239832554999E-3</v>
      </c>
      <c r="C122" s="24">
        <v>-2.7074824574474898E-3</v>
      </c>
      <c r="D122" s="24">
        <v>0.110096305622768</v>
      </c>
      <c r="E122" s="25">
        <v>-6.2891747017842503E-7</v>
      </c>
      <c r="F122" s="24">
        <v>-8.4507032429681495E-2</v>
      </c>
      <c r="G122" s="24">
        <v>-1.37754982178369E-3</v>
      </c>
      <c r="H122" s="25">
        <v>-2.56929116459282E-6</v>
      </c>
      <c r="I122" s="24">
        <v>-2.0414187037748601E-3</v>
      </c>
      <c r="J122" s="24">
        <v>-3.8561532246427399E-3</v>
      </c>
      <c r="K122" s="24">
        <v>0.60364022951051</v>
      </c>
      <c r="L122" s="24">
        <v>6.9179615630517502E-4</v>
      </c>
      <c r="M122" s="24">
        <v>0</v>
      </c>
      <c r="N122" s="24">
        <v>0</v>
      </c>
      <c r="O122" s="24">
        <v>-6.8187056056416302E-3</v>
      </c>
      <c r="P122" s="24">
        <v>0</v>
      </c>
      <c r="Q122" s="24">
        <v>6.4414480760994596E-4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-0.612097029719749</v>
      </c>
      <c r="Z122" s="24">
        <v>3.3661183057401602E-2</v>
      </c>
      <c r="AA122" s="24">
        <v>-1.90488271038485E-2</v>
      </c>
      <c r="AB122" s="24">
        <v>-2.26592072514195E-2</v>
      </c>
      <c r="AC122" s="24">
        <v>-2.09000872240898E-2</v>
      </c>
      <c r="AD122" s="24">
        <v>-1.6088523301873499E-4</v>
      </c>
      <c r="AE122" s="24">
        <v>-1.9798098661661E-2</v>
      </c>
      <c r="AF122" s="24">
        <v>-4.27179925075271E-2</v>
      </c>
      <c r="AH122">
        <f t="shared" si="9"/>
        <v>-3.9294357785405402E-2</v>
      </c>
      <c r="AJ122">
        <f t="shared" si="10"/>
        <v>-3.9294357785405402E-2</v>
      </c>
      <c r="AK122">
        <f t="shared" si="11"/>
        <v>-1.7297338211916188E-3</v>
      </c>
    </row>
    <row r="123" spans="1:37">
      <c r="A123" s="26">
        <v>50221</v>
      </c>
      <c r="B123" s="24">
        <v>4.4774050929059003E-3</v>
      </c>
      <c r="C123" s="24">
        <v>-2.5521050143212198E-3</v>
      </c>
      <c r="D123" s="24">
        <v>0.109162544176545</v>
      </c>
      <c r="E123" s="25">
        <v>-5.6951096910670497E-7</v>
      </c>
      <c r="F123" s="24">
        <v>-8.39052738562827E-2</v>
      </c>
      <c r="G123" s="24">
        <v>-1.3428868303024799E-3</v>
      </c>
      <c r="H123" s="25">
        <v>-2.2490748704116299E-6</v>
      </c>
      <c r="I123" s="24">
        <v>-1.8475128048857799E-3</v>
      </c>
      <c r="J123" s="24">
        <v>-3.8702439820653398E-3</v>
      </c>
      <c r="K123" s="24">
        <v>0.58490301153636204</v>
      </c>
      <c r="L123" s="24">
        <v>8.3091826566286599E-4</v>
      </c>
      <c r="M123" s="24">
        <v>0</v>
      </c>
      <c r="N123" s="24">
        <v>0</v>
      </c>
      <c r="O123" s="24">
        <v>-6.4792563499494896E-3</v>
      </c>
      <c r="P123" s="24">
        <v>0</v>
      </c>
      <c r="Q123" s="24">
        <v>6.3819734073671203E-4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-0.59310912929943105</v>
      </c>
      <c r="Z123" s="24">
        <v>3.2605747197904503E-2</v>
      </c>
      <c r="AA123" s="24">
        <v>-1.8466662292672398E-2</v>
      </c>
      <c r="AB123" s="24">
        <v>-2.19649959009162E-2</v>
      </c>
      <c r="AC123" s="24">
        <v>-2.0261015394277899E-2</v>
      </c>
      <c r="AD123" s="24">
        <v>-1.49877014925615E-4</v>
      </c>
      <c r="AE123" s="24">
        <v>-1.9596124014866802E-2</v>
      </c>
      <c r="AF123" s="24">
        <v>-4.0930077730609603E-2</v>
      </c>
      <c r="AH123">
        <f t="shared" si="9"/>
        <v>-3.7506443008487905E-2</v>
      </c>
      <c r="AJ123">
        <f t="shared" si="10"/>
        <v>-3.7506443008487905E-2</v>
      </c>
      <c r="AK123">
        <f t="shared" si="11"/>
        <v>-1.0635218405313507E-3</v>
      </c>
    </row>
    <row r="124" spans="1:37">
      <c r="A124" s="26">
        <v>50313</v>
      </c>
      <c r="B124" s="24">
        <v>4.4319726887889098E-3</v>
      </c>
      <c r="C124" s="24">
        <v>-2.4096662620492299E-3</v>
      </c>
      <c r="D124" s="24">
        <v>0.108230112221369</v>
      </c>
      <c r="E124" s="25">
        <v>-5.1423002881245702E-7</v>
      </c>
      <c r="F124" s="24">
        <v>-8.3293148710008993E-2</v>
      </c>
      <c r="G124" s="24">
        <v>-1.3031825602935899E-3</v>
      </c>
      <c r="H124" s="25">
        <v>-1.9682079849256099E-6</v>
      </c>
      <c r="I124" s="24">
        <v>-1.66664573510016E-3</v>
      </c>
      <c r="J124" s="24">
        <v>-3.8800376453996602E-3</v>
      </c>
      <c r="K124" s="24">
        <v>0.56674842318303298</v>
      </c>
      <c r="L124" s="24">
        <v>9.5997462682830101E-4</v>
      </c>
      <c r="M124" s="24">
        <v>0</v>
      </c>
      <c r="N124" s="24">
        <v>0</v>
      </c>
      <c r="O124" s="24">
        <v>-6.1515285924050502E-3</v>
      </c>
      <c r="P124" s="24">
        <v>0</v>
      </c>
      <c r="Q124" s="24">
        <v>6.30099438700309E-4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-0.57472005979467</v>
      </c>
      <c r="Z124" s="24">
        <v>3.1586062876006897E-2</v>
      </c>
      <c r="AA124" s="24">
        <v>-1.7901450931940101E-2</v>
      </c>
      <c r="AB124" s="24">
        <v>-2.1291158154473199E-2</v>
      </c>
      <c r="AC124" s="24">
        <v>-1.9640482070626599E-2</v>
      </c>
      <c r="AD124" s="24">
        <v>-1.3786469337594899E-4</v>
      </c>
      <c r="AE124" s="24">
        <v>-1.93961803795277E-2</v>
      </c>
      <c r="AF124" s="24">
        <v>-3.9207242933144003E-2</v>
      </c>
      <c r="AH124">
        <f t="shared" si="9"/>
        <v>-3.5783608211022305E-2</v>
      </c>
      <c r="AJ124">
        <f t="shared" si="10"/>
        <v>-3.5783608211022305E-2</v>
      </c>
      <c r="AK124">
        <f t="shared" si="11"/>
        <v>-4.2707862497623483E-4</v>
      </c>
    </row>
    <row r="125" spans="1:37">
      <c r="A125" s="26">
        <v>50405</v>
      </c>
      <c r="B125" s="24">
        <v>4.3876316695101204E-3</v>
      </c>
      <c r="C125" s="24">
        <v>-2.2791806257842001E-3</v>
      </c>
      <c r="D125" s="24">
        <v>0.10730022024435899</v>
      </c>
      <c r="E125" s="25">
        <v>-4.6324889508596398E-7</v>
      </c>
      <c r="F125" s="24">
        <v>-8.26737412769918E-2</v>
      </c>
      <c r="G125" s="24">
        <v>-1.25880428372969E-3</v>
      </c>
      <c r="H125" s="25">
        <v>-1.72413968933872E-6</v>
      </c>
      <c r="I125" s="24">
        <v>-1.49804252506976E-3</v>
      </c>
      <c r="J125" s="24">
        <v>-3.88564665068322E-3</v>
      </c>
      <c r="K125" s="24">
        <v>0.54916190497734096</v>
      </c>
      <c r="L125" s="24">
        <v>1.0778278465136599E-3</v>
      </c>
      <c r="M125" s="24">
        <v>0</v>
      </c>
      <c r="N125" s="24">
        <v>0</v>
      </c>
      <c r="O125" s="24">
        <v>-5.83514080543462E-3</v>
      </c>
      <c r="P125" s="24">
        <v>0</v>
      </c>
      <c r="Q125" s="24">
        <v>6.2013486228960403E-4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-0.55691294580516204</v>
      </c>
      <c r="Z125" s="24">
        <v>3.0600798197565799E-2</v>
      </c>
      <c r="AA125" s="24">
        <v>-1.73528618086209E-2</v>
      </c>
      <c r="AB125" s="24">
        <v>-2.0637286984037499E-2</v>
      </c>
      <c r="AC125" s="24">
        <v>-1.9038141688940101E-2</v>
      </c>
      <c r="AD125" s="24">
        <v>-1.25218209961395E-4</v>
      </c>
      <c r="AE125" s="24">
        <v>-1.9198246921668102E-2</v>
      </c>
      <c r="AF125" s="24">
        <v>-3.75489271770773E-2</v>
      </c>
      <c r="AH125">
        <f t="shared" si="9"/>
        <v>-3.4125292454955602E-2</v>
      </c>
      <c r="AJ125">
        <f t="shared" si="10"/>
        <v>-3.4125292454955602E-2</v>
      </c>
      <c r="AK125">
        <f t="shared" si="11"/>
        <v>1.7845886685968759E-4</v>
      </c>
    </row>
    <row r="126" spans="1:37">
      <c r="A126" s="26">
        <v>50495</v>
      </c>
      <c r="B126" s="24">
        <v>4.3442901860655404E-3</v>
      </c>
      <c r="C126" s="24">
        <v>-2.1597033756456602E-3</v>
      </c>
      <c r="D126" s="24">
        <v>0.106373882985424</v>
      </c>
      <c r="E126" s="25">
        <v>-4.16636150075286E-7</v>
      </c>
      <c r="F126" s="24">
        <v>-8.2049668100056206E-2</v>
      </c>
      <c r="G126" s="24">
        <v>-1.2101664571757399E-3</v>
      </c>
      <c r="H126" s="25">
        <v>-1.5141434056589301E-6</v>
      </c>
      <c r="I126" s="24">
        <v>-1.3409640035345199E-3</v>
      </c>
      <c r="J126" s="24">
        <v>-3.8872184408615001E-3</v>
      </c>
      <c r="K126" s="24">
        <v>0.53212853426654205</v>
      </c>
      <c r="L126" s="24">
        <v>1.1837332735574E-3</v>
      </c>
      <c r="M126" s="24">
        <v>0</v>
      </c>
      <c r="N126" s="24">
        <v>0</v>
      </c>
      <c r="O126" s="24">
        <v>-5.5297244281389104E-3</v>
      </c>
      <c r="P126" s="24">
        <v>0</v>
      </c>
      <c r="Q126" s="24">
        <v>6.0857415108444396E-4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-0.53967084391883802</v>
      </c>
      <c r="Z126" s="24">
        <v>2.9648653484010499E-2</v>
      </c>
      <c r="AA126" s="24">
        <v>-1.6820549939954198E-2</v>
      </c>
      <c r="AB126" s="24">
        <v>-2.00029583661929E-2</v>
      </c>
      <c r="AC126" s="24">
        <v>-1.8453631175164301E-2</v>
      </c>
      <c r="AD126" s="24">
        <v>-1.12251335717927E-4</v>
      </c>
      <c r="AE126" s="24">
        <v>-1.9002303044278E-2</v>
      </c>
      <c r="AF126" s="24">
        <v>-3.5954245018426603E-2</v>
      </c>
      <c r="AH126">
        <f t="shared" si="9"/>
        <v>-3.2530610296304906E-2</v>
      </c>
      <c r="AJ126">
        <f t="shared" si="10"/>
        <v>-3.2530610296304906E-2</v>
      </c>
      <c r="AK126">
        <f t="shared" si="11"/>
        <v>7.5243668900990685E-4</v>
      </c>
    </row>
    <row r="127" spans="1:37">
      <c r="A127" s="26">
        <v>50586</v>
      </c>
      <c r="B127" s="24">
        <v>4.3018605342572402E-3</v>
      </c>
      <c r="C127" s="24">
        <v>-2.0503327593753701E-3</v>
      </c>
      <c r="D127" s="24">
        <v>0.105451940286013</v>
      </c>
      <c r="E127" s="25">
        <v>-3.7437313805055398E-7</v>
      </c>
      <c r="F127" s="24">
        <v>-8.1423124810799094E-2</v>
      </c>
      <c r="G127" s="24">
        <v>-1.1577153038789801E-3</v>
      </c>
      <c r="H127" s="25">
        <v>-1.33539453829403E-6</v>
      </c>
      <c r="I127" s="24">
        <v>-1.1947068632568499E-3</v>
      </c>
      <c r="J127" s="24">
        <v>-3.8849276601157102E-3</v>
      </c>
      <c r="K127" s="24">
        <v>0.51563314413216499</v>
      </c>
      <c r="L127" s="24">
        <v>1.2772834096113699E-3</v>
      </c>
      <c r="M127" s="24">
        <v>0</v>
      </c>
      <c r="N127" s="24">
        <v>0</v>
      </c>
      <c r="O127" s="24">
        <v>-5.2349234048301302E-3</v>
      </c>
      <c r="P127" s="24">
        <v>0</v>
      </c>
      <c r="Q127" s="24">
        <v>5.9567266148879798E-4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-0.52297683721811505</v>
      </c>
      <c r="Z127" s="24">
        <v>2.8728365750069301E-2</v>
      </c>
      <c r="AA127" s="24">
        <v>-1.6304158737401701E-2</v>
      </c>
      <c r="AB127" s="24">
        <v>-1.9387734177800299E-2</v>
      </c>
      <c r="AC127" s="24">
        <v>-1.7886572501588999E-2</v>
      </c>
      <c r="AD127" s="25">
        <v>-9.9226822836133405E-5</v>
      </c>
      <c r="AE127" s="24">
        <v>-1.8808328383697E-2</v>
      </c>
      <c r="AF127" s="24">
        <v>-3.4422031637763702E-2</v>
      </c>
      <c r="AH127">
        <f t="shared" si="9"/>
        <v>-3.0998396915642001E-2</v>
      </c>
      <c r="AJ127">
        <f t="shared" si="10"/>
        <v>-3.0998396915642001E-2</v>
      </c>
      <c r="AK127">
        <f t="shared" si="11"/>
        <v>1.2946226598657858E-3</v>
      </c>
    </row>
    <row r="128" spans="1:37">
      <c r="A128" s="26">
        <v>50678</v>
      </c>
      <c r="B128" s="24">
        <v>4.2602598311512899E-3</v>
      </c>
      <c r="C128" s="24">
        <v>-1.9502118280864901E-3</v>
      </c>
      <c r="D128" s="24">
        <v>0.104535076856413</v>
      </c>
      <c r="E128" s="25">
        <v>-3.3637041689086199E-7</v>
      </c>
      <c r="F128" s="24">
        <v>-8.0795931018246003E-2</v>
      </c>
      <c r="G128" s="24">
        <v>-1.1019155154543699E-3</v>
      </c>
      <c r="H128" s="25">
        <v>-1.1850361673998501E-6</v>
      </c>
      <c r="I128" s="24">
        <v>-1.0586034197252901E-3</v>
      </c>
      <c r="J128" s="24">
        <v>-3.8789692936623001E-3</v>
      </c>
      <c r="K128" s="24">
        <v>0.49966043024912299</v>
      </c>
      <c r="L128" s="24">
        <v>1.3583565077605799E-3</v>
      </c>
      <c r="M128" s="24">
        <v>0</v>
      </c>
      <c r="N128" s="24">
        <v>0</v>
      </c>
      <c r="O128" s="24">
        <v>-4.9503937316117703E-3</v>
      </c>
      <c r="P128" s="24">
        <v>0</v>
      </c>
      <c r="Q128" s="24">
        <v>5.8166914740084396E-4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-0.50681411794866205</v>
      </c>
      <c r="Z128" s="24">
        <v>2.78387121023797E-2</v>
      </c>
      <c r="AA128" s="24">
        <v>-1.58033221407291E-2</v>
      </c>
      <c r="AB128" s="24">
        <v>-1.8791165002784001E-2</v>
      </c>
      <c r="AC128" s="24">
        <v>-1.7336575212991302E-2</v>
      </c>
      <c r="AD128" s="25">
        <v>-8.6361435159600799E-5</v>
      </c>
      <c r="AE128" s="24">
        <v>-1.8616302806077199E-2</v>
      </c>
      <c r="AF128" s="24">
        <v>-3.2950886065538899E-2</v>
      </c>
      <c r="AH128">
        <f t="shared" si="9"/>
        <v>-2.9527251343417198E-2</v>
      </c>
      <c r="AJ128">
        <f t="shared" si="10"/>
        <v>-2.9527251343417198E-2</v>
      </c>
      <c r="AK128">
        <f t="shared" si="11"/>
        <v>1.8051480454061748E-3</v>
      </c>
    </row>
    <row r="129" spans="1:37">
      <c r="A129" s="26">
        <v>50770</v>
      </c>
      <c r="B129" s="24">
        <v>4.2194105015842904E-3</v>
      </c>
      <c r="C129" s="24">
        <v>-1.8585298676378501E-3</v>
      </c>
      <c r="D129" s="24">
        <v>0.103623840846263</v>
      </c>
      <c r="E129" s="25">
        <v>-3.0248233284658802E-7</v>
      </c>
      <c r="F129" s="24">
        <v>-8.0169572897354602E-2</v>
      </c>
      <c r="G129" s="24">
        <v>-1.0432389227261101E-3</v>
      </c>
      <c r="H129" s="25">
        <v>-1.06023370444121E-6</v>
      </c>
      <c r="I129" s="24">
        <v>-9.32021108271914E-4</v>
      </c>
      <c r="J129" s="24">
        <v>-3.8695526919162899E-3</v>
      </c>
      <c r="K129" s="24">
        <v>0.484195046005652</v>
      </c>
      <c r="L129" s="24">
        <v>1.4270694443778099E-3</v>
      </c>
      <c r="M129" s="24">
        <v>0</v>
      </c>
      <c r="N129" s="24">
        <v>0</v>
      </c>
      <c r="O129" s="24">
        <v>-4.6758030129614098E-3</v>
      </c>
      <c r="P129" s="24">
        <v>0</v>
      </c>
      <c r="Q129" s="24">
        <v>5.6678481502502899E-4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-0.49116605900870602</v>
      </c>
      <c r="Z129" s="24">
        <v>2.69785121911006E-2</v>
      </c>
      <c r="AA129" s="24">
        <v>-1.5317666688212699E-2</v>
      </c>
      <c r="AB129" s="24">
        <v>-1.82127928150153E-2</v>
      </c>
      <c r="AC129" s="24">
        <v>-1.6803238881957502E-2</v>
      </c>
      <c r="AD129" s="25">
        <v>-7.3830799347113501E-5</v>
      </c>
      <c r="AE129" s="24">
        <v>-1.8426206403928801E-2</v>
      </c>
      <c r="AF129" s="24">
        <v>-3.1539212010050298E-2</v>
      </c>
      <c r="AH129">
        <f t="shared" si="9"/>
        <v>-2.8115577287928597E-2</v>
      </c>
      <c r="AJ129">
        <f t="shared" si="10"/>
        <v>-2.8115577287928597E-2</v>
      </c>
      <c r="AK129">
        <f t="shared" si="11"/>
        <v>2.2844527085574586E-3</v>
      </c>
    </row>
    <row r="130" spans="1:37">
      <c r="A130" s="26">
        <v>50860</v>
      </c>
      <c r="B130" s="24">
        <v>4.1792405992739897E-3</v>
      </c>
      <c r="C130" s="24">
        <v>-1.77452338760914E-3</v>
      </c>
      <c r="D130" s="24">
        <v>0.10271866114280701</v>
      </c>
      <c r="E130" s="25">
        <v>-2.7251982823447001E-7</v>
      </c>
      <c r="F130" s="24">
        <v>-7.9545243221863293E-2</v>
      </c>
      <c r="G130" s="24">
        <v>-9.8215498021955706E-4</v>
      </c>
      <c r="H130" s="25">
        <v>-9.5821952841746791E-7</v>
      </c>
      <c r="I130" s="24">
        <v>-8.1436176181351797E-4</v>
      </c>
      <c r="J130" s="24">
        <v>-3.8568964148903199E-3</v>
      </c>
      <c r="K130" s="24">
        <v>0.469221686334438</v>
      </c>
      <c r="L130" s="24">
        <v>1.4837348697919199E-3</v>
      </c>
      <c r="M130" s="24">
        <v>0</v>
      </c>
      <c r="N130" s="24">
        <v>0</v>
      </c>
      <c r="O130" s="24">
        <v>-4.4108300298787402E-3</v>
      </c>
      <c r="P130" s="24">
        <v>0</v>
      </c>
      <c r="Q130" s="24">
        <v>5.51222788203095E-4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-0.47601627498067001</v>
      </c>
      <c r="Z130" s="24">
        <v>2.6146629838022399E-2</v>
      </c>
      <c r="AA130" s="24">
        <v>-1.48468134963257E-2</v>
      </c>
      <c r="AB130" s="24">
        <v>-1.7652153510778399E-2</v>
      </c>
      <c r="AC130" s="24">
        <v>-1.6286155461340501E-2</v>
      </c>
      <c r="AD130" s="25">
        <v>-6.1774031986959002E-5</v>
      </c>
      <c r="AE130" s="24">
        <v>-1.8238019492759001E-2</v>
      </c>
      <c r="AF130" s="24">
        <v>-3.0185255936937098E-2</v>
      </c>
      <c r="AH130">
        <f t="shared" si="9"/>
        <v>-2.6761621214815397E-2</v>
      </c>
      <c r="AJ130">
        <f t="shared" si="10"/>
        <v>-2.6761621214815397E-2</v>
      </c>
      <c r="AK130">
        <f t="shared" si="11"/>
        <v>2.7332340938258128E-3</v>
      </c>
    </row>
    <row r="131" spans="1:37">
      <c r="A131" s="26">
        <v>50951</v>
      </c>
      <c r="B131" s="24">
        <v>4.1396839854637296E-3</v>
      </c>
      <c r="C131" s="24">
        <v>-1.6974766502739901E-3</v>
      </c>
      <c r="D131" s="24">
        <v>0.101819863355305</v>
      </c>
      <c r="E131" s="25">
        <v>-2.4626159988645901E-7</v>
      </c>
      <c r="F131" s="24">
        <v>-7.8923878672901598E-2</v>
      </c>
      <c r="G131" s="24">
        <v>-9.1912290706921995E-4</v>
      </c>
      <c r="H131" s="25">
        <v>-8.7632861075342395E-7</v>
      </c>
      <c r="I131" s="24">
        <v>-7.0506070791081501E-4</v>
      </c>
      <c r="J131" s="24">
        <v>-3.8412238312515298E-3</v>
      </c>
      <c r="K131" s="24">
        <v>0.454725160808232</v>
      </c>
      <c r="L131" s="24">
        <v>1.5288225768831101E-3</v>
      </c>
      <c r="M131" s="24">
        <v>0</v>
      </c>
      <c r="N131" s="24">
        <v>0</v>
      </c>
      <c r="O131" s="24">
        <v>-4.1551643208063002E-3</v>
      </c>
      <c r="P131" s="24">
        <v>0</v>
      </c>
      <c r="Q131" s="24">
        <v>5.3516792542399505E-4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-0.46134867346744801</v>
      </c>
      <c r="Z131" s="24">
        <v>2.5341973955632799E-2</v>
      </c>
      <c r="AA131" s="24">
        <v>-1.43903801287017E-2</v>
      </c>
      <c r="AB131" s="24">
        <v>-1.7108779271707598E-2</v>
      </c>
      <c r="AC131" s="24">
        <v>-1.57849115094418E-2</v>
      </c>
      <c r="AD131" s="25">
        <v>-5.0298109639525803E-5</v>
      </c>
      <c r="AE131" s="24">
        <v>-1.80517226077694E-2</v>
      </c>
      <c r="AF131" s="24">
        <v>-2.8887142168171499E-2</v>
      </c>
      <c r="AH131">
        <f t="shared" si="9"/>
        <v>-2.5463507446049798E-2</v>
      </c>
      <c r="AJ131">
        <f t="shared" si="10"/>
        <v>-2.5463507446049798E-2</v>
      </c>
      <c r="AK131">
        <f t="shared" si="11"/>
        <v>3.1524002770240214E-3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8.2071106902262603E-2</v>
      </c>
      <c r="AJ132">
        <f t="shared" si="10"/>
        <v>8.2071106902262603E-2</v>
      </c>
      <c r="AK132">
        <f t="shared" si="11"/>
        <v>7.6759729785420602E-2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topLeftCell="A101" workbookViewId="0">
      <selection activeCell="G158" sqref="G158"/>
    </sheetView>
  </sheetViews>
  <sheetFormatPr defaultColWidth="8.85546875" defaultRowHeight="15"/>
  <cols>
    <col min="1" max="1" width="10.7109375" bestFit="1" customWidth="1"/>
  </cols>
  <sheetData>
    <row r="2" spans="1:7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>
      <c r="A3" s="1">
        <v>21823</v>
      </c>
      <c r="B3">
        <v>-0.30408411400000002</v>
      </c>
      <c r="C3">
        <v>0.38618932</v>
      </c>
      <c r="D3">
        <v>0.89249999999999996</v>
      </c>
    </row>
    <row r="4" spans="1:7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>
      <c r="A5" s="1">
        <v>22006</v>
      </c>
      <c r="B5">
        <v>1.8569299239999999</v>
      </c>
      <c r="C5">
        <v>0.396168727</v>
      </c>
      <c r="D5">
        <v>0.98250000000000004</v>
      </c>
    </row>
    <row r="6" spans="1:7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>
      <c r="A7" s="1">
        <v>22189</v>
      </c>
      <c r="B7">
        <v>0.12315845</v>
      </c>
      <c r="C7">
        <v>0.34207926999999999</v>
      </c>
      <c r="D7">
        <v>0.73499999999999999</v>
      </c>
    </row>
    <row r="8" spans="1:7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>
      <c r="A9" s="1">
        <v>22371</v>
      </c>
      <c r="B9">
        <v>0.30422426600000002</v>
      </c>
      <c r="C9">
        <v>0.218186572</v>
      </c>
      <c r="D9">
        <v>0.4975</v>
      </c>
    </row>
    <row r="10" spans="1:7">
      <c r="A10" s="1">
        <v>22462</v>
      </c>
      <c r="B10">
        <v>1.316554185</v>
      </c>
      <c r="C10">
        <v>0.23050336799999999</v>
      </c>
      <c r="D10">
        <v>0.4325</v>
      </c>
    </row>
    <row r="11" spans="1:7">
      <c r="A11" s="1">
        <v>22554</v>
      </c>
      <c r="B11">
        <v>1.536075555</v>
      </c>
      <c r="C11">
        <v>0.25549324099999998</v>
      </c>
      <c r="D11">
        <v>0.42</v>
      </c>
    </row>
    <row r="12" spans="1:7">
      <c r="A12" s="1">
        <v>22646</v>
      </c>
      <c r="B12">
        <v>1.575841549</v>
      </c>
      <c r="C12">
        <v>0.312092225</v>
      </c>
      <c r="D12">
        <v>0.6</v>
      </c>
    </row>
    <row r="13" spans="1:7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>
      <c r="A16" s="1">
        <v>23011</v>
      </c>
      <c r="B16">
        <v>-4.9403795E-2</v>
      </c>
      <c r="C16">
        <v>0.207789012</v>
      </c>
      <c r="D16">
        <v>0.73</v>
      </c>
    </row>
    <row r="17" spans="1:4">
      <c r="A17" s="1">
        <v>23101</v>
      </c>
      <c r="B17">
        <v>0.7134606</v>
      </c>
      <c r="C17">
        <v>0.43307772100000003</v>
      </c>
      <c r="D17">
        <v>0.74250000000000005</v>
      </c>
    </row>
    <row r="18" spans="1:4">
      <c r="A18" s="1">
        <v>23192</v>
      </c>
      <c r="B18">
        <v>0.73938713499999997</v>
      </c>
      <c r="C18">
        <v>0.175208104</v>
      </c>
      <c r="D18">
        <v>0.74</v>
      </c>
    </row>
    <row r="19" spans="1:4">
      <c r="A19" s="1">
        <v>23284</v>
      </c>
      <c r="B19">
        <v>1.797675822</v>
      </c>
      <c r="C19">
        <v>0.131204917</v>
      </c>
      <c r="D19">
        <v>0.83250000000000002</v>
      </c>
    </row>
    <row r="20" spans="1:4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>
      <c r="A25" s="1">
        <v>23832</v>
      </c>
      <c r="B25">
        <v>2.0197180819999998</v>
      </c>
      <c r="C25">
        <v>0.49957457399999999</v>
      </c>
      <c r="D25">
        <v>0.995</v>
      </c>
    </row>
    <row r="26" spans="1:4">
      <c r="A26" s="1">
        <v>23923</v>
      </c>
      <c r="B26">
        <v>0.87862420500000005</v>
      </c>
      <c r="C26">
        <v>0.46080236800000002</v>
      </c>
      <c r="D26">
        <v>1.02</v>
      </c>
    </row>
    <row r="27" spans="1:4">
      <c r="A27" s="1">
        <v>24015</v>
      </c>
      <c r="B27">
        <v>1.8267234080000001</v>
      </c>
      <c r="C27">
        <v>0.38640391000000002</v>
      </c>
      <c r="D27">
        <v>1.02</v>
      </c>
    </row>
    <row r="28" spans="1:4">
      <c r="A28" s="1">
        <v>24107</v>
      </c>
      <c r="B28">
        <v>1.9046114949999999</v>
      </c>
      <c r="C28">
        <v>0.68460512399999995</v>
      </c>
      <c r="D28">
        <v>1.0425</v>
      </c>
    </row>
    <row r="29" spans="1:4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>
      <c r="A30" s="1">
        <v>24288</v>
      </c>
      <c r="B30">
        <v>-3.9143962999999997E-2</v>
      </c>
      <c r="C30">
        <v>0.81729800500000005</v>
      </c>
      <c r="D30">
        <v>1.2275</v>
      </c>
    </row>
    <row r="31" spans="1:4">
      <c r="A31" s="1">
        <v>24380</v>
      </c>
      <c r="B31">
        <v>0.461170038</v>
      </c>
      <c r="C31">
        <v>0.96267472700000001</v>
      </c>
      <c r="D31">
        <v>1.3525</v>
      </c>
    </row>
    <row r="32" spans="1:4">
      <c r="A32" s="1">
        <v>24472</v>
      </c>
      <c r="B32">
        <v>0.43638758</v>
      </c>
      <c r="C32">
        <v>0.83190799500000001</v>
      </c>
      <c r="D32">
        <v>1.39</v>
      </c>
    </row>
    <row r="33" spans="1:4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>
      <c r="A36" s="1">
        <v>24837</v>
      </c>
      <c r="B36">
        <v>0.33452463900000001</v>
      </c>
      <c r="C36">
        <v>1.1082325340000001</v>
      </c>
      <c r="D36">
        <v>1.0425</v>
      </c>
    </row>
    <row r="37" spans="1:4">
      <c r="A37" s="1">
        <v>24928</v>
      </c>
      <c r="B37">
        <v>1.5979590859999999</v>
      </c>
      <c r="C37">
        <v>1.1016468189999999</v>
      </c>
      <c r="D37">
        <v>1.1975</v>
      </c>
    </row>
    <row r="38" spans="1:4">
      <c r="A38" s="1">
        <v>25019</v>
      </c>
      <c r="B38">
        <v>1.224783792</v>
      </c>
      <c r="C38">
        <v>1.0511271820000001</v>
      </c>
      <c r="D38">
        <v>1.4950000000000001</v>
      </c>
    </row>
    <row r="39" spans="1:4">
      <c r="A39" s="1">
        <v>25111</v>
      </c>
      <c r="B39">
        <v>0.33206904100000001</v>
      </c>
      <c r="C39">
        <v>0.97481604399999999</v>
      </c>
      <c r="D39">
        <v>1.4875</v>
      </c>
    </row>
    <row r="40" spans="1:4">
      <c r="A40" s="1">
        <v>25203</v>
      </c>
      <c r="B40">
        <v>-6.0611678000000002E-2</v>
      </c>
      <c r="C40">
        <v>1.401651867</v>
      </c>
      <c r="D40">
        <v>1.48</v>
      </c>
    </row>
    <row r="41" spans="1:4">
      <c r="A41" s="1">
        <v>25293</v>
      </c>
      <c r="B41">
        <v>1.090982321</v>
      </c>
      <c r="C41">
        <v>1.026527406</v>
      </c>
      <c r="D41">
        <v>1.6425000000000001</v>
      </c>
    </row>
    <row r="42" spans="1:4">
      <c r="A42" s="1">
        <v>25384</v>
      </c>
      <c r="B42">
        <v>-0.17104533199999999</v>
      </c>
      <c r="C42">
        <v>1.263263714</v>
      </c>
      <c r="D42">
        <v>2.0825</v>
      </c>
    </row>
    <row r="43" spans="1:4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>
      <c r="A45" s="1">
        <v>25658</v>
      </c>
      <c r="B45">
        <v>-0.65895948100000001</v>
      </c>
      <c r="C45">
        <v>1.4014650019999999</v>
      </c>
      <c r="D45">
        <v>2.14</v>
      </c>
    </row>
    <row r="46" spans="1:4">
      <c r="A46" s="1">
        <v>25749</v>
      </c>
      <c r="B46">
        <v>-0.37215026000000001</v>
      </c>
      <c r="C46">
        <v>1.3820951100000001</v>
      </c>
      <c r="D46">
        <v>1.97</v>
      </c>
    </row>
    <row r="47" spans="1:4">
      <c r="A47" s="1">
        <v>25841</v>
      </c>
      <c r="B47">
        <v>0.39174455600000002</v>
      </c>
      <c r="C47">
        <v>0.81722056600000004</v>
      </c>
      <c r="D47">
        <v>1.6775</v>
      </c>
    </row>
    <row r="48" spans="1:4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sheetPr codeName="Sheet18"/>
  <dimension ref="A1:BV132"/>
  <sheetViews>
    <sheetView topLeftCell="G1" zoomScale="106" zoomScaleNormal="115" workbookViewId="0">
      <selection activeCell="AV5" sqref="AV5"/>
    </sheetView>
  </sheetViews>
  <sheetFormatPr defaultColWidth="8.85546875" defaultRowHeight="15"/>
  <cols>
    <col min="1" max="1" width="12.42578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242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" si="1">+SUM(Z2:AH2)</f>
        <v>0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Y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Y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Y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Y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sheetPr codeName="Sheet19"/>
  <dimension ref="A1:BO266"/>
  <sheetViews>
    <sheetView topLeftCell="AY34" zoomScale="85" zoomScaleNormal="85" workbookViewId="0">
      <selection activeCell="BP36" activeCellId="3" sqref="BP38:BZ81 BR37:BZ37 BP37 BP36:BZ36"/>
    </sheetView>
  </sheetViews>
  <sheetFormatPr defaultColWidth="8.85546875" defaultRowHeight="1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>
      <c r="A2" t="s">
        <v>0</v>
      </c>
      <c r="D2" t="s">
        <v>3</v>
      </c>
      <c r="K2" t="s">
        <v>13</v>
      </c>
      <c r="L2" t="s">
        <v>229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230</v>
      </c>
      <c r="AU2" t="s">
        <v>231</v>
      </c>
      <c r="AV2" t="s">
        <v>232</v>
      </c>
      <c r="AW2" t="s">
        <v>233</v>
      </c>
      <c r="AX2" t="s">
        <v>234</v>
      </c>
      <c r="AY2" t="s">
        <v>235</v>
      </c>
      <c r="BJ2" t="s">
        <v>236</v>
      </c>
      <c r="BK2" t="s">
        <v>237</v>
      </c>
      <c r="BL2" t="s">
        <v>238</v>
      </c>
      <c r="BM2" t="s">
        <v>239</v>
      </c>
      <c r="BN2" t="s">
        <v>240</v>
      </c>
      <c r="BO2" t="s">
        <v>241</v>
      </c>
    </row>
    <row r="3" spans="1:67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18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18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18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18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18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18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18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18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18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18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18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18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18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18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18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18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18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18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18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18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18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18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18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18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18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18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18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18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18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18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18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18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18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18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18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18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18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18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18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>
      <c r="A196" s="1">
        <v>43373</v>
      </c>
      <c r="D196">
        <v>-9.2499999999999999E-2</v>
      </c>
      <c r="K196" s="1">
        <f t="shared" ref="K196:K220" si="13">+A196</f>
        <v>43373</v>
      </c>
      <c r="L196">
        <f t="shared" ref="L196:L220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18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18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18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18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18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18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18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>
        <v>-0.47666666699999999</v>
      </c>
      <c r="O203" s="18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>
        <v>-0.49</v>
      </c>
      <c r="O204">
        <v>-0.46666666699999998</v>
      </c>
      <c r="P204" s="18">
        <f>L204</f>
        <v>-0.52</v>
      </c>
      <c r="U204" s="15">
        <v>-0.329337928</v>
      </c>
      <c r="V204" s="15">
        <v>-0.39944711500000002</v>
      </c>
      <c r="W204" s="15">
        <v>-0.556666667</v>
      </c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>
        <v>-0.50224831599999997</v>
      </c>
      <c r="O205">
        <v>-0.47666666699999999</v>
      </c>
      <c r="P205">
        <v>-0.46666666699999998</v>
      </c>
      <c r="Q205" s="18">
        <f>L205</f>
        <v>-0.55000000000000004</v>
      </c>
      <c r="V205" s="15">
        <v>-0.40061965799999999</v>
      </c>
      <c r="W205" s="15">
        <v>-0.57394376499999999</v>
      </c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>
        <v>-0.51</v>
      </c>
      <c r="O206">
        <v>-0.48728701400000002</v>
      </c>
      <c r="P206">
        <v>-0.48</v>
      </c>
      <c r="Q206">
        <v>-0.48</v>
      </c>
      <c r="R206" s="18">
        <f>L206</f>
        <v>-0.55000000000000004</v>
      </c>
      <c r="V206">
        <v>-0.48</v>
      </c>
      <c r="W206" s="15">
        <v>-0.58896853100000002</v>
      </c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>
        <v>-0.51127232099999997</v>
      </c>
      <c r="O207">
        <v>-0.49666666700000001</v>
      </c>
      <c r="P207">
        <v>-0.49094085999999998</v>
      </c>
      <c r="Q207">
        <v>-0.49</v>
      </c>
      <c r="R207">
        <v>-0.48</v>
      </c>
      <c r="S207" s="18">
        <f>L207</f>
        <v>-0.56000000000000005</v>
      </c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>
        <v>-0.51196428599999999</v>
      </c>
      <c r="O208">
        <v>-0.50396880200000005</v>
      </c>
      <c r="P208">
        <v>-0.5</v>
      </c>
      <c r="Q208">
        <v>-0.50229236300000002</v>
      </c>
      <c r="R208">
        <v>-0.486666667</v>
      </c>
      <c r="S208">
        <v>-0.48</v>
      </c>
      <c r="T208" s="18">
        <f>L208</f>
        <v>-0.56000000000000005</v>
      </c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>
        <v>-0.51056486099999998</v>
      </c>
      <c r="P209">
        <v>-0.50730213499999999</v>
      </c>
      <c r="Q209">
        <v>-0.51333333299999995</v>
      </c>
      <c r="R209">
        <v>-0.489871795</v>
      </c>
      <c r="S209">
        <v>-0.48</v>
      </c>
      <c r="T209">
        <v>-0.48</v>
      </c>
      <c r="U209" s="18">
        <f>L209</f>
        <v>-0.57999999999999996</v>
      </c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>
        <v>-0.51389819400000003</v>
      </c>
      <c r="Q210">
        <v>-0.52115785299999995</v>
      </c>
      <c r="R210">
        <v>-0.49333333299999999</v>
      </c>
      <c r="S210">
        <v>-0.48499999999999999</v>
      </c>
      <c r="T210">
        <v>-0.48</v>
      </c>
      <c r="U210">
        <v>-0.48</v>
      </c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>
        <v>-0.52806623900000005</v>
      </c>
      <c r="R211">
        <v>-0.49637820500000002</v>
      </c>
      <c r="S211">
        <v>-0.49</v>
      </c>
      <c r="T211">
        <v>-0.48499999999999999</v>
      </c>
      <c r="U211">
        <v>-0.48</v>
      </c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R212">
        <v>-0.49974359000000002</v>
      </c>
      <c r="S212">
        <v>-0.48992187500000001</v>
      </c>
      <c r="T212">
        <v>-0.49</v>
      </c>
      <c r="U212">
        <v>-0.48</v>
      </c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S213">
        <v>-0.489375</v>
      </c>
      <c r="T213">
        <v>-0.48992187500000001</v>
      </c>
      <c r="U213">
        <v>-0.48</v>
      </c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T214">
        <v>-0.489375</v>
      </c>
      <c r="BO214">
        <f t="shared" si="12"/>
        <v>-0.489375</v>
      </c>
    </row>
    <row r="215" spans="1:67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</row>
    <row r="216" spans="1:67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</row>
    <row r="217" spans="1:67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AD217" s="18"/>
    </row>
    <row r="218" spans="1:67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AE218" s="18"/>
    </row>
    <row r="219" spans="1:67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AF219" s="18"/>
    </row>
    <row r="220" spans="1:67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AG220" s="18"/>
    </row>
    <row r="221" spans="1:67">
      <c r="A221" s="1"/>
      <c r="K221" s="1"/>
      <c r="AH221" s="18"/>
    </row>
    <row r="222" spans="1:67">
      <c r="A222" s="1"/>
      <c r="K222" s="1"/>
      <c r="AI222" s="18"/>
    </row>
    <row r="223" spans="1:67">
      <c r="A223" s="1"/>
      <c r="K223" s="1"/>
      <c r="AJ223" s="18"/>
    </row>
    <row r="224" spans="1:67">
      <c r="A224" s="1"/>
      <c r="K224" s="1"/>
      <c r="AK224" s="18"/>
    </row>
    <row r="225" spans="1:38">
      <c r="A225" s="1"/>
      <c r="K225" s="1"/>
      <c r="AL225" s="18"/>
    </row>
    <row r="226" spans="1:38">
      <c r="A226" s="1"/>
      <c r="K226" s="1"/>
    </row>
    <row r="227" spans="1:38">
      <c r="A227" s="1"/>
      <c r="K227" s="1"/>
    </row>
    <row r="228" spans="1:38">
      <c r="A228" s="1"/>
      <c r="K228" s="1"/>
    </row>
    <row r="229" spans="1:38">
      <c r="A229" s="1"/>
      <c r="K229" s="1"/>
    </row>
    <row r="230" spans="1:38">
      <c r="A230" s="1"/>
      <c r="K230" s="1"/>
    </row>
    <row r="231" spans="1:38">
      <c r="A231" s="1"/>
      <c r="K231" s="1"/>
    </row>
    <row r="232" spans="1:38">
      <c r="A232" s="1"/>
      <c r="K232" s="1"/>
    </row>
    <row r="233" spans="1:38">
      <c r="A233" s="1"/>
      <c r="K233" s="1"/>
    </row>
    <row r="234" spans="1:38">
      <c r="A234" s="1"/>
      <c r="K234" s="1"/>
    </row>
    <row r="235" spans="1:38">
      <c r="A235" s="1"/>
      <c r="K235" s="1"/>
    </row>
    <row r="236" spans="1:38">
      <c r="A236" s="1"/>
      <c r="K236" s="1"/>
    </row>
    <row r="237" spans="1:38">
      <c r="A237" s="1"/>
      <c r="K237" s="1"/>
    </row>
    <row r="238" spans="1:38">
      <c r="A238" s="1"/>
      <c r="K238" s="1"/>
    </row>
    <row r="239" spans="1:38">
      <c r="A239" s="1"/>
      <c r="K239" s="1"/>
    </row>
    <row r="240" spans="1:38">
      <c r="A240" s="1"/>
      <c r="K240" s="1"/>
    </row>
    <row r="241" spans="1:24">
      <c r="A241" s="1"/>
      <c r="K241" s="1"/>
    </row>
    <row r="242" spans="1:24">
      <c r="A242" s="1"/>
      <c r="K242" s="1"/>
    </row>
    <row r="243" spans="1:24">
      <c r="A243" s="1"/>
      <c r="K243" s="1"/>
    </row>
    <row r="244" spans="1:24">
      <c r="A244" s="1"/>
      <c r="K244" s="1"/>
    </row>
    <row r="245" spans="1:24">
      <c r="A245" s="1"/>
      <c r="K245" s="1"/>
      <c r="M245" s="18"/>
    </row>
    <row r="246" spans="1:24">
      <c r="A246" s="1"/>
      <c r="K246" s="1"/>
      <c r="N246" s="18"/>
    </row>
    <row r="247" spans="1:24">
      <c r="A247" s="1"/>
      <c r="K247" s="1"/>
      <c r="O247" s="18"/>
    </row>
    <row r="248" spans="1:24">
      <c r="A248" s="1"/>
      <c r="K248" s="1"/>
      <c r="P248" s="18"/>
    </row>
    <row r="249" spans="1:24">
      <c r="A249" s="1"/>
      <c r="K249" s="1"/>
      <c r="Q249" s="18"/>
    </row>
    <row r="250" spans="1:24">
      <c r="A250" s="1"/>
      <c r="K250" s="1"/>
      <c r="R250" s="18"/>
    </row>
    <row r="251" spans="1:24">
      <c r="A251" s="1"/>
      <c r="K251" s="1"/>
      <c r="S251" s="18"/>
    </row>
    <row r="252" spans="1:24">
      <c r="A252" s="1"/>
      <c r="K252" s="1"/>
      <c r="T252" s="18"/>
    </row>
    <row r="253" spans="1:24">
      <c r="A253" s="1"/>
      <c r="K253" s="1"/>
      <c r="U253" s="18"/>
    </row>
    <row r="254" spans="1:24">
      <c r="A254" s="1"/>
      <c r="K254" s="1"/>
      <c r="V254" s="18"/>
    </row>
    <row r="255" spans="1:24">
      <c r="A255" s="1"/>
      <c r="K255" s="1"/>
      <c r="W255" s="18"/>
    </row>
    <row r="256" spans="1:24">
      <c r="A256" s="1"/>
      <c r="K256" s="1"/>
      <c r="X256" s="18"/>
    </row>
    <row r="257" spans="1:31">
      <c r="A257" s="1"/>
      <c r="K257" s="1"/>
      <c r="Y257" s="18"/>
    </row>
    <row r="258" spans="1:31">
      <c r="A258" s="1"/>
      <c r="K258" s="1"/>
      <c r="Z258" s="18"/>
    </row>
    <row r="259" spans="1:31">
      <c r="A259" s="1"/>
      <c r="K259" s="1"/>
      <c r="AA259" s="18"/>
    </row>
    <row r="260" spans="1:31">
      <c r="A260" s="1"/>
      <c r="K260" s="1"/>
      <c r="AB260" s="18"/>
    </row>
    <row r="261" spans="1:31">
      <c r="A261" s="1"/>
      <c r="K261" s="1"/>
      <c r="AC261" s="18"/>
    </row>
    <row r="262" spans="1:31">
      <c r="A262" s="1"/>
      <c r="K262" s="1"/>
      <c r="AD262" s="18"/>
    </row>
    <row r="263" spans="1:31">
      <c r="A263" s="1"/>
      <c r="K263" s="1"/>
      <c r="AE263" s="18"/>
    </row>
    <row r="264" spans="1:31">
      <c r="A264" s="1"/>
      <c r="K264" s="1"/>
    </row>
    <row r="265" spans="1:31">
      <c r="A265" s="1"/>
      <c r="K265" s="1"/>
    </row>
    <row r="266" spans="1:31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7109E-BC38-B045-848C-2F1B1E52D0B9}">
  <dimension ref="A1:CN132"/>
  <sheetViews>
    <sheetView tabSelected="1" topLeftCell="AZ1" zoomScale="115" zoomScaleNormal="115" workbookViewId="0">
      <selection activeCell="BQ10" sqref="BQ10"/>
    </sheetView>
  </sheetViews>
  <sheetFormatPr defaultColWidth="8.85546875" defaultRowHeight="15"/>
  <cols>
    <col min="1" max="1" width="12.42578125" bestFit="1" customWidth="1"/>
    <col min="21" max="39" width="8.85546875" style="11"/>
    <col min="43" max="43" width="10" bestFit="1" customWidth="1"/>
  </cols>
  <sheetData>
    <row r="1" spans="1:6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P1" t="s">
        <v>158</v>
      </c>
      <c r="AQ1" t="s">
        <v>13</v>
      </c>
      <c r="AR1" t="s">
        <v>159</v>
      </c>
      <c r="AS1" t="s">
        <v>160</v>
      </c>
      <c r="AT1" t="s">
        <v>161</v>
      </c>
      <c r="AU1" t="s">
        <v>162</v>
      </c>
      <c r="AV1" t="s">
        <v>163</v>
      </c>
      <c r="AW1" t="s">
        <v>164</v>
      </c>
      <c r="AX1" t="s">
        <v>165</v>
      </c>
      <c r="AY1" t="s">
        <v>166</v>
      </c>
      <c r="AZ1" t="s">
        <v>333</v>
      </c>
      <c r="BA1" t="s">
        <v>154</v>
      </c>
      <c r="BE1" t="s">
        <v>332</v>
      </c>
      <c r="BF1" t="s">
        <v>331</v>
      </c>
    </row>
    <row r="2" spans="1:67">
      <c r="A2" s="26">
        <v>39172</v>
      </c>
      <c r="B2" s="24">
        <v>-5.9371016289048902E-2</v>
      </c>
      <c r="C2" s="24">
        <v>-8.7277573299622997E-3</v>
      </c>
      <c r="D2" s="24">
        <v>-3.2606229739257699</v>
      </c>
      <c r="E2" s="25">
        <v>-2.4200811702657899E-17</v>
      </c>
      <c r="F2" s="24">
        <v>4.2925966901442898</v>
      </c>
      <c r="G2" s="24">
        <v>-7.9399230647166405E-2</v>
      </c>
      <c r="H2" s="24">
        <v>-2.02100581412539E-4</v>
      </c>
      <c r="I2" s="25">
        <v>-1.5880155829413299E-14</v>
      </c>
      <c r="J2" s="25">
        <v>4.0555983674083199E-14</v>
      </c>
      <c r="K2" s="25">
        <v>1.1635682682617799E-13</v>
      </c>
      <c r="L2" s="24">
        <v>-8.2580465552601498E-2</v>
      </c>
      <c r="M2" s="24">
        <v>0</v>
      </c>
      <c r="N2" s="24">
        <v>0</v>
      </c>
      <c r="O2" s="25">
        <v>1.3535342339030899E-14</v>
      </c>
      <c r="P2" s="24">
        <v>0</v>
      </c>
      <c r="Q2" s="24">
        <v>1.9495130002481601E-4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0.61047804112653004</v>
      </c>
      <c r="AF2" s="24">
        <v>1.4123661382450301</v>
      </c>
      <c r="AQ2" s="1">
        <f t="shared" ref="AQ2:AQ33" si="0">+A2</f>
        <v>39172</v>
      </c>
      <c r="AR2" s="14">
        <f t="shared" ref="AR2:AR33" si="1">+B2</f>
        <v>-5.9371016289048902E-2</v>
      </c>
      <c r="AS2" s="14">
        <f t="shared" ref="AS2:AS33" si="2">+C2+D2</f>
        <v>-3.2693507312557322</v>
      </c>
      <c r="AT2" s="14">
        <f t="shared" ref="AT2:AT33" si="3">+E2+F2</f>
        <v>4.2925966901442898</v>
      </c>
      <c r="AU2" s="14">
        <f t="shared" ref="AU2:AU33" si="4">+H2+Q2</f>
        <v>-7.1492813877229865E-6</v>
      </c>
      <c r="AV2" s="14">
        <f t="shared" ref="AV2:AV33" si="5">+L2</f>
        <v>-8.2580465552601498E-2</v>
      </c>
      <c r="AW2" s="14">
        <f t="shared" ref="AW2:AW33" si="6">+G2</f>
        <v>-7.9399230647166405E-2</v>
      </c>
      <c r="AX2" s="14">
        <f t="shared" ref="AX2:AX33" si="7">+I2</f>
        <v>-1.5880155829413299E-14</v>
      </c>
      <c r="AY2" s="14">
        <f t="shared" ref="AY2:AY33" si="8">+J2</f>
        <v>4.0555983674083199E-14</v>
      </c>
      <c r="AZ2" s="14">
        <f t="shared" ref="AZ2:AZ33" si="9">AF2-SUM(AR2:AY2)+0.688150579148061</f>
        <v>1.2986286202747133</v>
      </c>
      <c r="BA2" s="14">
        <f t="shared" ref="BA2:BA33" si="10">+SUM(AR2:AZ2)</f>
        <v>2.1005167173930914</v>
      </c>
    </row>
    <row r="3" spans="1:67">
      <c r="A3" s="26">
        <v>39263</v>
      </c>
      <c r="B3" s="24">
        <v>-4.9991151351570999E-2</v>
      </c>
      <c r="C3" s="24">
        <v>-1.54442461913046E-3</v>
      </c>
      <c r="D3" s="24">
        <v>-3.5971550275918198</v>
      </c>
      <c r="E3" s="25">
        <v>-1.80308158718293E-17</v>
      </c>
      <c r="F3" s="24">
        <v>5.0873983482346796</v>
      </c>
      <c r="G3" s="24">
        <v>-7.3590528129479499E-2</v>
      </c>
      <c r="H3" s="24">
        <v>-3.2479386400126098E-4</v>
      </c>
      <c r="I3" s="25">
        <v>-1.5958269723168199E-14</v>
      </c>
      <c r="J3" s="25">
        <v>4.1241653336877902E-14</v>
      </c>
      <c r="K3" s="25">
        <v>1.1935313526801499E-13</v>
      </c>
      <c r="L3" s="24">
        <v>-6.9412804203091205E-2</v>
      </c>
      <c r="M3" s="24">
        <v>0</v>
      </c>
      <c r="N3" s="24">
        <v>0</v>
      </c>
      <c r="O3" s="25">
        <v>1.3707722908302299E-14</v>
      </c>
      <c r="P3" s="24">
        <v>0</v>
      </c>
      <c r="Q3" s="24">
        <v>-1.92369661586788E-4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0.60400955913309395</v>
      </c>
      <c r="AF3" s="24">
        <v>1.8991968079472299</v>
      </c>
      <c r="AQ3" s="1">
        <f t="shared" si="0"/>
        <v>39263</v>
      </c>
      <c r="AR3" s="14">
        <f t="shared" si="1"/>
        <v>-4.9991151351570999E-2</v>
      </c>
      <c r="AS3" s="14">
        <f t="shared" si="2"/>
        <v>-3.5986994522109503</v>
      </c>
      <c r="AT3" s="14">
        <f t="shared" si="3"/>
        <v>5.0873983482346796</v>
      </c>
      <c r="AU3" s="14">
        <f t="shared" si="4"/>
        <v>-5.1716352558804895E-4</v>
      </c>
      <c r="AV3" s="14">
        <f t="shared" si="5"/>
        <v>-6.9412804203091205E-2</v>
      </c>
      <c r="AW3" s="14">
        <f t="shared" si="6"/>
        <v>-7.3590528129479499E-2</v>
      </c>
      <c r="AX3" s="14">
        <f t="shared" si="7"/>
        <v>-1.5958269723168199E-14</v>
      </c>
      <c r="AY3" s="14">
        <f t="shared" si="8"/>
        <v>4.1241653336877902E-14</v>
      </c>
      <c r="AZ3" s="14">
        <f t="shared" si="9"/>
        <v>1.2921601382812664</v>
      </c>
      <c r="BA3" s="14">
        <f t="shared" si="10"/>
        <v>2.5873473870952912</v>
      </c>
    </row>
    <row r="4" spans="1:67">
      <c r="A4" s="26">
        <v>39355</v>
      </c>
      <c r="B4" s="24">
        <v>-5.2688266458777402E-2</v>
      </c>
      <c r="C4" s="24">
        <v>-1.1446615780033999E-2</v>
      </c>
      <c r="D4" s="24">
        <v>-3.8458677762223799</v>
      </c>
      <c r="E4" s="25">
        <v>-2.20889184808773E-17</v>
      </c>
      <c r="F4" s="24">
        <v>5.45746081705349</v>
      </c>
      <c r="G4" s="24">
        <v>-2.9871703081512699E-2</v>
      </c>
      <c r="H4" s="24">
        <v>-2.19303592466735E-4</v>
      </c>
      <c r="I4" s="25">
        <v>-1.4596946928187499E-14</v>
      </c>
      <c r="J4" s="25">
        <v>3.9074771723389903E-14</v>
      </c>
      <c r="K4" s="25">
        <v>1.18392173254101E-13</v>
      </c>
      <c r="L4" s="24">
        <v>-5.4034468960829397E-2</v>
      </c>
      <c r="M4" s="24">
        <v>0</v>
      </c>
      <c r="N4" s="24">
        <v>0</v>
      </c>
      <c r="O4" s="25">
        <v>1.39172090693883E-14</v>
      </c>
      <c r="P4" s="24">
        <v>0</v>
      </c>
      <c r="Q4" s="24">
        <v>-7.6173587509631901E-4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0.59760732274602002</v>
      </c>
      <c r="AF4" s="24">
        <v>2.06017826982856</v>
      </c>
      <c r="AQ4" s="1">
        <f t="shared" si="0"/>
        <v>39355</v>
      </c>
      <c r="AR4" s="14">
        <f t="shared" si="1"/>
        <v>-5.2688266458777402E-2</v>
      </c>
      <c r="AS4" s="14">
        <f t="shared" si="2"/>
        <v>-3.8573143920024138</v>
      </c>
      <c r="AT4" s="14">
        <f t="shared" si="3"/>
        <v>5.45746081705349</v>
      </c>
      <c r="AU4" s="14">
        <f t="shared" si="4"/>
        <v>-9.8103946756305399E-4</v>
      </c>
      <c r="AV4" s="14">
        <f t="shared" si="5"/>
        <v>-5.4034468960829397E-2</v>
      </c>
      <c r="AW4" s="14">
        <f t="shared" si="6"/>
        <v>-2.9871703081512699E-2</v>
      </c>
      <c r="AX4" s="14">
        <f t="shared" si="7"/>
        <v>-1.4596946928187499E-14</v>
      </c>
      <c r="AY4" s="14">
        <f t="shared" si="8"/>
        <v>3.9074771723389903E-14</v>
      </c>
      <c r="AZ4" s="14">
        <f t="shared" si="9"/>
        <v>1.2857579018942031</v>
      </c>
      <c r="BA4" s="14">
        <f t="shared" si="10"/>
        <v>2.7483288489766209</v>
      </c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</row>
    <row r="5" spans="1:67">
      <c r="A5" s="26">
        <v>39447</v>
      </c>
      <c r="B5" s="24">
        <v>-4.4536469503773601E-2</v>
      </c>
      <c r="C5" s="24">
        <v>2.2053684250275402E-3</v>
      </c>
      <c r="D5" s="24">
        <v>-4.0442003748555697</v>
      </c>
      <c r="E5" s="25">
        <v>-1.44973482535472E-17</v>
      </c>
      <c r="F5" s="24">
        <v>5.7214200202538699</v>
      </c>
      <c r="G5" s="24">
        <v>-6.9538514723947904E-4</v>
      </c>
      <c r="H5" s="24">
        <v>-1.2636217175548601E-4</v>
      </c>
      <c r="I5" s="25">
        <v>-1.5690320834768899E-14</v>
      </c>
      <c r="J5" s="25">
        <v>3.8989034313113998E-14</v>
      </c>
      <c r="K5" s="25">
        <v>1.20931475494079E-13</v>
      </c>
      <c r="L5" s="24">
        <v>-6.2533882499586399E-2</v>
      </c>
      <c r="M5" s="24">
        <v>0</v>
      </c>
      <c r="N5" s="24">
        <v>0</v>
      </c>
      <c r="O5" s="25">
        <v>1.40528099428611E-14</v>
      </c>
      <c r="P5" s="24">
        <v>0</v>
      </c>
      <c r="Q5" s="24">
        <v>-7.4960109081863302E-4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0.59127064804940199</v>
      </c>
      <c r="AF5" s="24">
        <v>2.1620539614597001</v>
      </c>
      <c r="AQ5" s="1">
        <f t="shared" si="0"/>
        <v>39447</v>
      </c>
      <c r="AR5" s="14">
        <f t="shared" si="1"/>
        <v>-4.4536469503773601E-2</v>
      </c>
      <c r="AS5" s="14">
        <f t="shared" si="2"/>
        <v>-4.0419950064305423</v>
      </c>
      <c r="AT5" s="14">
        <f t="shared" si="3"/>
        <v>5.7214200202538699</v>
      </c>
      <c r="AU5" s="14">
        <f t="shared" si="4"/>
        <v>-8.7596326257411903E-4</v>
      </c>
      <c r="AV5" s="14">
        <f t="shared" si="5"/>
        <v>-6.2533882499586399E-2</v>
      </c>
      <c r="AW5" s="14">
        <f t="shared" si="6"/>
        <v>-6.9538514723947904E-4</v>
      </c>
      <c r="AX5" s="14">
        <f t="shared" si="7"/>
        <v>-1.5690320834768899E-14</v>
      </c>
      <c r="AY5" s="14">
        <f t="shared" si="8"/>
        <v>3.8989034313113998E-14</v>
      </c>
      <c r="AZ5" s="14">
        <f t="shared" si="9"/>
        <v>1.279421227197584</v>
      </c>
      <c r="BA5" s="14">
        <f t="shared" si="10"/>
        <v>2.850204540607761</v>
      </c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</row>
    <row r="6" spans="1:67">
      <c r="A6" s="26">
        <v>39538</v>
      </c>
      <c r="B6" s="24">
        <v>-4.56939542978314E-2</v>
      </c>
      <c r="C6" s="24">
        <v>-1.1771584238193401E-2</v>
      </c>
      <c r="D6" s="24">
        <v>-4.0915217788984597</v>
      </c>
      <c r="E6" s="25">
        <v>-1.76255457138207E-17</v>
      </c>
      <c r="F6" s="24">
        <v>5.7097058955986304</v>
      </c>
      <c r="G6" s="24">
        <v>5.3742770860250602E-2</v>
      </c>
      <c r="H6" s="24">
        <v>-7.3252680714114998E-4</v>
      </c>
      <c r="I6" s="25">
        <v>-1.4392201111621099E-14</v>
      </c>
      <c r="J6" s="25">
        <v>3.4590532490066603E-14</v>
      </c>
      <c r="K6" s="25">
        <v>1.24607782102714E-13</v>
      </c>
      <c r="L6" s="24">
        <v>6.1589418104483797E-3</v>
      </c>
      <c r="M6" s="24">
        <v>0</v>
      </c>
      <c r="N6" s="24">
        <v>0</v>
      </c>
      <c r="O6" s="25">
        <v>1.42711662309848E-14</v>
      </c>
      <c r="P6" s="24">
        <v>0</v>
      </c>
      <c r="Q6" s="24">
        <v>-8.0553125150135605E-4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0.58499885858001099</v>
      </c>
      <c r="AF6" s="24">
        <v>2.20408109135637</v>
      </c>
      <c r="AQ6" s="1">
        <f t="shared" si="0"/>
        <v>39538</v>
      </c>
      <c r="AR6" s="14">
        <f t="shared" si="1"/>
        <v>-4.56939542978314E-2</v>
      </c>
      <c r="AS6" s="14">
        <f t="shared" si="2"/>
        <v>-4.103293363136653</v>
      </c>
      <c r="AT6" s="14">
        <f t="shared" si="3"/>
        <v>5.7097058955986304</v>
      </c>
      <c r="AU6" s="14">
        <f t="shared" si="4"/>
        <v>-1.5380580586425059E-3</v>
      </c>
      <c r="AV6" s="14">
        <f t="shared" si="5"/>
        <v>6.1589418104483797E-3</v>
      </c>
      <c r="AW6" s="14">
        <f t="shared" si="6"/>
        <v>5.3742770860250602E-2</v>
      </c>
      <c r="AX6" s="14">
        <f t="shared" si="7"/>
        <v>-1.4392201111621099E-14</v>
      </c>
      <c r="AY6" s="14">
        <f t="shared" si="8"/>
        <v>3.4590532490066603E-14</v>
      </c>
      <c r="AZ6" s="14">
        <f t="shared" si="9"/>
        <v>1.273149437728208</v>
      </c>
      <c r="BA6" s="14">
        <f t="shared" si="10"/>
        <v>2.8922316705044313</v>
      </c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</row>
    <row r="7" spans="1:67">
      <c r="A7" s="26">
        <v>39629</v>
      </c>
      <c r="B7" s="24">
        <v>-4.25219122889322E-2</v>
      </c>
      <c r="C7" s="24">
        <v>-1.6532461758499001E-2</v>
      </c>
      <c r="D7" s="24">
        <v>-4.2394432638980799</v>
      </c>
      <c r="E7" s="25">
        <v>-1.19958544493779E-17</v>
      </c>
      <c r="F7" s="24">
        <v>6.06440008713985</v>
      </c>
      <c r="G7" s="24">
        <v>3.5486764325954302E-2</v>
      </c>
      <c r="H7" s="24">
        <v>-7.0332042089873699E-4</v>
      </c>
      <c r="I7" s="25">
        <v>-1.5442731136722601E-14</v>
      </c>
      <c r="J7" s="25">
        <v>3.7608176207888802E-14</v>
      </c>
      <c r="K7" s="25">
        <v>1.22208417251782E-13</v>
      </c>
      <c r="L7" s="24">
        <v>8.0515085844460703E-3</v>
      </c>
      <c r="M7" s="24">
        <v>0</v>
      </c>
      <c r="N7" s="24">
        <v>0</v>
      </c>
      <c r="O7" s="25">
        <v>1.4431090300509599E-14</v>
      </c>
      <c r="P7" s="24">
        <v>0</v>
      </c>
      <c r="Q7" s="24">
        <v>-1.5637638974277399E-3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0.57879128523511003</v>
      </c>
      <c r="AF7" s="24">
        <v>2.3859649230216702</v>
      </c>
      <c r="AQ7" s="1">
        <f t="shared" si="0"/>
        <v>39629</v>
      </c>
      <c r="AR7" s="14">
        <f t="shared" si="1"/>
        <v>-4.25219122889322E-2</v>
      </c>
      <c r="AS7" s="14">
        <f t="shared" si="2"/>
        <v>-4.2559757256565787</v>
      </c>
      <c r="AT7" s="14">
        <f t="shared" si="3"/>
        <v>6.06440008713985</v>
      </c>
      <c r="AU7" s="14">
        <f t="shared" si="4"/>
        <v>-2.2670843183264771E-3</v>
      </c>
      <c r="AV7" s="14">
        <f t="shared" si="5"/>
        <v>8.0515085844460703E-3</v>
      </c>
      <c r="AW7" s="14">
        <f t="shared" si="6"/>
        <v>3.5486764325954302E-2</v>
      </c>
      <c r="AX7" s="14">
        <f t="shared" si="7"/>
        <v>-1.5442731136722601E-14</v>
      </c>
      <c r="AY7" s="14">
        <f t="shared" si="8"/>
        <v>3.7608176207888802E-14</v>
      </c>
      <c r="AZ7" s="14">
        <f t="shared" si="9"/>
        <v>1.2669418643832961</v>
      </c>
      <c r="BA7" s="14">
        <f t="shared" si="10"/>
        <v>3.0741155021697311</v>
      </c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</row>
    <row r="8" spans="1:67">
      <c r="A8" s="26">
        <v>39721</v>
      </c>
      <c r="B8" s="24">
        <v>-3.21158516797969E-2</v>
      </c>
      <c r="C8" s="24">
        <v>-3.3571755822295601E-2</v>
      </c>
      <c r="D8" s="24">
        <v>-4.31005758700167</v>
      </c>
      <c r="E8" s="25">
        <v>-9.0963376128543295E-18</v>
      </c>
      <c r="F8" s="24">
        <v>6.2719741845862202</v>
      </c>
      <c r="G8" s="24">
        <v>9.7416675715172596E-2</v>
      </c>
      <c r="H8" s="24">
        <v>-5.2385178325144199E-4</v>
      </c>
      <c r="I8" s="25">
        <v>-1.4323895639653701E-14</v>
      </c>
      <c r="J8" s="25">
        <v>2.8853372183567103E-14</v>
      </c>
      <c r="K8" s="25">
        <v>1.22141242428972E-13</v>
      </c>
      <c r="L8" s="24">
        <v>4.1897610763148102E-2</v>
      </c>
      <c r="M8" s="24">
        <v>0</v>
      </c>
      <c r="N8" s="24">
        <v>0</v>
      </c>
      <c r="O8" s="25">
        <v>1.4681495900462701E-14</v>
      </c>
      <c r="P8" s="24">
        <v>0</v>
      </c>
      <c r="Q8" s="24">
        <v>-1.3924829185068899E-3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0.57264726618168604</v>
      </c>
      <c r="AF8" s="24">
        <v>2.6062742080408499</v>
      </c>
      <c r="AQ8" s="1">
        <f t="shared" si="0"/>
        <v>39721</v>
      </c>
      <c r="AR8" s="14">
        <f t="shared" si="1"/>
        <v>-3.21158516797969E-2</v>
      </c>
      <c r="AS8" s="14">
        <f t="shared" si="2"/>
        <v>-4.3436293428239656</v>
      </c>
      <c r="AT8" s="14">
        <f t="shared" si="3"/>
        <v>6.2719741845862202</v>
      </c>
      <c r="AU8" s="14">
        <f t="shared" si="4"/>
        <v>-1.916334701758332E-3</v>
      </c>
      <c r="AV8" s="14">
        <f t="shared" si="5"/>
        <v>4.1897610763148102E-2</v>
      </c>
      <c r="AW8" s="14">
        <f t="shared" si="6"/>
        <v>9.7416675715172596E-2</v>
      </c>
      <c r="AX8" s="14">
        <f t="shared" si="7"/>
        <v>-1.4323895639653701E-14</v>
      </c>
      <c r="AY8" s="14">
        <f t="shared" si="8"/>
        <v>2.8853372183567103E-14</v>
      </c>
      <c r="AZ8" s="14">
        <f t="shared" si="9"/>
        <v>1.260797845329876</v>
      </c>
      <c r="BA8" s="14">
        <f t="shared" si="10"/>
        <v>3.2944247871889107</v>
      </c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</row>
    <row r="9" spans="1:67">
      <c r="A9" s="26">
        <v>39813</v>
      </c>
      <c r="B9" s="24">
        <v>-4.9567835570557002E-2</v>
      </c>
      <c r="C9" s="24">
        <v>-7.4388834761958997E-2</v>
      </c>
      <c r="D9" s="24">
        <v>-4.6315192307933701</v>
      </c>
      <c r="E9" s="25">
        <v>-1.31837961439043E-17</v>
      </c>
      <c r="F9" s="24">
        <v>5.59125021044491</v>
      </c>
      <c r="G9" s="24">
        <v>0.359322887367371</v>
      </c>
      <c r="H9" s="24">
        <v>5.2071505519966097E-4</v>
      </c>
      <c r="I9" s="25">
        <v>-1.36071010267043E-14</v>
      </c>
      <c r="J9" s="25">
        <v>2.7393117475446099E-14</v>
      </c>
      <c r="K9" s="25">
        <v>1.2086718516402399E-13</v>
      </c>
      <c r="L9" s="24">
        <v>0.15355367852691901</v>
      </c>
      <c r="M9" s="24">
        <v>0</v>
      </c>
      <c r="N9" s="24">
        <v>0</v>
      </c>
      <c r="O9" s="25">
        <v>1.49146447135783E-14</v>
      </c>
      <c r="P9" s="24">
        <v>0</v>
      </c>
      <c r="Q9" s="24">
        <v>-5.6765086708415605E-4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5">
        <v>8.5282826304565204E-16</v>
      </c>
      <c r="Z9" s="25">
        <v>-1.99187070982349E-15</v>
      </c>
      <c r="AA9" s="25">
        <v>1.63561382326991E-15</v>
      </c>
      <c r="AB9" s="25">
        <v>-1.4956245431475801E-16</v>
      </c>
      <c r="AC9" s="25">
        <v>-3.8009402759226398E-16</v>
      </c>
      <c r="AD9" s="25">
        <v>-8.7572775367841299E-16</v>
      </c>
      <c r="AE9" s="24">
        <v>0.566566146767017</v>
      </c>
      <c r="AF9" s="24">
        <v>1.9151700861685901</v>
      </c>
      <c r="AQ9" s="1">
        <f t="shared" si="0"/>
        <v>39813</v>
      </c>
      <c r="AR9" s="14">
        <f t="shared" si="1"/>
        <v>-4.9567835570557002E-2</v>
      </c>
      <c r="AS9" s="14">
        <f t="shared" si="2"/>
        <v>-4.7059080655553291</v>
      </c>
      <c r="AT9" s="14">
        <f t="shared" si="3"/>
        <v>5.59125021044491</v>
      </c>
      <c r="AU9" s="14">
        <f t="shared" si="4"/>
        <v>-4.6935811884495082E-5</v>
      </c>
      <c r="AV9" s="14">
        <f t="shared" si="5"/>
        <v>0.15355367852691901</v>
      </c>
      <c r="AW9" s="14">
        <f t="shared" si="6"/>
        <v>0.359322887367371</v>
      </c>
      <c r="AX9" s="14">
        <f t="shared" si="7"/>
        <v>-1.36071010267043E-14</v>
      </c>
      <c r="AY9" s="14">
        <f t="shared" si="8"/>
        <v>2.7393117475446099E-14</v>
      </c>
      <c r="AZ9" s="14">
        <f t="shared" si="9"/>
        <v>1.2547167259152081</v>
      </c>
      <c r="BA9" s="14">
        <f t="shared" si="10"/>
        <v>2.6033206653166507</v>
      </c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</row>
    <row r="10" spans="1:67">
      <c r="A10" s="26">
        <v>39903</v>
      </c>
      <c r="B10" s="24">
        <v>-5.4284287239734802E-2</v>
      </c>
      <c r="C10" s="24">
        <v>-8.4755894698663403E-2</v>
      </c>
      <c r="D10" s="24">
        <v>-4.3745115389269698</v>
      </c>
      <c r="E10" s="25">
        <v>-1.34202029249802E-17</v>
      </c>
      <c r="F10" s="24">
        <v>5.3873107358884003</v>
      </c>
      <c r="G10" s="24">
        <v>0.323505180035073</v>
      </c>
      <c r="H10" s="24">
        <v>9.2707642956452597E-4</v>
      </c>
      <c r="I10" s="25">
        <v>-1.4511136640454598E-14</v>
      </c>
      <c r="J10" s="25">
        <v>2.6602572929189099E-14</v>
      </c>
      <c r="K10" s="25">
        <v>1.27141401641967E-13</v>
      </c>
      <c r="L10" s="24">
        <v>0.202984436394196</v>
      </c>
      <c r="M10" s="24">
        <v>0</v>
      </c>
      <c r="N10" s="24">
        <v>0</v>
      </c>
      <c r="O10" s="25">
        <v>1.5106592518203899E-14</v>
      </c>
      <c r="P10" s="24">
        <v>0</v>
      </c>
      <c r="Q10" s="24">
        <v>1.9836657555119901E-3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5">
        <v>-2.1125927642291598E-14</v>
      </c>
      <c r="Z10" s="25">
        <v>9.9226752365637099E-16</v>
      </c>
      <c r="AA10" s="25">
        <v>1.56083076165599E-15</v>
      </c>
      <c r="AB10" s="25">
        <v>-5.7818650875044804E-16</v>
      </c>
      <c r="AC10" s="25">
        <v>-1.1406965534800901E-15</v>
      </c>
      <c r="AD10" s="25">
        <v>-3.7637218739322799E-15</v>
      </c>
      <c r="AE10" s="24">
        <v>0.56054727943052796</v>
      </c>
      <c r="AF10" s="24">
        <v>1.9637066530680301</v>
      </c>
      <c r="AQ10" s="1">
        <f t="shared" si="0"/>
        <v>39903</v>
      </c>
      <c r="AR10" s="14">
        <f t="shared" si="1"/>
        <v>-5.4284287239734802E-2</v>
      </c>
      <c r="AS10" s="14">
        <f t="shared" si="2"/>
        <v>-4.4592674336256328</v>
      </c>
      <c r="AT10" s="14">
        <f t="shared" si="3"/>
        <v>5.3873107358884003</v>
      </c>
      <c r="AU10" s="14">
        <f t="shared" si="4"/>
        <v>2.9107421850765162E-3</v>
      </c>
      <c r="AV10" s="14">
        <f t="shared" si="5"/>
        <v>0.202984436394196</v>
      </c>
      <c r="AW10" s="14">
        <f t="shared" si="6"/>
        <v>0.323505180035073</v>
      </c>
      <c r="AX10" s="14">
        <f t="shared" si="7"/>
        <v>-1.4511136640454598E-14</v>
      </c>
      <c r="AY10" s="14">
        <f t="shared" si="8"/>
        <v>2.6602572929189099E-14</v>
      </c>
      <c r="AZ10" s="14">
        <f t="shared" si="9"/>
        <v>1.248697858578701</v>
      </c>
      <c r="BA10" s="14">
        <f t="shared" si="10"/>
        <v>2.6518572322160909</v>
      </c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</row>
    <row r="11" spans="1:67">
      <c r="A11" s="26">
        <v>39994</v>
      </c>
      <c r="B11" s="24">
        <v>-5.4791243166352602E-2</v>
      </c>
      <c r="C11" s="24">
        <v>-0.11183800315617</v>
      </c>
      <c r="D11" s="24">
        <v>-3.9544031498834702</v>
      </c>
      <c r="E11" s="25">
        <v>-1.75127274695125E-17</v>
      </c>
      <c r="F11" s="24">
        <v>4.81882120740672</v>
      </c>
      <c r="G11" s="24">
        <v>0.207493223453841</v>
      </c>
      <c r="H11" s="25">
        <v>-5.0446892672528701E-5</v>
      </c>
      <c r="I11" s="25">
        <v>-1.4506555090860401E-14</v>
      </c>
      <c r="J11" s="25">
        <v>2.0474875951598299E-14</v>
      </c>
      <c r="K11" s="25">
        <v>1.5185275004753999E-13</v>
      </c>
      <c r="L11" s="24">
        <v>0.17157044413353501</v>
      </c>
      <c r="M11" s="24">
        <v>0</v>
      </c>
      <c r="N11" s="24">
        <v>0</v>
      </c>
      <c r="O11" s="25">
        <v>1.53155453452457E-14</v>
      </c>
      <c r="P11" s="24">
        <v>0</v>
      </c>
      <c r="Q11" s="24">
        <v>3.88528610779887E-3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5">
        <v>-4.4181461227467603E-14</v>
      </c>
      <c r="Z11" s="25">
        <v>3.8713189929430098E-15</v>
      </c>
      <c r="AA11" s="25">
        <v>1.3637993927197799E-15</v>
      </c>
      <c r="AB11" s="25">
        <v>-1.3775910925742199E-15</v>
      </c>
      <c r="AC11" s="25">
        <v>-1.1421739106767699E-15</v>
      </c>
      <c r="AD11" s="25">
        <v>-7.4836926579901601E-15</v>
      </c>
      <c r="AE11" s="24">
        <v>0.55459002361688103</v>
      </c>
      <c r="AF11" s="24">
        <v>1.63527734162024</v>
      </c>
      <c r="AQ11" s="1">
        <f t="shared" si="0"/>
        <v>39994</v>
      </c>
      <c r="AR11" s="14">
        <f t="shared" si="1"/>
        <v>-5.4791243166352602E-2</v>
      </c>
      <c r="AS11" s="14">
        <f t="shared" si="2"/>
        <v>-4.0662411530396403</v>
      </c>
      <c r="AT11" s="14">
        <f t="shared" si="3"/>
        <v>4.81882120740672</v>
      </c>
      <c r="AU11" s="14">
        <f t="shared" si="4"/>
        <v>3.8348392151263413E-3</v>
      </c>
      <c r="AV11" s="14">
        <f t="shared" si="5"/>
        <v>0.17157044413353501</v>
      </c>
      <c r="AW11" s="14">
        <f t="shared" si="6"/>
        <v>0.207493223453841</v>
      </c>
      <c r="AX11" s="14">
        <f t="shared" si="7"/>
        <v>-1.4506555090860401E-14</v>
      </c>
      <c r="AY11" s="14">
        <f t="shared" si="8"/>
        <v>2.0474875951598299E-14</v>
      </c>
      <c r="AZ11" s="14">
        <f t="shared" si="9"/>
        <v>1.2427406027650654</v>
      </c>
      <c r="BA11" s="14">
        <f t="shared" si="10"/>
        <v>2.3234279207683008</v>
      </c>
      <c r="BE11" s="15"/>
      <c r="BF11" s="15"/>
      <c r="BG11" s="15"/>
      <c r="BH11" s="15"/>
      <c r="BI11" s="15"/>
      <c r="BJ11" s="15"/>
      <c r="BK11" s="15"/>
      <c r="BL11" s="15"/>
      <c r="BM11" s="15"/>
      <c r="BN11" s="15"/>
    </row>
    <row r="12" spans="1:67">
      <c r="A12" s="26">
        <v>40086</v>
      </c>
      <c r="B12" s="24">
        <v>-5.4420089371247003E-2</v>
      </c>
      <c r="C12" s="24">
        <v>-0.13400818604621201</v>
      </c>
      <c r="D12" s="24">
        <v>-3.2499034842836099</v>
      </c>
      <c r="E12" s="25">
        <v>-2.8393810197153099E-17</v>
      </c>
      <c r="F12" s="24">
        <v>4.1702879149077301</v>
      </c>
      <c r="G12" s="24">
        <v>3.95666868008588E-2</v>
      </c>
      <c r="H12" s="24">
        <v>-2.1560859876365899E-4</v>
      </c>
      <c r="I12" s="25">
        <v>-1.3261988284083499E-14</v>
      </c>
      <c r="J12" s="25">
        <v>1.38601626068525E-14</v>
      </c>
      <c r="K12" s="25">
        <v>1.7192907524623999E-13</v>
      </c>
      <c r="L12" s="24">
        <v>0.12665492057399</v>
      </c>
      <c r="M12" s="24">
        <v>0</v>
      </c>
      <c r="N12" s="24">
        <v>0</v>
      </c>
      <c r="O12" s="25">
        <v>1.5553617414186599E-14</v>
      </c>
      <c r="P12" s="24">
        <v>0</v>
      </c>
      <c r="Q12" s="24">
        <v>3.2268731706786998E-3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5">
        <v>-5.9339735434178206E-14</v>
      </c>
      <c r="Z12" s="25">
        <v>4.63493290274546E-15</v>
      </c>
      <c r="AA12" s="25">
        <v>7.03538719933481E-16</v>
      </c>
      <c r="AB12" s="25">
        <v>-2.7529852842693802E-15</v>
      </c>
      <c r="AC12" s="25">
        <v>-2.14447962550328E-15</v>
      </c>
      <c r="AD12" s="25">
        <v>-1.27576777363578E-14</v>
      </c>
      <c r="AE12" s="24">
        <v>0.54869374569028195</v>
      </c>
      <c r="AF12" s="24">
        <v>1.4498827728438199</v>
      </c>
      <c r="AQ12" s="1">
        <f t="shared" si="0"/>
        <v>40086</v>
      </c>
      <c r="AR12" s="14">
        <f t="shared" si="1"/>
        <v>-5.4420089371247003E-2</v>
      </c>
      <c r="AS12" s="14">
        <f t="shared" si="2"/>
        <v>-3.3839116703298218</v>
      </c>
      <c r="AT12" s="14">
        <f t="shared" si="3"/>
        <v>4.1702879149077301</v>
      </c>
      <c r="AU12" s="14">
        <f t="shared" si="4"/>
        <v>3.011264571915041E-3</v>
      </c>
      <c r="AV12" s="14">
        <f t="shared" si="5"/>
        <v>0.12665492057399</v>
      </c>
      <c r="AW12" s="14">
        <f t="shared" si="6"/>
        <v>3.95666868008588E-2</v>
      </c>
      <c r="AX12" s="14">
        <f t="shared" si="7"/>
        <v>-1.3261988284083499E-14</v>
      </c>
      <c r="AY12" s="14">
        <f t="shared" si="8"/>
        <v>1.38601626068525E-14</v>
      </c>
      <c r="AZ12" s="14">
        <f t="shared" si="9"/>
        <v>1.2368443248384553</v>
      </c>
      <c r="BA12" s="14">
        <f t="shared" si="10"/>
        <v>2.138033351991881</v>
      </c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</row>
    <row r="13" spans="1:67">
      <c r="A13" s="26">
        <v>40178</v>
      </c>
      <c r="B13" s="24">
        <v>-4.49243280536199E-2</v>
      </c>
      <c r="C13" s="24">
        <v>-0.117423701250537</v>
      </c>
      <c r="D13" s="24">
        <v>-2.8631041638631198</v>
      </c>
      <c r="E13" s="25">
        <v>-3.1742422359383202E-17</v>
      </c>
      <c r="F13" s="24">
        <v>4.06708820814882</v>
      </c>
      <c r="G13" s="24">
        <v>-4.6246240656884201E-2</v>
      </c>
      <c r="H13" s="25">
        <v>5.8548596933798001E-5</v>
      </c>
      <c r="I13" s="25">
        <v>-1.44488182507051E-14</v>
      </c>
      <c r="J13" s="25">
        <v>1.37516259670312E-14</v>
      </c>
      <c r="K13" s="25">
        <v>1.85817962947906E-13</v>
      </c>
      <c r="L13" s="24">
        <v>0.10305698858743401</v>
      </c>
      <c r="M13" s="24">
        <v>0</v>
      </c>
      <c r="N13" s="24">
        <v>0</v>
      </c>
      <c r="O13" s="25">
        <v>1.5743718998555501E-14</v>
      </c>
      <c r="P13" s="24">
        <v>0</v>
      </c>
      <c r="Q13" s="24">
        <v>2.9010630538805001E-3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5">
        <v>-7.2901230582241198E-14</v>
      </c>
      <c r="Z13" s="25">
        <v>6.7101992777178603E-15</v>
      </c>
      <c r="AA13" s="25">
        <v>4.3991342440160898E-16</v>
      </c>
      <c r="AB13" s="25">
        <v>-3.5061180684434999E-15</v>
      </c>
      <c r="AC13" s="25">
        <v>-1.9712214590225602E-15</v>
      </c>
      <c r="AD13" s="25">
        <v>-1.7897489707308802E-14</v>
      </c>
      <c r="AE13" s="24">
        <v>0.54285781884995499</v>
      </c>
      <c r="AF13" s="24">
        <v>1.64426419341298</v>
      </c>
      <c r="AQ13" s="1">
        <f t="shared" si="0"/>
        <v>40178</v>
      </c>
      <c r="AR13" s="14">
        <f t="shared" si="1"/>
        <v>-4.49243280536199E-2</v>
      </c>
      <c r="AS13" s="14">
        <f t="shared" si="2"/>
        <v>-2.9805278651136566</v>
      </c>
      <c r="AT13" s="14">
        <f t="shared" si="3"/>
        <v>4.06708820814882</v>
      </c>
      <c r="AU13" s="14">
        <f t="shared" si="4"/>
        <v>2.9596116508142979E-3</v>
      </c>
      <c r="AV13" s="14">
        <f t="shared" si="5"/>
        <v>0.10305698858743401</v>
      </c>
      <c r="AW13" s="14">
        <f t="shared" si="6"/>
        <v>-4.6246240656884201E-2</v>
      </c>
      <c r="AX13" s="14">
        <f t="shared" si="7"/>
        <v>-1.44488182507051E-14</v>
      </c>
      <c r="AY13" s="14">
        <f t="shared" si="8"/>
        <v>1.37516259670312E-14</v>
      </c>
      <c r="AZ13" s="14">
        <f t="shared" si="9"/>
        <v>1.2310083979981341</v>
      </c>
      <c r="BA13" s="14">
        <f t="shared" si="10"/>
        <v>2.3324147725610409</v>
      </c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</row>
    <row r="14" spans="1:67">
      <c r="A14" s="26">
        <v>40268</v>
      </c>
      <c r="B14" s="24">
        <v>-4.1023139844385499E-2</v>
      </c>
      <c r="C14" s="24">
        <v>-0.113397438845062</v>
      </c>
      <c r="D14" s="24">
        <v>-2.7056693072898601</v>
      </c>
      <c r="E14" s="25">
        <v>-3.02201876095814E-17</v>
      </c>
      <c r="F14" s="24">
        <v>3.66200698574244</v>
      </c>
      <c r="G14" s="24">
        <v>-8.9188380686021806E-2</v>
      </c>
      <c r="H14" s="24">
        <v>-1.0880208852487599E-4</v>
      </c>
      <c r="I14" s="25">
        <v>-1.4308631097792302E-14</v>
      </c>
      <c r="J14" s="25">
        <v>1.6928557614190899E-14</v>
      </c>
      <c r="K14" s="25">
        <v>2.0346652639499401E-13</v>
      </c>
      <c r="L14" s="24">
        <v>9.7405427967620806E-2</v>
      </c>
      <c r="M14" s="24">
        <v>0</v>
      </c>
      <c r="N14" s="24">
        <v>0</v>
      </c>
      <c r="O14" s="25">
        <v>1.59705549686218E-14</v>
      </c>
      <c r="P14" s="24">
        <v>0</v>
      </c>
      <c r="Q14" s="24">
        <v>3.08193921085064E-3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5">
        <v>-8.3867710820881194E-14</v>
      </c>
      <c r="Z14" s="25">
        <v>1.00897967050908E-14</v>
      </c>
      <c r="AA14" s="25">
        <v>1.9811974755576801E-15</v>
      </c>
      <c r="AB14" s="25">
        <v>-2.98325484963792E-15</v>
      </c>
      <c r="AC14" s="25">
        <v>-1.0264285509810001E-15</v>
      </c>
      <c r="AD14" s="25">
        <v>-2.20897402782153E-14</v>
      </c>
      <c r="AE14" s="24">
        <v>0.53708162304676799</v>
      </c>
      <c r="AF14" s="24">
        <v>1.3501889072139499</v>
      </c>
      <c r="AQ14" s="1">
        <f t="shared" si="0"/>
        <v>40268</v>
      </c>
      <c r="AR14" s="14">
        <f t="shared" si="1"/>
        <v>-4.1023139844385499E-2</v>
      </c>
      <c r="AS14" s="14">
        <f t="shared" si="2"/>
        <v>-2.8190667461349221</v>
      </c>
      <c r="AT14" s="14">
        <f t="shared" si="3"/>
        <v>3.66200698574244</v>
      </c>
      <c r="AU14" s="14">
        <f t="shared" si="4"/>
        <v>2.9731371223257639E-3</v>
      </c>
      <c r="AV14" s="14">
        <f t="shared" si="5"/>
        <v>9.7405427967620806E-2</v>
      </c>
      <c r="AW14" s="14">
        <f t="shared" si="6"/>
        <v>-8.9188380686021806E-2</v>
      </c>
      <c r="AX14" s="14">
        <f t="shared" si="7"/>
        <v>-1.4308631097792302E-14</v>
      </c>
      <c r="AY14" s="14">
        <f t="shared" si="8"/>
        <v>1.6928557614190899E-14</v>
      </c>
      <c r="AZ14" s="14">
        <f t="shared" si="9"/>
        <v>1.2252322021949513</v>
      </c>
      <c r="BA14" s="14">
        <f t="shared" si="10"/>
        <v>2.0383394863620108</v>
      </c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</row>
    <row r="15" spans="1:67">
      <c r="A15" s="26">
        <v>40359</v>
      </c>
      <c r="B15" s="24">
        <v>-3.5175039627588403E-2</v>
      </c>
      <c r="C15" s="24">
        <v>-0.102341447347123</v>
      </c>
      <c r="D15" s="24">
        <v>-2.6103663693186099</v>
      </c>
      <c r="E15" s="25">
        <v>-3.3636228153963297E-17</v>
      </c>
      <c r="F15" s="24">
        <v>3.0245193186557402</v>
      </c>
      <c r="G15" s="24">
        <v>-8.7012598007845901E-2</v>
      </c>
      <c r="H15" s="24">
        <v>2.5941131460016902E-4</v>
      </c>
      <c r="I15" s="25">
        <v>-1.40946920413156E-14</v>
      </c>
      <c r="J15" s="25">
        <v>1.54549494217657E-14</v>
      </c>
      <c r="K15" s="25">
        <v>2.1756150191247701E-13</v>
      </c>
      <c r="L15" s="24">
        <v>6.4516435878370901E-2</v>
      </c>
      <c r="M15" s="24">
        <v>0</v>
      </c>
      <c r="N15" s="24">
        <v>0</v>
      </c>
      <c r="O15" s="25">
        <v>1.61999666864221E-14</v>
      </c>
      <c r="P15" s="24">
        <v>0</v>
      </c>
      <c r="Q15" s="24">
        <v>3.0695524834164498E-3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5">
        <v>-9.6720591004456298E-14</v>
      </c>
      <c r="Z15" s="25">
        <v>1.35323865422848E-14</v>
      </c>
      <c r="AA15" s="25">
        <v>4.7680570620402603E-15</v>
      </c>
      <c r="AB15" s="25">
        <v>-7.9678924756707202E-16</v>
      </c>
      <c r="AC15" s="25">
        <v>9.7681032553412996E-16</v>
      </c>
      <c r="AD15" s="25">
        <v>-2.4442715566377699E-14</v>
      </c>
      <c r="AE15" s="24">
        <v>0.53136454490099605</v>
      </c>
      <c r="AF15" s="24">
        <v>0.78883380893209198</v>
      </c>
      <c r="AQ15" s="1">
        <f t="shared" si="0"/>
        <v>40359</v>
      </c>
      <c r="AR15" s="14">
        <f t="shared" si="1"/>
        <v>-3.5175039627588403E-2</v>
      </c>
      <c r="AS15" s="14">
        <f t="shared" si="2"/>
        <v>-2.7127078166657328</v>
      </c>
      <c r="AT15" s="14">
        <f t="shared" si="3"/>
        <v>3.0245193186557402</v>
      </c>
      <c r="AU15" s="14">
        <f t="shared" si="4"/>
        <v>3.3289637980166188E-3</v>
      </c>
      <c r="AV15" s="14">
        <f t="shared" si="5"/>
        <v>6.4516435878370901E-2</v>
      </c>
      <c r="AW15" s="14">
        <f t="shared" si="6"/>
        <v>-8.7012598007845901E-2</v>
      </c>
      <c r="AX15" s="14">
        <f t="shared" si="7"/>
        <v>-1.40946920413156E-14</v>
      </c>
      <c r="AY15" s="14">
        <f t="shared" si="8"/>
        <v>1.54549494217657E-14</v>
      </c>
      <c r="AZ15" s="14">
        <f t="shared" si="9"/>
        <v>1.2195151240491913</v>
      </c>
      <c r="BA15" s="14">
        <f t="shared" si="10"/>
        <v>1.4769843880801532</v>
      </c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</row>
    <row r="16" spans="1:67">
      <c r="A16" s="26">
        <v>40451</v>
      </c>
      <c r="B16" s="24">
        <v>-3.4028264142664501E-2</v>
      </c>
      <c r="C16" s="24">
        <v>-9.3777221734758401E-2</v>
      </c>
      <c r="D16" s="24">
        <v>-2.5245777308133901</v>
      </c>
      <c r="E16" s="25">
        <v>-3.72628127066218E-17</v>
      </c>
      <c r="F16" s="24">
        <v>3.0929890218326501</v>
      </c>
      <c r="G16" s="24">
        <v>-0.100567206171183</v>
      </c>
      <c r="H16" s="24">
        <v>2.3154655199538E-4</v>
      </c>
      <c r="I16" s="25">
        <v>-1.26197986463112E-14</v>
      </c>
      <c r="J16" s="25">
        <v>1.8357716396837199E-14</v>
      </c>
      <c r="K16" s="25">
        <v>2.3137437160823299E-13</v>
      </c>
      <c r="L16" s="24">
        <v>9.64558647293247E-2</v>
      </c>
      <c r="M16" s="24">
        <v>0</v>
      </c>
      <c r="N16" s="24">
        <v>0</v>
      </c>
      <c r="O16" s="25">
        <v>1.6474403762800801E-14</v>
      </c>
      <c r="P16" s="24">
        <v>0</v>
      </c>
      <c r="Q16" s="24">
        <v>3.4481097402467402E-3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5">
        <v>-1.13520710833577E-13</v>
      </c>
      <c r="Z16" s="25">
        <v>1.54078954683524E-14</v>
      </c>
      <c r="AA16" s="25">
        <v>4.9957286140591302E-15</v>
      </c>
      <c r="AB16" s="25">
        <v>-4.72504304239339E-16</v>
      </c>
      <c r="AC16" s="25">
        <v>1.53535432309424E-15</v>
      </c>
      <c r="AD16" s="25">
        <v>-2.63455394170031E-14</v>
      </c>
      <c r="AE16" s="24">
        <v>0.52570597762119897</v>
      </c>
      <c r="AF16" s="24">
        <v>0.96588009761356097</v>
      </c>
      <c r="AQ16" s="1">
        <f t="shared" si="0"/>
        <v>40451</v>
      </c>
      <c r="AR16" s="14">
        <f t="shared" si="1"/>
        <v>-3.4028264142664501E-2</v>
      </c>
      <c r="AS16" s="14">
        <f t="shared" si="2"/>
        <v>-2.6183549525481484</v>
      </c>
      <c r="AT16" s="14">
        <f t="shared" si="3"/>
        <v>3.0929890218326501</v>
      </c>
      <c r="AU16" s="14">
        <f t="shared" si="4"/>
        <v>3.6796562922421202E-3</v>
      </c>
      <c r="AV16" s="14">
        <f t="shared" si="5"/>
        <v>9.64558647293247E-2</v>
      </c>
      <c r="AW16" s="14">
        <f t="shared" si="6"/>
        <v>-0.100567206171183</v>
      </c>
      <c r="AX16" s="14">
        <f t="shared" si="7"/>
        <v>-1.26197986463112E-14</v>
      </c>
      <c r="AY16" s="14">
        <f t="shared" si="8"/>
        <v>1.8357716396837199E-14</v>
      </c>
      <c r="AZ16" s="14">
        <f t="shared" si="9"/>
        <v>1.2138565567693951</v>
      </c>
      <c r="BA16" s="14">
        <f t="shared" si="10"/>
        <v>1.654030676761622</v>
      </c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</row>
    <row r="17" spans="1:92">
      <c r="A17" s="26">
        <v>40543</v>
      </c>
      <c r="B17" s="24">
        <v>-2.6335252918783001E-2</v>
      </c>
      <c r="C17" s="24">
        <v>-7.8569772773171703E-2</v>
      </c>
      <c r="D17" s="24">
        <v>-2.6590457868880102</v>
      </c>
      <c r="E17" s="25">
        <v>-3.74748497893125E-17</v>
      </c>
      <c r="F17" s="24">
        <v>3.89246798092107</v>
      </c>
      <c r="G17" s="24">
        <v>-0.10268411779349999</v>
      </c>
      <c r="H17" s="24">
        <v>-1.3693264924639499E-4</v>
      </c>
      <c r="I17" s="25">
        <v>-1.38610948519045E-14</v>
      </c>
      <c r="J17" s="25">
        <v>2.0331344507352601E-14</v>
      </c>
      <c r="K17" s="25">
        <v>2.5013053705257998E-13</v>
      </c>
      <c r="L17" s="24">
        <v>7.7729292974374906E-2</v>
      </c>
      <c r="M17" s="24">
        <v>0</v>
      </c>
      <c r="N17" s="24">
        <v>0</v>
      </c>
      <c r="O17" s="25">
        <v>1.6706114745195199E-14</v>
      </c>
      <c r="P17" s="24">
        <v>0</v>
      </c>
      <c r="Q17" s="24">
        <v>3.61736173273748E-3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5">
        <v>-1.35869984991615E-13</v>
      </c>
      <c r="Z17" s="25">
        <v>1.74241719828449E-14</v>
      </c>
      <c r="AA17" s="25">
        <v>4.8121976010198299E-15</v>
      </c>
      <c r="AB17" s="25">
        <v>-9.2939758132081005E-16</v>
      </c>
      <c r="AC17" s="25">
        <v>9.5748232147734706E-16</v>
      </c>
      <c r="AD17" s="25">
        <v>-2.8997034629682002E-14</v>
      </c>
      <c r="AE17" s="24">
        <v>0.52010532092419604</v>
      </c>
      <c r="AF17" s="24">
        <v>1.6271480935297999</v>
      </c>
      <c r="AQ17" s="1">
        <f t="shared" si="0"/>
        <v>40543</v>
      </c>
      <c r="AR17" s="14">
        <f t="shared" si="1"/>
        <v>-2.6335252918783001E-2</v>
      </c>
      <c r="AS17" s="14">
        <f t="shared" si="2"/>
        <v>-2.7376155596611818</v>
      </c>
      <c r="AT17" s="14">
        <f t="shared" si="3"/>
        <v>3.89246798092107</v>
      </c>
      <c r="AU17" s="14">
        <f t="shared" si="4"/>
        <v>3.4804290834910849E-3</v>
      </c>
      <c r="AV17" s="14">
        <f t="shared" si="5"/>
        <v>7.7729292974374906E-2</v>
      </c>
      <c r="AW17" s="14">
        <f t="shared" si="6"/>
        <v>-0.10268411779349999</v>
      </c>
      <c r="AX17" s="14">
        <f t="shared" si="7"/>
        <v>-1.38610948519045E-14</v>
      </c>
      <c r="AY17" s="14">
        <f t="shared" si="8"/>
        <v>2.0331344507352601E-14</v>
      </c>
      <c r="AZ17" s="14">
        <f t="shared" si="9"/>
        <v>1.2082559000723827</v>
      </c>
      <c r="BA17" s="14">
        <f t="shared" si="10"/>
        <v>2.3152986726778608</v>
      </c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</row>
    <row r="18" spans="1:92">
      <c r="A18" s="26">
        <v>40633</v>
      </c>
      <c r="B18" s="24">
        <v>-4.0395672156355797E-2</v>
      </c>
      <c r="C18" s="24">
        <v>-8.9821557427473595E-2</v>
      </c>
      <c r="D18" s="24">
        <v>-2.82017502522775</v>
      </c>
      <c r="E18" s="25">
        <v>-4.98402370079417E-17</v>
      </c>
      <c r="F18" s="24">
        <v>5.12949158513063</v>
      </c>
      <c r="G18" s="24">
        <v>-8.4255304709410603E-2</v>
      </c>
      <c r="H18" s="24">
        <v>-4.3002521515375902E-4</v>
      </c>
      <c r="I18" s="25">
        <v>-1.2891326808627501E-14</v>
      </c>
      <c r="J18" s="25">
        <v>1.5807010265066699E-14</v>
      </c>
      <c r="K18" s="25">
        <v>2.7280849658920901E-13</v>
      </c>
      <c r="L18" s="24">
        <v>5.7382554501855199E-2</v>
      </c>
      <c r="M18" s="24">
        <v>0</v>
      </c>
      <c r="N18" s="24">
        <v>0</v>
      </c>
      <c r="O18" s="25">
        <v>1.6997871363174599E-14</v>
      </c>
      <c r="P18" s="24">
        <v>0</v>
      </c>
      <c r="Q18" s="24">
        <v>2.8962214946697002E-3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5">
        <v>-1.6359173514953199E-13</v>
      </c>
      <c r="Z18" s="25">
        <v>1.7111463644955899E-14</v>
      </c>
      <c r="AA18" s="25">
        <v>1.9013954711709501E-15</v>
      </c>
      <c r="AB18" s="25">
        <v>-3.6461139605834499E-15</v>
      </c>
      <c r="AC18" s="25">
        <v>-1.3756261046437399E-15</v>
      </c>
      <c r="AD18" s="25">
        <v>-3.3848734334463698E-14</v>
      </c>
      <c r="AE18" s="24">
        <v>0.51456198095614103</v>
      </c>
      <c r="AF18" s="24">
        <v>2.66925475734726</v>
      </c>
      <c r="AQ18" s="1">
        <f t="shared" si="0"/>
        <v>40633</v>
      </c>
      <c r="AR18" s="14">
        <f t="shared" si="1"/>
        <v>-4.0395672156355797E-2</v>
      </c>
      <c r="AS18" s="14">
        <f t="shared" si="2"/>
        <v>-2.9099965826552237</v>
      </c>
      <c r="AT18" s="14">
        <f t="shared" si="3"/>
        <v>5.12949158513063</v>
      </c>
      <c r="AU18" s="14">
        <f t="shared" si="4"/>
        <v>2.4661962795159411E-3</v>
      </c>
      <c r="AV18" s="14">
        <f t="shared" si="5"/>
        <v>5.7382554501855199E-2</v>
      </c>
      <c r="AW18" s="14">
        <f t="shared" si="6"/>
        <v>-8.4255304709410603E-2</v>
      </c>
      <c r="AX18" s="14">
        <f t="shared" si="7"/>
        <v>-1.2891326808627501E-14</v>
      </c>
      <c r="AY18" s="14">
        <f t="shared" si="8"/>
        <v>1.5807010265066699E-14</v>
      </c>
      <c r="AZ18" s="14">
        <f t="shared" si="9"/>
        <v>1.2027125601043069</v>
      </c>
      <c r="BA18" s="14">
        <f t="shared" si="10"/>
        <v>3.3574053364953209</v>
      </c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</row>
    <row r="19" spans="1:92">
      <c r="A19" s="26">
        <v>40724</v>
      </c>
      <c r="B19" s="24">
        <v>-2.90147491523991E-2</v>
      </c>
      <c r="C19" s="24">
        <v>-5.6660783080368697E-2</v>
      </c>
      <c r="D19" s="24">
        <v>-2.6562674186677202</v>
      </c>
      <c r="E19" s="25">
        <v>-5.5855516409015996E-17</v>
      </c>
      <c r="F19" s="24">
        <v>5.7071888043705998</v>
      </c>
      <c r="G19" s="24">
        <v>-6.8477216719270206E-2</v>
      </c>
      <c r="H19" s="24">
        <v>3.5321566912500702E-4</v>
      </c>
      <c r="I19" s="25">
        <v>-1.2955990377778101E-14</v>
      </c>
      <c r="J19" s="25">
        <v>1.47540137113958E-14</v>
      </c>
      <c r="K19" s="25">
        <v>2.98523913464285E-13</v>
      </c>
      <c r="L19" s="24">
        <v>8.4535705409241796E-2</v>
      </c>
      <c r="M19" s="24">
        <v>0</v>
      </c>
      <c r="N19" s="24">
        <v>0</v>
      </c>
      <c r="O19" s="25">
        <v>1.7280839691692099E-14</v>
      </c>
      <c r="P19" s="24">
        <v>0</v>
      </c>
      <c r="Q19" s="24">
        <v>2.3152654302002001E-3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5">
        <v>-1.99295875339532E-13</v>
      </c>
      <c r="Z19" s="25">
        <v>1.9732453147271699E-14</v>
      </c>
      <c r="AA19" s="25">
        <v>1.3181873067091899E-15</v>
      </c>
      <c r="AB19" s="25">
        <v>-4.0909425113574298E-15</v>
      </c>
      <c r="AC19" s="25">
        <v>-1.4929702825255599E-15</v>
      </c>
      <c r="AD19" s="25">
        <v>-3.84625120512378E-14</v>
      </c>
      <c r="AE19" s="24">
        <v>0.50907537021467997</v>
      </c>
      <c r="AF19" s="24">
        <v>3.4930481934741899</v>
      </c>
      <c r="AQ19" s="1">
        <f t="shared" si="0"/>
        <v>40724</v>
      </c>
      <c r="AR19" s="14">
        <f t="shared" si="1"/>
        <v>-2.90147491523991E-2</v>
      </c>
      <c r="AS19" s="14">
        <f t="shared" si="2"/>
        <v>-2.7129282017480887</v>
      </c>
      <c r="AT19" s="14">
        <f t="shared" si="3"/>
        <v>5.7071888043705998</v>
      </c>
      <c r="AU19" s="14">
        <f t="shared" si="4"/>
        <v>2.6684810993252072E-3</v>
      </c>
      <c r="AV19" s="14">
        <f t="shared" si="5"/>
        <v>8.4535705409241796E-2</v>
      </c>
      <c r="AW19" s="14">
        <f t="shared" si="6"/>
        <v>-6.8477216719270206E-2</v>
      </c>
      <c r="AX19" s="14">
        <f t="shared" si="7"/>
        <v>-1.2955990377778101E-14</v>
      </c>
      <c r="AY19" s="14">
        <f t="shared" si="8"/>
        <v>1.47540137113958E-14</v>
      </c>
      <c r="AZ19" s="14">
        <f t="shared" si="9"/>
        <v>1.1972259493628403</v>
      </c>
      <c r="BA19" s="14">
        <f t="shared" si="10"/>
        <v>4.1811987726222508</v>
      </c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</row>
    <row r="20" spans="1:92">
      <c r="A20" s="26">
        <v>40816</v>
      </c>
      <c r="B20" s="24">
        <v>-3.8529068260614897E-2</v>
      </c>
      <c r="C20" s="24">
        <v>-5.58576921663324E-2</v>
      </c>
      <c r="D20" s="24">
        <v>-2.5591604961676202</v>
      </c>
      <c r="E20" s="25">
        <v>-5.55284818161822E-17</v>
      </c>
      <c r="F20" s="24">
        <v>3.5156572060435298</v>
      </c>
      <c r="G20" s="24">
        <v>-4.5235030386360599E-2</v>
      </c>
      <c r="H20" s="24">
        <v>-3.14191955419544E-4</v>
      </c>
      <c r="I20" s="25">
        <v>-1.20131618601269E-14</v>
      </c>
      <c r="J20" s="25">
        <v>1.78483819506536E-14</v>
      </c>
      <c r="K20" s="25">
        <v>3.33344044397635E-13</v>
      </c>
      <c r="L20" s="24">
        <v>9.4155792872456096E-2</v>
      </c>
      <c r="M20" s="24">
        <v>0</v>
      </c>
      <c r="N20" s="24">
        <v>0</v>
      </c>
      <c r="O20" s="25">
        <v>1.75297678479123E-14</v>
      </c>
      <c r="P20" s="24">
        <v>0</v>
      </c>
      <c r="Q20" s="24">
        <v>2.81389316371532E-3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5">
        <v>-2.2855328826124502E-13</v>
      </c>
      <c r="Z20" s="25">
        <v>2.8809908333633703E-14</v>
      </c>
      <c r="AA20" s="25">
        <v>5.8296965391818801E-15</v>
      </c>
      <c r="AB20" s="25">
        <v>-4.0767013260170799E-16</v>
      </c>
      <c r="AC20" s="25">
        <v>1.61283102319543E-15</v>
      </c>
      <c r="AD20" s="25">
        <v>-4.0131709237640299E-14</v>
      </c>
      <c r="AE20" s="24">
        <v>0.50364490747218404</v>
      </c>
      <c r="AF20" s="24">
        <v>1.4171753206156801</v>
      </c>
      <c r="AQ20" s="1">
        <f t="shared" si="0"/>
        <v>40816</v>
      </c>
      <c r="AR20" s="14">
        <f t="shared" si="1"/>
        <v>-3.8529068260614897E-2</v>
      </c>
      <c r="AS20" s="14">
        <f t="shared" si="2"/>
        <v>-2.6150181883339525</v>
      </c>
      <c r="AT20" s="14">
        <f t="shared" si="3"/>
        <v>3.5156572060435298</v>
      </c>
      <c r="AU20" s="14">
        <f t="shared" si="4"/>
        <v>2.499701208295776E-3</v>
      </c>
      <c r="AV20" s="14">
        <f t="shared" si="5"/>
        <v>9.4155792872456096E-2</v>
      </c>
      <c r="AW20" s="14">
        <f t="shared" si="6"/>
        <v>-4.5235030386360599E-2</v>
      </c>
      <c r="AX20" s="14">
        <f t="shared" si="7"/>
        <v>-1.20131618601269E-14</v>
      </c>
      <c r="AY20" s="14">
        <f t="shared" si="8"/>
        <v>1.78483819506536E-14</v>
      </c>
      <c r="AZ20" s="14">
        <f t="shared" si="9"/>
        <v>1.1917954866203815</v>
      </c>
      <c r="BA20" s="14">
        <f t="shared" si="10"/>
        <v>2.105325899763741</v>
      </c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</row>
    <row r="21" spans="1:92">
      <c r="A21" s="26">
        <v>40908</v>
      </c>
      <c r="B21" s="24">
        <v>-3.5695434844505401E-2</v>
      </c>
      <c r="C21" s="24">
        <v>-6.7874720593041005E-2</v>
      </c>
      <c r="D21" s="24">
        <v>-2.4243211581577402</v>
      </c>
      <c r="E21" s="25">
        <v>-5.94788929294027E-17</v>
      </c>
      <c r="F21" s="24">
        <v>2.1137431978121701</v>
      </c>
      <c r="G21" s="24">
        <v>-3.24031504316077E-2</v>
      </c>
      <c r="H21" s="24">
        <v>1.80125293202355E-4</v>
      </c>
      <c r="I21" s="25">
        <v>-1.13550065615394E-14</v>
      </c>
      <c r="J21" s="25">
        <v>1.6332153868194601E-14</v>
      </c>
      <c r="K21" s="25">
        <v>3.6494967105323502E-13</v>
      </c>
      <c r="L21" s="24">
        <v>0.10642118900929699</v>
      </c>
      <c r="M21" s="24">
        <v>0</v>
      </c>
      <c r="N21" s="24">
        <v>0</v>
      </c>
      <c r="O21" s="25">
        <v>1.7786282596221201E-14</v>
      </c>
      <c r="P21" s="24">
        <v>0</v>
      </c>
      <c r="Q21" s="24">
        <v>1.89839904779501E-3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5">
        <v>-2.52467491747822E-13</v>
      </c>
      <c r="Z21" s="25">
        <v>3.4079514880982502E-14</v>
      </c>
      <c r="AA21" s="25">
        <v>7.1800249993244E-15</v>
      </c>
      <c r="AB21" s="25">
        <v>8.8970824708816208E-16</v>
      </c>
      <c r="AC21" s="25">
        <v>2.6141790501801502E-15</v>
      </c>
      <c r="AD21" s="25">
        <v>-4.1455218463421397E-14</v>
      </c>
      <c r="AE21" s="24">
        <v>0.49827001770005203</v>
      </c>
      <c r="AF21" s="24">
        <v>0.16021846483577301</v>
      </c>
      <c r="AQ21" s="1">
        <f t="shared" si="0"/>
        <v>40908</v>
      </c>
      <c r="AR21" s="14">
        <f t="shared" si="1"/>
        <v>-3.5695434844505401E-2</v>
      </c>
      <c r="AS21" s="14">
        <f t="shared" si="2"/>
        <v>-2.4921958787507812</v>
      </c>
      <c r="AT21" s="14">
        <f t="shared" si="3"/>
        <v>2.1137431978121701</v>
      </c>
      <c r="AU21" s="14">
        <f t="shared" si="4"/>
        <v>2.0785243409973649E-3</v>
      </c>
      <c r="AV21" s="14">
        <f t="shared" si="5"/>
        <v>0.10642118900929699</v>
      </c>
      <c r="AW21" s="14">
        <f t="shared" si="6"/>
        <v>-3.24031504316077E-2</v>
      </c>
      <c r="AX21" s="14">
        <f t="shared" si="7"/>
        <v>-1.13550065615394E-14</v>
      </c>
      <c r="AY21" s="14">
        <f t="shared" si="8"/>
        <v>1.6332153868194601E-14</v>
      </c>
      <c r="AZ21" s="14">
        <f t="shared" si="9"/>
        <v>1.1864205968482588</v>
      </c>
      <c r="BA21" s="14">
        <f t="shared" si="10"/>
        <v>0.84836904398383406</v>
      </c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</row>
    <row r="22" spans="1:92">
      <c r="A22" s="26">
        <v>40999</v>
      </c>
      <c r="B22" s="24">
        <v>-3.7458803510976503E-2</v>
      </c>
      <c r="C22" s="24">
        <v>-6.1072173634747103E-2</v>
      </c>
      <c r="D22" s="24">
        <v>-2.0592986147631098</v>
      </c>
      <c r="E22" s="25">
        <v>-6.0283932284158298E-17</v>
      </c>
      <c r="F22" s="24">
        <v>1.14602891549127</v>
      </c>
      <c r="G22" s="24">
        <v>-7.5872386001860706E-2</v>
      </c>
      <c r="H22" s="25">
        <v>-7.7481679101093297E-5</v>
      </c>
      <c r="I22" s="25">
        <v>-1.0796930294561001E-14</v>
      </c>
      <c r="J22" s="25">
        <v>1.6838782100881598E-14</v>
      </c>
      <c r="K22" s="25">
        <v>3.89525649620638E-13</v>
      </c>
      <c r="L22" s="24">
        <v>0.107718494259689</v>
      </c>
      <c r="M22" s="24">
        <v>0</v>
      </c>
      <c r="N22" s="24">
        <v>0</v>
      </c>
      <c r="O22" s="25">
        <v>1.8036479329089499E-14</v>
      </c>
      <c r="P22" s="24">
        <v>0</v>
      </c>
      <c r="Q22" s="24">
        <v>2.0010381106501901E-3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5">
        <v>-2.7451499385917498E-13</v>
      </c>
      <c r="Z22" s="25">
        <v>3.6550386628988801E-14</v>
      </c>
      <c r="AA22" s="25">
        <v>7.3425881944748904E-15</v>
      </c>
      <c r="AB22" s="25">
        <v>1.2401975462113401E-15</v>
      </c>
      <c r="AC22" s="25">
        <v>3.2413595681517099E-15</v>
      </c>
      <c r="AD22" s="25">
        <v>-4.2677479719312101E-14</v>
      </c>
      <c r="AE22" s="24">
        <v>0.492950131994072</v>
      </c>
      <c r="AF22" s="24">
        <v>-0.48508087973395603</v>
      </c>
      <c r="AQ22" s="1">
        <f t="shared" si="0"/>
        <v>40999</v>
      </c>
      <c r="AR22" s="14">
        <f t="shared" si="1"/>
        <v>-3.7458803510976503E-2</v>
      </c>
      <c r="AS22" s="14">
        <f t="shared" si="2"/>
        <v>-2.1203707883978571</v>
      </c>
      <c r="AT22" s="14">
        <f t="shared" si="3"/>
        <v>1.14602891549127</v>
      </c>
      <c r="AU22" s="14">
        <f t="shared" si="4"/>
        <v>1.9235564315490967E-3</v>
      </c>
      <c r="AV22" s="14">
        <f t="shared" si="5"/>
        <v>0.107718494259689</v>
      </c>
      <c r="AW22" s="14">
        <f t="shared" si="6"/>
        <v>-7.5872386001860706E-2</v>
      </c>
      <c r="AX22" s="14">
        <f t="shared" si="7"/>
        <v>-1.0796930294561001E-14</v>
      </c>
      <c r="AY22" s="14">
        <f t="shared" si="8"/>
        <v>1.6838782100881598E-14</v>
      </c>
      <c r="AZ22" s="14">
        <f t="shared" si="9"/>
        <v>1.1811007111422849</v>
      </c>
      <c r="BA22" s="14">
        <f t="shared" si="10"/>
        <v>0.20306969941410491</v>
      </c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</row>
    <row r="23" spans="1:92">
      <c r="A23" s="26">
        <v>41090</v>
      </c>
      <c r="B23" s="24">
        <v>-3.6316226564124802E-2</v>
      </c>
      <c r="C23" s="24">
        <v>-5.08656772138181E-2</v>
      </c>
      <c r="D23" s="24">
        <v>-1.57929951489581</v>
      </c>
      <c r="E23" s="25">
        <v>-6.4234373961095504E-17</v>
      </c>
      <c r="F23" s="24">
        <v>0.28291415930122499</v>
      </c>
      <c r="G23" s="24">
        <v>-8.0249158606356397E-2</v>
      </c>
      <c r="H23" s="25">
        <v>-8.9877624882930902E-5</v>
      </c>
      <c r="I23" s="25">
        <v>-1.0347399895867499E-14</v>
      </c>
      <c r="J23" s="25">
        <v>1.39996376128449E-14</v>
      </c>
      <c r="K23" s="25">
        <v>4.0706420195976701E-13</v>
      </c>
      <c r="L23" s="24">
        <v>7.9855572658326102E-2</v>
      </c>
      <c r="M23" s="24">
        <v>0</v>
      </c>
      <c r="N23" s="24">
        <v>0</v>
      </c>
      <c r="O23" s="25">
        <v>1.8295161062136001E-14</v>
      </c>
      <c r="P23" s="24">
        <v>0</v>
      </c>
      <c r="Q23" s="24">
        <v>1.6069589358320101E-3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5">
        <v>-2.9551290847922699E-13</v>
      </c>
      <c r="Z23" s="25">
        <v>3.9275014889772099E-14</v>
      </c>
      <c r="AA23" s="25">
        <v>7.82257424587765E-15</v>
      </c>
      <c r="AB23" s="25">
        <v>1.7345697986934299E-15</v>
      </c>
      <c r="AC23" s="25">
        <v>3.8540672680109997E-15</v>
      </c>
      <c r="AD23" s="25">
        <v>-4.3788371237166902E-14</v>
      </c>
      <c r="AE23" s="24">
        <v>0.48768468750084398</v>
      </c>
      <c r="AF23" s="24">
        <v>-0.89475907650860698</v>
      </c>
      <c r="AQ23" s="1">
        <f t="shared" si="0"/>
        <v>41090</v>
      </c>
      <c r="AR23" s="14">
        <f t="shared" si="1"/>
        <v>-3.6316226564124802E-2</v>
      </c>
      <c r="AS23" s="14">
        <f t="shared" si="2"/>
        <v>-1.6301651921096281</v>
      </c>
      <c r="AT23" s="14">
        <f t="shared" si="3"/>
        <v>0.28291415930122493</v>
      </c>
      <c r="AU23" s="14">
        <f t="shared" si="4"/>
        <v>1.5170813109490792E-3</v>
      </c>
      <c r="AV23" s="14">
        <f t="shared" si="5"/>
        <v>7.9855572658326102E-2</v>
      </c>
      <c r="AW23" s="14">
        <f t="shared" si="6"/>
        <v>-8.0249158606356397E-2</v>
      </c>
      <c r="AX23" s="14">
        <f t="shared" si="7"/>
        <v>-1.0347399895867499E-14</v>
      </c>
      <c r="AY23" s="14">
        <f t="shared" si="8"/>
        <v>1.39996376128449E-14</v>
      </c>
      <c r="AZ23" s="14">
        <f t="shared" si="9"/>
        <v>1.1758352666490597</v>
      </c>
      <c r="BA23" s="14">
        <f t="shared" si="10"/>
        <v>-0.20660849736054598</v>
      </c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</row>
    <row r="24" spans="1:92">
      <c r="A24" s="26">
        <v>41182</v>
      </c>
      <c r="B24" s="24">
        <v>-4.1003780792032603E-2</v>
      </c>
      <c r="C24" s="24">
        <v>-4.8006944458949603E-2</v>
      </c>
      <c r="D24" s="24">
        <v>-1.29902757308206</v>
      </c>
      <c r="E24" s="25">
        <v>-6.5602709367771496E-17</v>
      </c>
      <c r="F24" s="24">
        <v>-0.61614889638394998</v>
      </c>
      <c r="G24" s="24">
        <v>-0.109204196394303</v>
      </c>
      <c r="H24" s="25">
        <v>9.9000652455857998E-5</v>
      </c>
      <c r="I24" s="25">
        <v>-9.7911934451681305E-15</v>
      </c>
      <c r="J24" s="25">
        <v>1.3592317916459899E-14</v>
      </c>
      <c r="K24" s="25">
        <v>4.2547287208083998E-13</v>
      </c>
      <c r="L24" s="24">
        <v>8.2056143001087406E-2</v>
      </c>
      <c r="M24" s="24">
        <v>0</v>
      </c>
      <c r="N24" s="24">
        <v>0</v>
      </c>
      <c r="O24" s="25">
        <v>1.85479768138758E-14</v>
      </c>
      <c r="P24" s="24">
        <v>0</v>
      </c>
      <c r="Q24" s="24">
        <v>1.27922294441018E-3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5">
        <v>-3.1154024088364701E-13</v>
      </c>
      <c r="Z24" s="25">
        <v>4.1409071601153599E-14</v>
      </c>
      <c r="AA24" s="25">
        <v>8.3904200336763501E-15</v>
      </c>
      <c r="AB24" s="25">
        <v>2.3372547275041701E-15</v>
      </c>
      <c r="AC24" s="25">
        <v>4.5203367791581996E-15</v>
      </c>
      <c r="AD24" s="25">
        <v>-4.4748462351871499E-14</v>
      </c>
      <c r="AE24" s="24">
        <v>0.482473127345249</v>
      </c>
      <c r="AF24" s="24">
        <v>-1.5474838971679299</v>
      </c>
      <c r="AQ24" s="1">
        <f t="shared" si="0"/>
        <v>41182</v>
      </c>
      <c r="AR24" s="14">
        <f t="shared" si="1"/>
        <v>-4.1003780792032603E-2</v>
      </c>
      <c r="AS24" s="14">
        <f t="shared" si="2"/>
        <v>-1.3470345175410097</v>
      </c>
      <c r="AT24" s="14">
        <f t="shared" si="3"/>
        <v>-0.6161488963839501</v>
      </c>
      <c r="AU24" s="14">
        <f t="shared" si="4"/>
        <v>1.378223596866038E-3</v>
      </c>
      <c r="AV24" s="14">
        <f t="shared" si="5"/>
        <v>8.2056143001087406E-2</v>
      </c>
      <c r="AW24" s="14">
        <f t="shared" si="6"/>
        <v>-0.109204196394303</v>
      </c>
      <c r="AX24" s="14">
        <f t="shared" si="7"/>
        <v>-9.7911934451681305E-15</v>
      </c>
      <c r="AY24" s="14">
        <f t="shared" si="8"/>
        <v>1.3592317916459899E-14</v>
      </c>
      <c r="AZ24" s="14">
        <f t="shared" si="9"/>
        <v>1.170623706493469</v>
      </c>
      <c r="BA24" s="14">
        <f t="shared" si="10"/>
        <v>-0.85933331801986901</v>
      </c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</row>
    <row r="25" spans="1:92">
      <c r="A25" s="26">
        <v>41274</v>
      </c>
      <c r="B25" s="24">
        <v>-3.5463064336064803E-2</v>
      </c>
      <c r="C25" s="24">
        <v>-3.6711999732416803E-2</v>
      </c>
      <c r="D25" s="24">
        <v>-1.16651216168539</v>
      </c>
      <c r="E25" s="25">
        <v>-6.5848506504105999E-17</v>
      </c>
      <c r="F25" s="24">
        <v>-0.84220579740009605</v>
      </c>
      <c r="G25" s="24">
        <v>-0.140792261476888</v>
      </c>
      <c r="H25" s="24">
        <v>1.0213421502097599E-4</v>
      </c>
      <c r="I25" s="25">
        <v>-9.4353566051414406E-15</v>
      </c>
      <c r="J25" s="25">
        <v>1.19577144221475E-14</v>
      </c>
      <c r="K25" s="25">
        <v>4.3876414489909999E-13</v>
      </c>
      <c r="L25" s="24">
        <v>5.7263372467874302E-2</v>
      </c>
      <c r="M25" s="24">
        <v>0</v>
      </c>
      <c r="N25" s="24">
        <v>0</v>
      </c>
      <c r="O25" s="25">
        <v>1.8809253293025901E-14</v>
      </c>
      <c r="P25" s="24">
        <v>0</v>
      </c>
      <c r="Q25" s="24">
        <v>1.4218435001092701E-3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5">
        <v>-3.2659546231645198E-13</v>
      </c>
      <c r="Z25" s="25">
        <v>4.3277052908236399E-14</v>
      </c>
      <c r="AA25" s="25">
        <v>8.4985014171309004E-15</v>
      </c>
      <c r="AB25" s="25">
        <v>2.6108886805663899E-15</v>
      </c>
      <c r="AC25" s="25">
        <v>4.9302994281166204E-15</v>
      </c>
      <c r="AD25" s="25">
        <v>-4.5780671044751001E-14</v>
      </c>
      <c r="AE25" s="24">
        <v>0.47731490055895498</v>
      </c>
      <c r="AF25" s="24">
        <v>-1.6855830338887301</v>
      </c>
      <c r="AQ25" s="1">
        <f t="shared" si="0"/>
        <v>41274</v>
      </c>
      <c r="AR25" s="14">
        <f t="shared" si="1"/>
        <v>-3.5463064336064803E-2</v>
      </c>
      <c r="AS25" s="14">
        <f t="shared" si="2"/>
        <v>-1.2032241614178067</v>
      </c>
      <c r="AT25" s="14">
        <f t="shared" si="3"/>
        <v>-0.84220579740009616</v>
      </c>
      <c r="AU25" s="14">
        <f t="shared" si="4"/>
        <v>1.523977715130246E-3</v>
      </c>
      <c r="AV25" s="14">
        <f t="shared" si="5"/>
        <v>5.7263372467874302E-2</v>
      </c>
      <c r="AW25" s="14">
        <f t="shared" si="6"/>
        <v>-0.140792261476888</v>
      </c>
      <c r="AX25" s="14">
        <f t="shared" si="7"/>
        <v>-9.4353566051414406E-15</v>
      </c>
      <c r="AY25" s="14">
        <f t="shared" si="8"/>
        <v>1.19577144221475E-14</v>
      </c>
      <c r="AZ25" s="14">
        <f t="shared" si="9"/>
        <v>1.1654654797071795</v>
      </c>
      <c r="BA25" s="14">
        <f t="shared" si="10"/>
        <v>-0.99743245474066899</v>
      </c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</row>
    <row r="26" spans="1:92">
      <c r="A26" s="26">
        <v>41364</v>
      </c>
      <c r="B26" s="24">
        <v>-4.3179447939857903E-2</v>
      </c>
      <c r="C26" s="24">
        <v>-3.9275940501858099E-2</v>
      </c>
      <c r="D26" s="24">
        <v>-1.08577932707062</v>
      </c>
      <c r="E26" s="25">
        <v>-6.86816473882439E-17</v>
      </c>
      <c r="F26" s="24">
        <v>-0.67543174840159204</v>
      </c>
      <c r="G26" s="24">
        <v>-0.15567158227104899</v>
      </c>
      <c r="H26" s="25">
        <v>8.5168981999263801E-5</v>
      </c>
      <c r="I26" s="25">
        <v>-9.1949270299321905E-15</v>
      </c>
      <c r="J26" s="25">
        <v>8.7204381063479397E-15</v>
      </c>
      <c r="K26" s="25">
        <v>4.48065576712983E-13</v>
      </c>
      <c r="L26" s="24">
        <v>5.2362529780695499E-2</v>
      </c>
      <c r="M26" s="24">
        <v>0</v>
      </c>
      <c r="N26" s="24">
        <v>0</v>
      </c>
      <c r="O26" s="25">
        <v>1.9061104651377201E-14</v>
      </c>
      <c r="P26" s="24">
        <v>0</v>
      </c>
      <c r="Q26" s="24">
        <v>1.3456005533988001E-3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5">
        <v>-3.4254352355972602E-13</v>
      </c>
      <c r="Z26" s="25">
        <v>4.3970419679916401E-14</v>
      </c>
      <c r="AA26" s="25">
        <v>7.9554945593478599E-15</v>
      </c>
      <c r="AB26" s="25">
        <v>2.17168020094468E-15</v>
      </c>
      <c r="AC26" s="25">
        <v>4.7449790031713796E-15</v>
      </c>
      <c r="AD26" s="25">
        <v>-4.72597519788914E-14</v>
      </c>
      <c r="AE26" s="24">
        <v>0.472209462009959</v>
      </c>
      <c r="AF26" s="24">
        <v>-1.47333528485877</v>
      </c>
      <c r="AQ26" s="1">
        <f t="shared" si="0"/>
        <v>41364</v>
      </c>
      <c r="AR26" s="14">
        <f t="shared" si="1"/>
        <v>-4.3179447939857903E-2</v>
      </c>
      <c r="AS26" s="14">
        <f t="shared" si="2"/>
        <v>-1.1250552675724781</v>
      </c>
      <c r="AT26" s="14">
        <f t="shared" si="3"/>
        <v>-0.67543174840159215</v>
      </c>
      <c r="AU26" s="14">
        <f t="shared" si="4"/>
        <v>1.4307695353980639E-3</v>
      </c>
      <c r="AV26" s="14">
        <f t="shared" si="5"/>
        <v>5.2362529780695499E-2</v>
      </c>
      <c r="AW26" s="14">
        <f t="shared" si="6"/>
        <v>-0.15567158227104899</v>
      </c>
      <c r="AX26" s="14">
        <f t="shared" si="7"/>
        <v>-9.1949270299321905E-15</v>
      </c>
      <c r="AY26" s="14">
        <f t="shared" si="8"/>
        <v>8.7204381063479397E-15</v>
      </c>
      <c r="AZ26" s="14">
        <f t="shared" si="9"/>
        <v>1.1603600411581749</v>
      </c>
      <c r="BA26" s="14">
        <f t="shared" si="10"/>
        <v>-0.78518470571070909</v>
      </c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</row>
    <row r="27" spans="1:92">
      <c r="A27" s="26">
        <v>41455</v>
      </c>
      <c r="B27" s="24">
        <v>-5.2124484334602199E-2</v>
      </c>
      <c r="C27" s="24">
        <v>-4.4213391919805001E-2</v>
      </c>
      <c r="D27" s="24">
        <v>-1.3429072740141299</v>
      </c>
      <c r="E27" s="25">
        <v>-7.1340875966633194E-17</v>
      </c>
      <c r="F27" s="24">
        <v>-0.5093356133343</v>
      </c>
      <c r="G27" s="24">
        <v>-0.14580277574498601</v>
      </c>
      <c r="H27" s="24">
        <v>-5.3032994748824895E-4</v>
      </c>
      <c r="I27" s="25">
        <v>-8.9276601850798694E-15</v>
      </c>
      <c r="J27" s="25">
        <v>6.7203198894796203E-15</v>
      </c>
      <c r="K27" s="25">
        <v>4.6171351192939499E-13</v>
      </c>
      <c r="L27" s="24">
        <v>1.6399519611834999E-3</v>
      </c>
      <c r="M27" s="24">
        <v>0</v>
      </c>
      <c r="N27" s="24">
        <v>0</v>
      </c>
      <c r="O27" s="25">
        <v>1.9328667412247401E-14</v>
      </c>
      <c r="P27" s="24">
        <v>0</v>
      </c>
      <c r="Q27" s="24">
        <v>1.1458127510632801E-3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5">
        <v>-3.5578493326266002E-13</v>
      </c>
      <c r="Z27" s="25">
        <v>4.6250933687291202E-14</v>
      </c>
      <c r="AA27" s="25">
        <v>8.6183955837716392E-15</v>
      </c>
      <c r="AB27" s="25">
        <v>2.7309438565942799E-15</v>
      </c>
      <c r="AC27" s="25">
        <v>5.3321202840671999E-15</v>
      </c>
      <c r="AD27" s="25">
        <v>-4.8480285366944498E-14</v>
      </c>
      <c r="AE27" s="24">
        <v>0.46715627233315499</v>
      </c>
      <c r="AF27" s="24">
        <v>-1.6249718322497599</v>
      </c>
      <c r="AQ27" s="1">
        <f t="shared" si="0"/>
        <v>41455</v>
      </c>
      <c r="AR27" s="14">
        <f t="shared" si="1"/>
        <v>-5.2124484334602199E-2</v>
      </c>
      <c r="AS27" s="14">
        <f t="shared" si="2"/>
        <v>-1.387120665933935</v>
      </c>
      <c r="AT27" s="14">
        <f t="shared" si="3"/>
        <v>-0.50933561333430011</v>
      </c>
      <c r="AU27" s="14">
        <f t="shared" si="4"/>
        <v>6.1548280357503116E-4</v>
      </c>
      <c r="AV27" s="14">
        <f t="shared" si="5"/>
        <v>1.6399519611834999E-3</v>
      </c>
      <c r="AW27" s="14">
        <f t="shared" si="6"/>
        <v>-0.14580277574498601</v>
      </c>
      <c r="AX27" s="14">
        <f t="shared" si="7"/>
        <v>-8.9276601850798694E-15</v>
      </c>
      <c r="AY27" s="14">
        <f t="shared" si="8"/>
        <v>6.7203198894796203E-15</v>
      </c>
      <c r="AZ27" s="14">
        <f t="shared" si="9"/>
        <v>1.155306851481368</v>
      </c>
      <c r="BA27" s="14">
        <f t="shared" si="10"/>
        <v>-0.93682125310169884</v>
      </c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</row>
    <row r="28" spans="1:92">
      <c r="A28" s="26">
        <v>41547</v>
      </c>
      <c r="B28" s="24">
        <v>-4.4496298140541402E-2</v>
      </c>
      <c r="C28" s="24">
        <v>-4.6346106539200203E-2</v>
      </c>
      <c r="D28" s="24">
        <v>-1.6814972005156501</v>
      </c>
      <c r="E28" s="25">
        <v>-7.23916255286042E-17</v>
      </c>
      <c r="F28" s="24">
        <v>0.137871084721951</v>
      </c>
      <c r="G28" s="24">
        <v>-0.12989223184861801</v>
      </c>
      <c r="H28" s="24">
        <v>2.13710729597343E-4</v>
      </c>
      <c r="I28" s="25">
        <v>-8.7969531228543801E-15</v>
      </c>
      <c r="J28" s="25">
        <v>6.00086710841822E-15</v>
      </c>
      <c r="K28" s="25">
        <v>4.7566063377487398E-13</v>
      </c>
      <c r="L28" s="24">
        <v>-1.5637055255191101E-3</v>
      </c>
      <c r="M28" s="24">
        <v>0</v>
      </c>
      <c r="N28" s="24">
        <v>0</v>
      </c>
      <c r="O28" s="25">
        <v>1.9598001050958001E-14</v>
      </c>
      <c r="P28" s="24">
        <v>0</v>
      </c>
      <c r="Q28" s="24">
        <v>1.66061626530757E-4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5">
        <v>-3.6953976172550401E-13</v>
      </c>
      <c r="Z28" s="25">
        <v>4.7962437362498999E-14</v>
      </c>
      <c r="AA28" s="25">
        <v>8.5564712872056004E-15</v>
      </c>
      <c r="AB28" s="25">
        <v>2.4364941812665599E-15</v>
      </c>
      <c r="AC28" s="25">
        <v>5.1958289609474898E-15</v>
      </c>
      <c r="AD28" s="25">
        <v>-5.0117875181798602E-14</v>
      </c>
      <c r="AE28" s="24">
        <v>0.46215479786191299</v>
      </c>
      <c r="AF28" s="24">
        <v>-1.3033898876293899</v>
      </c>
      <c r="AQ28" s="1">
        <f t="shared" si="0"/>
        <v>41547</v>
      </c>
      <c r="AR28" s="14">
        <f t="shared" si="1"/>
        <v>-4.4496298140541402E-2</v>
      </c>
      <c r="AS28" s="14">
        <f t="shared" si="2"/>
        <v>-1.7278433070548502</v>
      </c>
      <c r="AT28" s="14">
        <f t="shared" si="3"/>
        <v>0.13787108472195092</v>
      </c>
      <c r="AU28" s="14">
        <f t="shared" si="4"/>
        <v>3.797723561281E-4</v>
      </c>
      <c r="AV28" s="14">
        <f t="shared" si="5"/>
        <v>-1.5637055255191101E-3</v>
      </c>
      <c r="AW28" s="14">
        <f t="shared" si="6"/>
        <v>-0.12989223184861801</v>
      </c>
      <c r="AX28" s="14">
        <f t="shared" si="7"/>
        <v>-8.7969531228543801E-15</v>
      </c>
      <c r="AY28" s="14">
        <f t="shared" si="8"/>
        <v>6.00086710841822E-15</v>
      </c>
      <c r="AZ28" s="14">
        <f t="shared" si="9"/>
        <v>1.1503053770101239</v>
      </c>
      <c r="BA28" s="14">
        <f t="shared" si="10"/>
        <v>-0.61523930848132879</v>
      </c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</row>
    <row r="29" spans="1:92">
      <c r="A29" s="26">
        <v>41639</v>
      </c>
      <c r="B29" s="24">
        <v>-5.35004087467848E-2</v>
      </c>
      <c r="C29" s="24">
        <v>-3.56436457724401E-2</v>
      </c>
      <c r="D29" s="24">
        <v>-1.7753638770412401</v>
      </c>
      <c r="E29" s="25">
        <v>-7.0492627388046298E-17</v>
      </c>
      <c r="F29" s="24">
        <v>0.17813495188029799</v>
      </c>
      <c r="G29" s="24">
        <v>-0.143749133256102</v>
      </c>
      <c r="H29" s="25">
        <v>-9.7381566597687305E-6</v>
      </c>
      <c r="I29" s="25">
        <v>-9.8054044548168308E-15</v>
      </c>
      <c r="J29" s="25">
        <v>7.1324913674300693E-15</v>
      </c>
      <c r="K29" s="25">
        <v>4.8749595201458604E-13</v>
      </c>
      <c r="L29" s="24">
        <v>-2.47646917624317E-2</v>
      </c>
      <c r="M29" s="24">
        <v>0</v>
      </c>
      <c r="N29" s="24">
        <v>0</v>
      </c>
      <c r="O29" s="25">
        <v>1.98232537993199E-14</v>
      </c>
      <c r="P29" s="24">
        <v>0</v>
      </c>
      <c r="Q29" s="24">
        <v>7.1989393744413804E-4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5">
        <v>-3.8375425167453798E-13</v>
      </c>
      <c r="Z29" s="25">
        <v>5.0257345615009199E-14</v>
      </c>
      <c r="AA29" s="25">
        <v>9.2815130917428508E-15</v>
      </c>
      <c r="AB29" s="25">
        <v>3.1029646977100399E-15</v>
      </c>
      <c r="AC29" s="25">
        <v>5.9164385039941304E-15</v>
      </c>
      <c r="AD29" s="25">
        <v>-5.1332690887007599E-14</v>
      </c>
      <c r="AE29" s="24">
        <v>0.45720451056065597</v>
      </c>
      <c r="AF29" s="24">
        <v>-1.3969721383571101</v>
      </c>
      <c r="AQ29" s="1">
        <f t="shared" si="0"/>
        <v>41639</v>
      </c>
      <c r="AR29" s="14">
        <f t="shared" si="1"/>
        <v>-5.35004087467848E-2</v>
      </c>
      <c r="AS29" s="14">
        <f t="shared" si="2"/>
        <v>-1.8110075228136802</v>
      </c>
      <c r="AT29" s="14">
        <f t="shared" si="3"/>
        <v>0.1781349518802979</v>
      </c>
      <c r="AU29" s="14">
        <f t="shared" si="4"/>
        <v>7.1015578078436931E-4</v>
      </c>
      <c r="AV29" s="14">
        <f t="shared" si="5"/>
        <v>-2.47646917624317E-2</v>
      </c>
      <c r="AW29" s="14">
        <f t="shared" si="6"/>
        <v>-0.143749133256102</v>
      </c>
      <c r="AX29" s="14">
        <f t="shared" si="7"/>
        <v>-9.8054044548168308E-15</v>
      </c>
      <c r="AY29" s="14">
        <f t="shared" si="8"/>
        <v>7.1324913674300693E-15</v>
      </c>
      <c r="AZ29" s="14">
        <f t="shared" si="9"/>
        <v>1.14535508970887</v>
      </c>
      <c r="BA29" s="14">
        <f t="shared" si="10"/>
        <v>-0.70882155920904921</v>
      </c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</row>
    <row r="30" spans="1:92">
      <c r="A30" s="26">
        <v>41729</v>
      </c>
      <c r="B30" s="24">
        <v>-6.53475256794884E-2</v>
      </c>
      <c r="C30" s="24">
        <v>-2.8495235701873799E-2</v>
      </c>
      <c r="D30" s="24">
        <v>-1.66565348524172</v>
      </c>
      <c r="E30" s="25">
        <v>-7.3926946927381296E-17</v>
      </c>
      <c r="F30" s="24">
        <v>-9.4191876568922903E-2</v>
      </c>
      <c r="G30" s="24">
        <v>-0.16369589527928599</v>
      </c>
      <c r="H30" s="24">
        <v>-2.02696607583439E-4</v>
      </c>
      <c r="I30" s="25">
        <v>-9.6124759031315793E-15</v>
      </c>
      <c r="J30" s="25">
        <v>4.55844380764626E-15</v>
      </c>
      <c r="K30" s="25">
        <v>4.9473528074915201E-13</v>
      </c>
      <c r="L30" s="24">
        <v>-2.4178850716978301E-2</v>
      </c>
      <c r="M30" s="24">
        <v>0</v>
      </c>
      <c r="N30" s="24">
        <v>0</v>
      </c>
      <c r="O30" s="25">
        <v>2.0050859860505799E-14</v>
      </c>
      <c r="P30" s="24">
        <v>0</v>
      </c>
      <c r="Q30" s="24">
        <v>5.8627684122221195E-4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5">
        <v>-3.99425677538314E-13</v>
      </c>
      <c r="Z30" s="25">
        <v>5.2380239248692598E-14</v>
      </c>
      <c r="AA30" s="25">
        <v>9.7717246179233104E-15</v>
      </c>
      <c r="AB30" s="25">
        <v>3.6792233668198099E-15</v>
      </c>
      <c r="AC30" s="25">
        <v>6.5462723675786097E-15</v>
      </c>
      <c r="AD30" s="25">
        <v>-5.2245460444390397E-14</v>
      </c>
      <c r="AE30" s="24">
        <v>0.45230488795844798</v>
      </c>
      <c r="AF30" s="24">
        <v>-1.58887440099605</v>
      </c>
      <c r="AQ30" s="1">
        <f t="shared" si="0"/>
        <v>41729</v>
      </c>
      <c r="AR30" s="14">
        <f t="shared" si="1"/>
        <v>-6.53475256794884E-2</v>
      </c>
      <c r="AS30" s="14">
        <f t="shared" si="2"/>
        <v>-1.6941487209435937</v>
      </c>
      <c r="AT30" s="14">
        <f t="shared" si="3"/>
        <v>-9.4191876568922972E-2</v>
      </c>
      <c r="AU30" s="14">
        <f t="shared" si="4"/>
        <v>3.8358023363877294E-4</v>
      </c>
      <c r="AV30" s="14">
        <f t="shared" si="5"/>
        <v>-2.4178850716978301E-2</v>
      </c>
      <c r="AW30" s="14">
        <f t="shared" si="6"/>
        <v>-0.16369589527928599</v>
      </c>
      <c r="AX30" s="14">
        <f t="shared" si="7"/>
        <v>-9.6124759031315793E-15</v>
      </c>
      <c r="AY30" s="14">
        <f t="shared" si="8"/>
        <v>4.55844380764626E-15</v>
      </c>
      <c r="AZ30" s="14">
        <f t="shared" si="9"/>
        <v>1.1404554671066469</v>
      </c>
      <c r="BA30" s="14">
        <f t="shared" si="10"/>
        <v>-0.90072382184798894</v>
      </c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</row>
    <row r="31" spans="1:92">
      <c r="A31" s="26">
        <v>41820</v>
      </c>
      <c r="B31" s="24">
        <v>-6.4280398765514501E-2</v>
      </c>
      <c r="C31" s="24">
        <v>-9.9921322055510492E-3</v>
      </c>
      <c r="D31" s="24">
        <v>-1.4898748875932999</v>
      </c>
      <c r="E31" s="25">
        <v>-7.1375199055295594E-17</v>
      </c>
      <c r="F31" s="24">
        <v>-0.37429049755733901</v>
      </c>
      <c r="G31" s="24">
        <v>-0.16518027188396001</v>
      </c>
      <c r="H31" s="25">
        <v>9.9062143244648695E-5</v>
      </c>
      <c r="I31" s="25">
        <v>-1.0751271631551299E-14</v>
      </c>
      <c r="J31" s="25">
        <v>5.65519645992399E-15</v>
      </c>
      <c r="K31" s="25">
        <v>5.0820394313275499E-13</v>
      </c>
      <c r="L31" s="24">
        <v>-3.1453343580228603E-2</v>
      </c>
      <c r="M31" s="24">
        <v>0</v>
      </c>
      <c r="N31" s="24">
        <v>0</v>
      </c>
      <c r="O31" s="25">
        <v>2.0265543484439999E-14</v>
      </c>
      <c r="P31" s="24">
        <v>0</v>
      </c>
      <c r="Q31" s="24">
        <v>1.92500949922256E-4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5">
        <v>-4.1316902613470998E-13</v>
      </c>
      <c r="Z31" s="25">
        <v>5.4730534560994901E-14</v>
      </c>
      <c r="AA31" s="25">
        <v>1.0028463130176299E-14</v>
      </c>
      <c r="AB31" s="25">
        <v>3.97312724594436E-15</v>
      </c>
      <c r="AC31" s="25">
        <v>6.9340492389290701E-15</v>
      </c>
      <c r="AD31" s="25">
        <v>-5.2999059894002199E-14</v>
      </c>
      <c r="AE31" s="24">
        <v>0.44745541308354297</v>
      </c>
      <c r="AF31" s="24">
        <v>-1.6873245554090399</v>
      </c>
      <c r="AQ31" s="1">
        <f t="shared" si="0"/>
        <v>41820</v>
      </c>
      <c r="AR31" s="14">
        <f t="shared" si="1"/>
        <v>-6.4280398765514501E-2</v>
      </c>
      <c r="AS31" s="14">
        <f t="shared" si="2"/>
        <v>-1.4998670197988508</v>
      </c>
      <c r="AT31" s="14">
        <f t="shared" si="3"/>
        <v>-0.37429049755733906</v>
      </c>
      <c r="AU31" s="14">
        <f t="shared" si="4"/>
        <v>2.9156309316690469E-4</v>
      </c>
      <c r="AV31" s="14">
        <f t="shared" si="5"/>
        <v>-3.1453343580228603E-2</v>
      </c>
      <c r="AW31" s="14">
        <f t="shared" si="6"/>
        <v>-0.16518027188396001</v>
      </c>
      <c r="AX31" s="14">
        <f t="shared" si="7"/>
        <v>-1.0751271631551299E-14</v>
      </c>
      <c r="AY31" s="14">
        <f t="shared" si="8"/>
        <v>5.65519645992399E-15</v>
      </c>
      <c r="AZ31" s="14">
        <f t="shared" si="9"/>
        <v>1.1356059922317523</v>
      </c>
      <c r="BA31" s="14">
        <f t="shared" si="10"/>
        <v>-0.99917397626097904</v>
      </c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</row>
    <row r="32" spans="1:92">
      <c r="A32" s="26">
        <v>41912</v>
      </c>
      <c r="B32" s="24">
        <v>-6.4418551739887198E-2</v>
      </c>
      <c r="C32" s="24">
        <v>-1.15113983561625E-2</v>
      </c>
      <c r="D32" s="24">
        <v>-1.23614632889895</v>
      </c>
      <c r="E32" s="25">
        <v>-7.4987586071343099E-17</v>
      </c>
      <c r="F32" s="24">
        <v>-0.983884913997776</v>
      </c>
      <c r="G32" s="24">
        <v>-0.146583839375135</v>
      </c>
      <c r="H32" s="24">
        <v>1.49833654229251E-4</v>
      </c>
      <c r="I32" s="25">
        <v>-9.3411883896159306E-15</v>
      </c>
      <c r="J32" s="25">
        <v>4.3587220064916803E-15</v>
      </c>
      <c r="K32" s="25">
        <v>5.2163637779278996E-13</v>
      </c>
      <c r="L32" s="24">
        <v>-5.12342197469009E-2</v>
      </c>
      <c r="M32" s="24">
        <v>0</v>
      </c>
      <c r="N32" s="24">
        <v>0</v>
      </c>
      <c r="O32" s="25">
        <v>2.0523383372123E-14</v>
      </c>
      <c r="P32" s="24">
        <v>0</v>
      </c>
      <c r="Q32" s="24">
        <v>2.17002355621137E-4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5">
        <v>-4.2446735814820502E-13</v>
      </c>
      <c r="Z32" s="25">
        <v>5.5997505115636901E-14</v>
      </c>
      <c r="AA32" s="25">
        <v>1.04809953528675E-14</v>
      </c>
      <c r="AB32" s="25">
        <v>4.4812887376772497E-15</v>
      </c>
      <c r="AC32" s="25">
        <v>7.2845936590912003E-15</v>
      </c>
      <c r="AD32" s="25">
        <v>-5.3567100170371499E-14</v>
      </c>
      <c r="AE32" s="24">
        <v>0.44265557439891701</v>
      </c>
      <c r="AF32" s="24">
        <v>-2.0507568417058999</v>
      </c>
      <c r="AQ32" s="1">
        <f t="shared" si="0"/>
        <v>41912</v>
      </c>
      <c r="AR32" s="14">
        <f t="shared" si="1"/>
        <v>-6.4418551739887198E-2</v>
      </c>
      <c r="AS32" s="14">
        <f t="shared" si="2"/>
        <v>-1.2476577272551126</v>
      </c>
      <c r="AT32" s="14">
        <f t="shared" si="3"/>
        <v>-0.98388491399777611</v>
      </c>
      <c r="AU32" s="14">
        <f t="shared" si="4"/>
        <v>3.6683600985038802E-4</v>
      </c>
      <c r="AV32" s="14">
        <f t="shared" si="5"/>
        <v>-5.12342197469009E-2</v>
      </c>
      <c r="AW32" s="14">
        <f t="shared" si="6"/>
        <v>-0.146583839375135</v>
      </c>
      <c r="AX32" s="14">
        <f t="shared" si="7"/>
        <v>-9.3411883896159306E-15</v>
      </c>
      <c r="AY32" s="14">
        <f t="shared" si="8"/>
        <v>4.3587220064916803E-15</v>
      </c>
      <c r="AZ32" s="14">
        <f t="shared" si="9"/>
        <v>1.1308061535471268</v>
      </c>
      <c r="BA32" s="14">
        <f t="shared" si="10"/>
        <v>-1.362606262557839</v>
      </c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</row>
    <row r="33" spans="1:92">
      <c r="A33" s="26">
        <v>42004</v>
      </c>
      <c r="B33" s="24">
        <v>-7.1661066032088799E-2</v>
      </c>
      <c r="C33" s="24">
        <v>5.1173920763627201E-3</v>
      </c>
      <c r="D33" s="24">
        <v>-0.95321318075148798</v>
      </c>
      <c r="E33" s="25">
        <v>-7.45560206779408E-17</v>
      </c>
      <c r="F33" s="24">
        <v>-1.4522712354502401</v>
      </c>
      <c r="G33" s="24">
        <v>-0.13247595946223301</v>
      </c>
      <c r="H33" s="25">
        <v>2.09695938711985E-5</v>
      </c>
      <c r="I33" s="25">
        <v>-1.03589067944494E-14</v>
      </c>
      <c r="J33" s="25">
        <v>5.1275641217636801E-15</v>
      </c>
      <c r="K33" s="25">
        <v>5.3052295197685103E-13</v>
      </c>
      <c r="L33" s="24">
        <v>-4.8262416005562997E-2</v>
      </c>
      <c r="M33" s="24">
        <v>0</v>
      </c>
      <c r="N33" s="24">
        <v>0</v>
      </c>
      <c r="O33" s="25">
        <v>2.0713277693431999E-14</v>
      </c>
      <c r="P33" s="24">
        <v>0</v>
      </c>
      <c r="Q33" s="24">
        <v>3.0063106440140499E-4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5">
        <v>-4.3394556715884898E-13</v>
      </c>
      <c r="Z33" s="25">
        <v>5.7102797053886494E-14</v>
      </c>
      <c r="AA33" s="25">
        <v>1.0710204966072E-14</v>
      </c>
      <c r="AB33" s="25">
        <v>4.8119640813274299E-15</v>
      </c>
      <c r="AC33" s="25">
        <v>7.3757827643152897E-15</v>
      </c>
      <c r="AD33" s="25">
        <v>-5.4148312110404298E-14</v>
      </c>
      <c r="AE33" s="24">
        <v>0.43790486573874798</v>
      </c>
      <c r="AF33" s="24">
        <v>-2.2145399992280801</v>
      </c>
      <c r="AQ33" s="1">
        <f t="shared" si="0"/>
        <v>42004</v>
      </c>
      <c r="AR33" s="14">
        <f t="shared" si="1"/>
        <v>-7.1661066032088799E-2</v>
      </c>
      <c r="AS33" s="14">
        <f t="shared" si="2"/>
        <v>-0.94809578867512523</v>
      </c>
      <c r="AT33" s="14">
        <f t="shared" si="3"/>
        <v>-1.4522712354502401</v>
      </c>
      <c r="AU33" s="14">
        <f t="shared" si="4"/>
        <v>3.2160065827260348E-4</v>
      </c>
      <c r="AV33" s="14">
        <f t="shared" si="5"/>
        <v>-4.8262416005562997E-2</v>
      </c>
      <c r="AW33" s="14">
        <f t="shared" si="6"/>
        <v>-0.13247595946223301</v>
      </c>
      <c r="AX33" s="14">
        <f t="shared" si="7"/>
        <v>-1.03589067944494E-14</v>
      </c>
      <c r="AY33" s="14">
        <f t="shared" si="8"/>
        <v>5.1275641217636801E-15</v>
      </c>
      <c r="AZ33" s="14">
        <f t="shared" si="9"/>
        <v>1.1260554448869633</v>
      </c>
      <c r="BA33" s="14">
        <f t="shared" si="10"/>
        <v>-1.5263894200800192</v>
      </c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</row>
    <row r="34" spans="1:92">
      <c r="A34" s="26">
        <v>42094</v>
      </c>
      <c r="B34" s="24">
        <v>-7.3843995223023706E-2</v>
      </c>
      <c r="C34" s="24">
        <v>1.5223856504895101E-2</v>
      </c>
      <c r="D34" s="24">
        <v>-0.71417558147052496</v>
      </c>
      <c r="E34" s="25">
        <v>-7.3857856952847996E-17</v>
      </c>
      <c r="F34" s="24">
        <v>-1.99433680272125</v>
      </c>
      <c r="G34" s="24">
        <v>-0.134755973806616</v>
      </c>
      <c r="H34" s="24">
        <v>-1.6260914498288399E-4</v>
      </c>
      <c r="I34" s="25">
        <v>-1.0142171808415399E-14</v>
      </c>
      <c r="J34" s="25">
        <v>5.1801465050117101E-15</v>
      </c>
      <c r="K34" s="25">
        <v>5.3514609747801504E-13</v>
      </c>
      <c r="L34" s="24">
        <v>-5.1226422044831903E-2</v>
      </c>
      <c r="M34" s="24">
        <v>0</v>
      </c>
      <c r="N34" s="24">
        <v>0</v>
      </c>
      <c r="O34" s="25">
        <v>2.09043859617494E-14</v>
      </c>
      <c r="P34" s="24">
        <v>0</v>
      </c>
      <c r="Q34" s="25">
        <v>-5.24954271442441E-5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5">
        <v>-4.4228838559660602E-13</v>
      </c>
      <c r="Z34" s="25">
        <v>5.8199368994646601E-14</v>
      </c>
      <c r="AA34" s="25">
        <v>1.08163252864408E-14</v>
      </c>
      <c r="AB34" s="25">
        <v>5.0652321639247203E-15</v>
      </c>
      <c r="AC34" s="25">
        <v>7.4847006813763597E-15</v>
      </c>
      <c r="AD34" s="25">
        <v>-5.4696828379020301E-14</v>
      </c>
      <c r="AE34" s="24">
        <v>0.43320278624584102</v>
      </c>
      <c r="AF34" s="24">
        <v>-2.5201272370874901</v>
      </c>
      <c r="AQ34" s="1">
        <f t="shared" ref="AQ34:AQ65" si="11">+A34</f>
        <v>42094</v>
      </c>
      <c r="AR34" s="14">
        <f t="shared" ref="AR34:AR65" si="12">+B34</f>
        <v>-7.3843995223023706E-2</v>
      </c>
      <c r="AS34" s="14">
        <f t="shared" ref="AS34:AS65" si="13">+C34+D34</f>
        <v>-0.69895172496562985</v>
      </c>
      <c r="AT34" s="14">
        <f t="shared" ref="AT34:AT65" si="14">+E34+F34</f>
        <v>-1.99433680272125</v>
      </c>
      <c r="AU34" s="14">
        <f t="shared" ref="AU34:AU65" si="15">+H34+Q34</f>
        <v>-2.151045721271281E-4</v>
      </c>
      <c r="AV34" s="14">
        <f t="shared" ref="AV34:AV65" si="16">+L34</f>
        <v>-5.1226422044831903E-2</v>
      </c>
      <c r="AW34" s="14">
        <f t="shared" ref="AW34:AW65" si="17">+G34</f>
        <v>-0.134755973806616</v>
      </c>
      <c r="AX34" s="14">
        <f t="shared" ref="AX34:AX65" si="18">+I34</f>
        <v>-1.0142171808415399E-14</v>
      </c>
      <c r="AY34" s="14">
        <f t="shared" ref="AY34:AY65" si="19">+J34</f>
        <v>5.1801465050117101E-15</v>
      </c>
      <c r="AZ34" s="14">
        <f t="shared" ref="AZ34:AZ65" si="20">AF34-SUM(AR34:AY34)+0.688150579148061</f>
        <v>1.1213533653940542</v>
      </c>
      <c r="BA34" s="14">
        <f t="shared" ref="BA34:BA65" si="21">+SUM(AR34:AZ34)</f>
        <v>-1.8319766579394292</v>
      </c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</row>
    <row r="35" spans="1:92">
      <c r="A35" s="26">
        <v>42185</v>
      </c>
      <c r="B35" s="24">
        <v>-6.4997610937049297E-2</v>
      </c>
      <c r="C35" s="24">
        <v>1.04641381354079E-2</v>
      </c>
      <c r="D35" s="24">
        <v>-0.89991681979045801</v>
      </c>
      <c r="E35" s="25">
        <v>-7.7819268961182104E-17</v>
      </c>
      <c r="F35" s="24">
        <v>-1.7873684060616799</v>
      </c>
      <c r="G35" s="24">
        <v>-0.101406253304917</v>
      </c>
      <c r="H35" s="25">
        <v>-3.9880179223933001E-5</v>
      </c>
      <c r="I35" s="25">
        <v>-1.00647170716913E-14</v>
      </c>
      <c r="J35" s="25">
        <v>7.0034706617602201E-15</v>
      </c>
      <c r="K35" s="25">
        <v>5.4479292614918199E-13</v>
      </c>
      <c r="L35" s="24">
        <v>-0.17321979330262799</v>
      </c>
      <c r="M35" s="24">
        <v>0</v>
      </c>
      <c r="N35" s="24">
        <v>0</v>
      </c>
      <c r="O35" s="25">
        <v>2.11141812901026E-14</v>
      </c>
      <c r="P35" s="24">
        <v>0</v>
      </c>
      <c r="Q35" s="24">
        <v>-6.8598432102837895E-4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5">
        <v>-4.4768191958479898E-13</v>
      </c>
      <c r="Z35" s="25">
        <v>5.8802366901849506E-14</v>
      </c>
      <c r="AA35" s="25">
        <v>1.06531591611167E-14</v>
      </c>
      <c r="AB35" s="25">
        <v>4.9613627862300196E-15</v>
      </c>
      <c r="AC35" s="25">
        <v>7.2791471011643308E-15</v>
      </c>
      <c r="AD35" s="25">
        <v>-5.5535749671896699E-14</v>
      </c>
      <c r="AE35" s="24">
        <v>0.42854884030997997</v>
      </c>
      <c r="AF35" s="24">
        <v>-2.5886217694514402</v>
      </c>
      <c r="AQ35" s="1">
        <f t="shared" si="11"/>
        <v>42185</v>
      </c>
      <c r="AR35" s="14">
        <f t="shared" si="12"/>
        <v>-6.4997610937049297E-2</v>
      </c>
      <c r="AS35" s="14">
        <f t="shared" si="13"/>
        <v>-0.88945268165505009</v>
      </c>
      <c r="AT35" s="14">
        <f t="shared" si="14"/>
        <v>-1.7873684060616799</v>
      </c>
      <c r="AU35" s="14">
        <f t="shared" si="15"/>
        <v>-7.2586450025231191E-4</v>
      </c>
      <c r="AV35" s="14">
        <f t="shared" si="16"/>
        <v>-0.17321979330262799</v>
      </c>
      <c r="AW35" s="14">
        <f t="shared" si="17"/>
        <v>-0.101406253304917</v>
      </c>
      <c r="AX35" s="14">
        <f t="shared" si="18"/>
        <v>-1.00647170716913E-14</v>
      </c>
      <c r="AY35" s="14">
        <f t="shared" si="19"/>
        <v>7.0034706617602201E-15</v>
      </c>
      <c r="AZ35" s="14">
        <f t="shared" si="20"/>
        <v>1.1166994194582003</v>
      </c>
      <c r="BA35" s="14">
        <f t="shared" si="21"/>
        <v>-1.9004711903033793</v>
      </c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</row>
    <row r="36" spans="1:92">
      <c r="A36" s="26">
        <v>42277</v>
      </c>
      <c r="B36" s="24">
        <v>-8.1892643993877204E-2</v>
      </c>
      <c r="C36" s="24">
        <v>6.8527201103078502E-3</v>
      </c>
      <c r="D36" s="24">
        <v>-1.0218430170392101</v>
      </c>
      <c r="E36" s="25">
        <v>-6.9433737530439203E-17</v>
      </c>
      <c r="F36" s="24">
        <v>-1.7328177425945701</v>
      </c>
      <c r="G36" s="24">
        <v>-0.123039044547779</v>
      </c>
      <c r="H36" s="24">
        <v>-1.2198032984087301E-4</v>
      </c>
      <c r="I36" s="25">
        <v>-8.60997089296316E-15</v>
      </c>
      <c r="J36" s="25">
        <v>8.9792108338518501E-15</v>
      </c>
      <c r="K36" s="25">
        <v>5.4765223289162603E-13</v>
      </c>
      <c r="L36" s="24">
        <v>1.0436957804224E-2</v>
      </c>
      <c r="M36" s="24">
        <v>0</v>
      </c>
      <c r="N36" s="24">
        <v>0</v>
      </c>
      <c r="O36" s="25">
        <v>2.13643290685309E-14</v>
      </c>
      <c r="P36" s="24">
        <v>0</v>
      </c>
      <c r="Q36" s="24">
        <v>-7.6188449823157904E-4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5">
        <v>-4.5156720830862698E-13</v>
      </c>
      <c r="Z36" s="25">
        <v>6.0101342987227E-14</v>
      </c>
      <c r="AA36" s="25">
        <v>1.15445595836798E-14</v>
      </c>
      <c r="AB36" s="25">
        <v>5.8746043898786302E-15</v>
      </c>
      <c r="AC36" s="25">
        <v>8.0134423948081E-15</v>
      </c>
      <c r="AD36" s="25">
        <v>-5.5823840008325397E-14</v>
      </c>
      <c r="AE36" s="24">
        <v>0.42394253750719102</v>
      </c>
      <c r="AF36" s="24">
        <v>-2.5192440975816299</v>
      </c>
      <c r="AQ36" s="1">
        <f t="shared" si="11"/>
        <v>42277</v>
      </c>
      <c r="AR36" s="14">
        <f t="shared" si="12"/>
        <v>-8.1892643993877204E-2</v>
      </c>
      <c r="AS36" s="14">
        <f t="shared" si="13"/>
        <v>-1.0149902969289022</v>
      </c>
      <c r="AT36" s="14">
        <f t="shared" si="14"/>
        <v>-1.7328177425945701</v>
      </c>
      <c r="AU36" s="14">
        <f t="shared" si="15"/>
        <v>-8.8386482807245202E-4</v>
      </c>
      <c r="AV36" s="14">
        <f t="shared" si="16"/>
        <v>1.0436957804224E-2</v>
      </c>
      <c r="AW36" s="14">
        <f t="shared" si="17"/>
        <v>-0.123039044547779</v>
      </c>
      <c r="AX36" s="14">
        <f t="shared" si="18"/>
        <v>-8.60997089296316E-15</v>
      </c>
      <c r="AY36" s="14">
        <f t="shared" si="19"/>
        <v>8.9792108338518501E-15</v>
      </c>
      <c r="AZ36" s="14">
        <f t="shared" si="20"/>
        <v>1.1120931166554073</v>
      </c>
      <c r="BA36" s="14">
        <f t="shared" si="21"/>
        <v>-1.831093518433569</v>
      </c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</row>
    <row r="37" spans="1:92">
      <c r="A37" s="26">
        <v>42369</v>
      </c>
      <c r="B37" s="24">
        <v>-8.0221469575652904E-2</v>
      </c>
      <c r="C37" s="24">
        <v>1.8657123211463099E-3</v>
      </c>
      <c r="D37" s="24">
        <v>-0.97073956756777102</v>
      </c>
      <c r="E37" s="25">
        <v>-7.3459121356057406E-17</v>
      </c>
      <c r="F37" s="24">
        <v>-2.1610308650115302</v>
      </c>
      <c r="G37" s="24">
        <v>-8.73243768947157E-2</v>
      </c>
      <c r="H37" s="25">
        <v>-4.4923767412572999E-5</v>
      </c>
      <c r="I37" s="25">
        <v>-8.2652490455041596E-15</v>
      </c>
      <c r="J37" s="25">
        <v>6.3597536281554998E-15</v>
      </c>
      <c r="K37" s="25">
        <v>5.51028142800208E-13</v>
      </c>
      <c r="L37" s="24">
        <v>-0.114383442426124</v>
      </c>
      <c r="M37" s="24">
        <v>0</v>
      </c>
      <c r="N37" s="24">
        <v>0</v>
      </c>
      <c r="O37" s="25">
        <v>2.15582797386653E-14</v>
      </c>
      <c r="P37" s="24">
        <v>0</v>
      </c>
      <c r="Q37" s="24">
        <v>-1.09648763866293E-3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5">
        <v>-4.5274994553579599E-13</v>
      </c>
      <c r="Z37" s="25">
        <v>6.0784987936673003E-14</v>
      </c>
      <c r="AA37" s="25">
        <v>1.18710274562981E-14</v>
      </c>
      <c r="AB37" s="25">
        <v>6.1489659975561004E-15</v>
      </c>
      <c r="AC37" s="25">
        <v>8.1527484150870793E-15</v>
      </c>
      <c r="AD37" s="25">
        <v>-5.6076840234997101E-14</v>
      </c>
      <c r="AE37" s="24">
        <v>0.41938339253991203</v>
      </c>
      <c r="AF37" s="24">
        <v>-2.9935920280206498</v>
      </c>
      <c r="AQ37" s="1">
        <f t="shared" si="11"/>
        <v>42369</v>
      </c>
      <c r="AR37" s="14">
        <f t="shared" si="12"/>
        <v>-8.0221469575652904E-2</v>
      </c>
      <c r="AS37" s="14">
        <f t="shared" si="13"/>
        <v>-0.96887385524662473</v>
      </c>
      <c r="AT37" s="14">
        <f t="shared" si="14"/>
        <v>-2.1610308650115302</v>
      </c>
      <c r="AU37" s="14">
        <f t="shared" si="15"/>
        <v>-1.141411406075503E-3</v>
      </c>
      <c r="AV37" s="14">
        <f t="shared" si="16"/>
        <v>-0.114383442426124</v>
      </c>
      <c r="AW37" s="14">
        <f t="shared" si="17"/>
        <v>-8.73243768947157E-2</v>
      </c>
      <c r="AX37" s="14">
        <f t="shared" si="18"/>
        <v>-8.2652490455041596E-15</v>
      </c>
      <c r="AY37" s="14">
        <f t="shared" si="19"/>
        <v>6.3597536281554998E-15</v>
      </c>
      <c r="AZ37" s="14">
        <f t="shared" si="20"/>
        <v>1.1075339716881363</v>
      </c>
      <c r="BA37" s="14">
        <f t="shared" si="21"/>
        <v>-2.3054414488725889</v>
      </c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</row>
    <row r="38" spans="1:92">
      <c r="A38" s="26">
        <v>42460</v>
      </c>
      <c r="B38" s="24">
        <v>-0.101637314646729</v>
      </c>
      <c r="C38" s="24">
        <v>1.23667090376888E-2</v>
      </c>
      <c r="D38" s="24">
        <v>-0.75819751144971004</v>
      </c>
      <c r="E38" s="25">
        <v>-6.9346157409901604E-17</v>
      </c>
      <c r="F38" s="24">
        <v>-2.74949720141097</v>
      </c>
      <c r="G38" s="24">
        <v>-8.5692958708905698E-2</v>
      </c>
      <c r="H38" s="24">
        <v>-1.69149096911955E-4</v>
      </c>
      <c r="I38" s="25">
        <v>-9.1811279902987895E-15</v>
      </c>
      <c r="J38" s="25">
        <v>8.0529934334669097E-15</v>
      </c>
      <c r="K38" s="25">
        <v>5.5100610036413997E-13</v>
      </c>
      <c r="L38" s="24">
        <v>-5.3264158280995497E-2</v>
      </c>
      <c r="M38" s="24">
        <v>0</v>
      </c>
      <c r="N38" s="24">
        <v>0</v>
      </c>
      <c r="O38" s="25">
        <v>2.1711103028375399E-14</v>
      </c>
      <c r="P38" s="24">
        <v>0</v>
      </c>
      <c r="Q38" s="24">
        <v>-1.0753373421575E-3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5">
        <v>-4.5042229927803498E-13</v>
      </c>
      <c r="Z38" s="25">
        <v>6.1569274970950501E-14</v>
      </c>
      <c r="AA38" s="25">
        <v>1.2845632861360399E-14</v>
      </c>
      <c r="AB38" s="25">
        <v>6.9563963326257297E-15</v>
      </c>
      <c r="AC38" s="25">
        <v>8.5707746458863201E-15</v>
      </c>
      <c r="AD38" s="25">
        <v>-5.6031661300977597E-14</v>
      </c>
      <c r="AE38" s="24">
        <v>0.41487092517802399</v>
      </c>
      <c r="AF38" s="24">
        <v>-3.3222959967204999</v>
      </c>
      <c r="AQ38" s="1">
        <f t="shared" si="11"/>
        <v>42460</v>
      </c>
      <c r="AR38" s="14">
        <f t="shared" si="12"/>
        <v>-0.101637314646729</v>
      </c>
      <c r="AS38" s="14">
        <f t="shared" si="13"/>
        <v>-0.74583080241202127</v>
      </c>
      <c r="AT38" s="14">
        <f t="shared" si="14"/>
        <v>-2.74949720141097</v>
      </c>
      <c r="AU38" s="14">
        <f t="shared" si="15"/>
        <v>-1.244486439069455E-3</v>
      </c>
      <c r="AV38" s="14">
        <f t="shared" si="16"/>
        <v>-5.3264158280995497E-2</v>
      </c>
      <c r="AW38" s="14">
        <f t="shared" si="17"/>
        <v>-8.5692958708905698E-2</v>
      </c>
      <c r="AX38" s="14">
        <f t="shared" si="18"/>
        <v>-9.1811279902987895E-15</v>
      </c>
      <c r="AY38" s="14">
        <f t="shared" si="19"/>
        <v>8.0529934334669097E-15</v>
      </c>
      <c r="AZ38" s="14">
        <f t="shared" si="20"/>
        <v>1.1030215043262532</v>
      </c>
      <c r="BA38" s="14">
        <f t="shared" si="21"/>
        <v>-2.634145417572439</v>
      </c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</row>
    <row r="39" spans="1:92">
      <c r="A39" s="26">
        <v>42551</v>
      </c>
      <c r="B39" s="24">
        <v>-9.9128153218900505E-2</v>
      </c>
      <c r="C39" s="24">
        <v>1.8021163036332201E-2</v>
      </c>
      <c r="D39" s="24">
        <v>-0.49412897532106098</v>
      </c>
      <c r="E39" s="25">
        <v>-6.6360043819001404E-17</v>
      </c>
      <c r="F39" s="24">
        <v>-3.0127716927754502</v>
      </c>
      <c r="G39" s="24">
        <v>-0.109399658712695</v>
      </c>
      <c r="H39" s="24">
        <v>2.8004860368077098E-4</v>
      </c>
      <c r="I39" s="25">
        <v>-9.0795247202652399E-15</v>
      </c>
      <c r="J39" s="25">
        <v>9.7373119980967998E-15</v>
      </c>
      <c r="K39" s="25">
        <v>5.4915408070790596E-13</v>
      </c>
      <c r="L39" s="24">
        <v>-7.3807619039384098E-2</v>
      </c>
      <c r="M39" s="24">
        <v>0</v>
      </c>
      <c r="N39" s="24">
        <v>0</v>
      </c>
      <c r="O39" s="25">
        <v>2.1889107336038601E-14</v>
      </c>
      <c r="P39" s="24">
        <v>0</v>
      </c>
      <c r="Q39" s="24">
        <v>-1.3077753452249599E-3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5">
        <v>-4.4680938974919001E-13</v>
      </c>
      <c r="Z39" s="25">
        <v>6.1147600876053802E-14</v>
      </c>
      <c r="AA39" s="25">
        <v>1.30991964320744E-14</v>
      </c>
      <c r="AB39" s="25">
        <v>7.4411622869693195E-15</v>
      </c>
      <c r="AC39" s="25">
        <v>8.9097549539031607E-15</v>
      </c>
      <c r="AD39" s="25">
        <v>-5.5782057755196101E-14</v>
      </c>
      <c r="AE39" s="24">
        <v>0.41040466020077698</v>
      </c>
      <c r="AF39" s="24">
        <v>-3.3618380025717598</v>
      </c>
      <c r="AQ39" s="1">
        <f t="shared" si="11"/>
        <v>42551</v>
      </c>
      <c r="AR39" s="14">
        <f t="shared" si="12"/>
        <v>-9.9128153218900505E-2</v>
      </c>
      <c r="AS39" s="14">
        <f t="shared" si="13"/>
        <v>-0.47610781228472876</v>
      </c>
      <c r="AT39" s="14">
        <f t="shared" si="14"/>
        <v>-3.0127716927754502</v>
      </c>
      <c r="AU39" s="14">
        <f t="shared" si="15"/>
        <v>-1.027726741544189E-3</v>
      </c>
      <c r="AV39" s="14">
        <f t="shared" si="16"/>
        <v>-7.3807619039384098E-2</v>
      </c>
      <c r="AW39" s="14">
        <f t="shared" si="17"/>
        <v>-0.109399658712695</v>
      </c>
      <c r="AX39" s="14">
        <f t="shared" si="18"/>
        <v>-9.0795247202652399E-15</v>
      </c>
      <c r="AY39" s="14">
        <f t="shared" si="19"/>
        <v>9.7373119980967998E-15</v>
      </c>
      <c r="AZ39" s="14">
        <f t="shared" si="20"/>
        <v>1.098555239349003</v>
      </c>
      <c r="BA39" s="14">
        <f t="shared" si="21"/>
        <v>-2.6736874234236989</v>
      </c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</row>
    <row r="40" spans="1:92">
      <c r="A40" s="26">
        <v>42643</v>
      </c>
      <c r="B40" s="24">
        <v>-9.90570674062487E-2</v>
      </c>
      <c r="C40" s="24">
        <v>2.3717958008681199E-2</v>
      </c>
      <c r="D40" s="24">
        <v>-0.29410733887100399</v>
      </c>
      <c r="E40" s="25">
        <v>-6.6238289372845995E-17</v>
      </c>
      <c r="F40" s="24">
        <v>-3.29227189356132</v>
      </c>
      <c r="G40" s="24">
        <v>-0.120970304899066</v>
      </c>
      <c r="H40" s="25">
        <v>-8.2765064622376905E-5</v>
      </c>
      <c r="I40" s="25">
        <v>-8.9472668495870697E-15</v>
      </c>
      <c r="J40" s="25">
        <v>9.1306562248779702E-15</v>
      </c>
      <c r="K40" s="25">
        <v>5.4428200636339597E-13</v>
      </c>
      <c r="L40" s="24">
        <v>-9.1791437849766996E-2</v>
      </c>
      <c r="M40" s="24">
        <v>0</v>
      </c>
      <c r="N40" s="24">
        <v>0</v>
      </c>
      <c r="O40" s="25">
        <v>2.2044208113334501E-14</v>
      </c>
      <c r="P40" s="24">
        <v>0</v>
      </c>
      <c r="Q40" s="24">
        <v>-7.5822089442102996E-4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5">
        <v>-4.41921074496032E-13</v>
      </c>
      <c r="Z40" s="25">
        <v>6.0945927592912201E-14</v>
      </c>
      <c r="AA40" s="25">
        <v>1.33171356750597E-14</v>
      </c>
      <c r="AB40" s="25">
        <v>7.7100371585796803E-15</v>
      </c>
      <c r="AC40" s="25">
        <v>9.1334904206404596E-15</v>
      </c>
      <c r="AD40" s="25">
        <v>-5.5425711741900002E-14</v>
      </c>
      <c r="AE40" s="24">
        <v>0.40598412733953898</v>
      </c>
      <c r="AF40" s="24">
        <v>-3.4693369431980599</v>
      </c>
      <c r="AQ40" s="1">
        <f t="shared" si="11"/>
        <v>42643</v>
      </c>
      <c r="AR40" s="14">
        <f t="shared" si="12"/>
        <v>-9.90570674062487E-2</v>
      </c>
      <c r="AS40" s="14">
        <f t="shared" si="13"/>
        <v>-0.27038938086232278</v>
      </c>
      <c r="AT40" s="14">
        <f t="shared" si="14"/>
        <v>-3.29227189356132</v>
      </c>
      <c r="AU40" s="14">
        <f t="shared" si="15"/>
        <v>-8.409859590434069E-4</v>
      </c>
      <c r="AV40" s="14">
        <f t="shared" si="16"/>
        <v>-9.1791437849766996E-2</v>
      </c>
      <c r="AW40" s="14">
        <f t="shared" si="17"/>
        <v>-0.120970304899066</v>
      </c>
      <c r="AX40" s="14">
        <f t="shared" si="18"/>
        <v>-8.9472668495870697E-15</v>
      </c>
      <c r="AY40" s="14">
        <f t="shared" si="19"/>
        <v>9.1306562248779702E-15</v>
      </c>
      <c r="AZ40" s="14">
        <f t="shared" si="20"/>
        <v>1.0941347064877682</v>
      </c>
      <c r="BA40" s="14">
        <f t="shared" si="21"/>
        <v>-2.781186364049999</v>
      </c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</row>
    <row r="41" spans="1:92">
      <c r="A41" s="26">
        <v>42735</v>
      </c>
      <c r="B41" s="24">
        <v>-8.4522600890544294E-2</v>
      </c>
      <c r="C41" s="24">
        <v>2.1570097399815101E-2</v>
      </c>
      <c r="D41" s="24">
        <v>-0.36147240024555399</v>
      </c>
      <c r="E41" s="25">
        <v>-6.54249655611852E-17</v>
      </c>
      <c r="F41" s="24">
        <v>-2.9145282938342199</v>
      </c>
      <c r="G41" s="24">
        <v>-0.116253826646639</v>
      </c>
      <c r="H41" s="24">
        <v>1.6655718016675899E-4</v>
      </c>
      <c r="I41" s="25">
        <v>-8.9927250155463799E-15</v>
      </c>
      <c r="J41" s="25">
        <v>9.8038499443101097E-15</v>
      </c>
      <c r="K41" s="25">
        <v>5.4234882832720995E-13</v>
      </c>
      <c r="L41" s="24">
        <v>-9.7691094466999001E-2</v>
      </c>
      <c r="M41" s="24">
        <v>0</v>
      </c>
      <c r="N41" s="24">
        <v>0</v>
      </c>
      <c r="O41" s="25">
        <v>2.2201505503877601E-14</v>
      </c>
      <c r="P41" s="24">
        <v>0</v>
      </c>
      <c r="Q41" s="24">
        <v>-1.0518115872822701E-3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5">
        <v>-4.3523200601752802E-13</v>
      </c>
      <c r="Z41" s="25">
        <v>6.0235231165009403E-14</v>
      </c>
      <c r="AA41" s="25">
        <v>1.31887923279311E-14</v>
      </c>
      <c r="AB41" s="25">
        <v>7.5175015643499393E-15</v>
      </c>
      <c r="AC41" s="25">
        <v>8.8756528554503197E-15</v>
      </c>
      <c r="AD41" s="25">
        <v>-5.5422407700652203E-14</v>
      </c>
      <c r="AE41" s="24">
        <v>0.40160886122139999</v>
      </c>
      <c r="AF41" s="24">
        <v>-3.15217451186968</v>
      </c>
      <c r="AQ41" s="1">
        <f t="shared" si="11"/>
        <v>42735</v>
      </c>
      <c r="AR41" s="14">
        <f t="shared" si="12"/>
        <v>-8.4522600890544294E-2</v>
      </c>
      <c r="AS41" s="14">
        <f t="shared" si="13"/>
        <v>-0.33990230284573891</v>
      </c>
      <c r="AT41" s="14">
        <f t="shared" si="14"/>
        <v>-2.9145282938342199</v>
      </c>
      <c r="AU41" s="14">
        <f t="shared" si="15"/>
        <v>-8.8525440711551104E-4</v>
      </c>
      <c r="AV41" s="14">
        <f t="shared" si="16"/>
        <v>-9.7691094466999001E-2</v>
      </c>
      <c r="AW41" s="14">
        <f t="shared" si="17"/>
        <v>-0.116253826646639</v>
      </c>
      <c r="AX41" s="14">
        <f t="shared" si="18"/>
        <v>-8.9927250155463799E-15</v>
      </c>
      <c r="AY41" s="14">
        <f t="shared" si="19"/>
        <v>9.8038499443101097E-15</v>
      </c>
      <c r="AZ41" s="14">
        <f t="shared" si="20"/>
        <v>1.0897594403696367</v>
      </c>
      <c r="BA41" s="14">
        <f t="shared" si="21"/>
        <v>-2.4640239327216191</v>
      </c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</row>
    <row r="42" spans="1:92">
      <c r="A42" s="26">
        <v>42825</v>
      </c>
      <c r="B42" s="24">
        <v>-9.1188422393902402E-2</v>
      </c>
      <c r="C42" s="24">
        <v>2.0081717754291899E-2</v>
      </c>
      <c r="D42" s="24">
        <v>-0.45610109606008298</v>
      </c>
      <c r="E42" s="25">
        <v>-5.7793116434192E-17</v>
      </c>
      <c r="F42" s="24">
        <v>-2.6613162143547102</v>
      </c>
      <c r="G42" s="24">
        <v>-0.13090638779534799</v>
      </c>
      <c r="H42" s="25">
        <v>-1.53181220819516E-7</v>
      </c>
      <c r="I42" s="25">
        <v>-8.9170632887385404E-15</v>
      </c>
      <c r="J42" s="25">
        <v>1.19965134709345E-14</v>
      </c>
      <c r="K42" s="25">
        <v>5.3672165201291797E-13</v>
      </c>
      <c r="L42" s="24">
        <v>-5.7741171676072497E-2</v>
      </c>
      <c r="M42" s="24">
        <v>0</v>
      </c>
      <c r="N42" s="24">
        <v>0</v>
      </c>
      <c r="O42" s="25">
        <v>2.23487855089314E-14</v>
      </c>
      <c r="P42" s="24">
        <v>0</v>
      </c>
      <c r="Q42" s="24">
        <v>-9.7176452494730098E-4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5">
        <v>-4.2729698851995998E-13</v>
      </c>
      <c r="Z42" s="25">
        <v>5.9612344767413196E-14</v>
      </c>
      <c r="AA42" s="25">
        <v>1.32703968553799E-14</v>
      </c>
      <c r="AB42" s="25">
        <v>7.5120897701528594E-15</v>
      </c>
      <c r="AC42" s="25">
        <v>8.8281909658141599E-15</v>
      </c>
      <c r="AD42" s="25">
        <v>-5.5598965513379697E-14</v>
      </c>
      <c r="AE42" s="24">
        <v>0.397278401313584</v>
      </c>
      <c r="AF42" s="24">
        <v>-2.9808650909182299</v>
      </c>
      <c r="AQ42" s="1">
        <f t="shared" si="11"/>
        <v>42825</v>
      </c>
      <c r="AR42" s="14">
        <f t="shared" si="12"/>
        <v>-9.1188422393902402E-2</v>
      </c>
      <c r="AS42" s="14">
        <f t="shared" si="13"/>
        <v>-0.43601937830579107</v>
      </c>
      <c r="AT42" s="14">
        <f t="shared" si="14"/>
        <v>-2.6613162143547102</v>
      </c>
      <c r="AU42" s="14">
        <f t="shared" si="15"/>
        <v>-9.7191770616812049E-4</v>
      </c>
      <c r="AV42" s="14">
        <f t="shared" si="16"/>
        <v>-5.7741171676072497E-2</v>
      </c>
      <c r="AW42" s="14">
        <f t="shared" si="17"/>
        <v>-0.13090638779534799</v>
      </c>
      <c r="AX42" s="14">
        <f t="shared" si="18"/>
        <v>-8.9170632887385404E-15</v>
      </c>
      <c r="AY42" s="14">
        <f t="shared" si="19"/>
        <v>1.19965134709345E-14</v>
      </c>
      <c r="AZ42" s="14">
        <f t="shared" si="20"/>
        <v>1.08542898046182</v>
      </c>
      <c r="BA42" s="14">
        <f t="shared" si="21"/>
        <v>-2.2927145117701691</v>
      </c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</row>
    <row r="43" spans="1:92">
      <c r="A43" s="26">
        <v>42916</v>
      </c>
      <c r="B43" s="24">
        <v>-8.9242862957473301E-2</v>
      </c>
      <c r="C43" s="24">
        <v>1.9043607235199701E-2</v>
      </c>
      <c r="D43" s="24">
        <v>-0.49028081214492297</v>
      </c>
      <c r="E43" s="25">
        <v>-6.0789284729152796E-17</v>
      </c>
      <c r="F43" s="24">
        <v>-2.6733711463005498</v>
      </c>
      <c r="G43" s="24">
        <v>-0.106329004941679</v>
      </c>
      <c r="H43" s="24">
        <v>-1.11289938242748E-4</v>
      </c>
      <c r="I43" s="25">
        <v>-8.6926515151857597E-15</v>
      </c>
      <c r="J43" s="25">
        <v>1.40361869819862E-14</v>
      </c>
      <c r="K43" s="25">
        <v>5.29527159235567E-13</v>
      </c>
      <c r="L43" s="24">
        <v>-0.203176365597178</v>
      </c>
      <c r="M43" s="24">
        <v>0</v>
      </c>
      <c r="N43" s="24">
        <v>0</v>
      </c>
      <c r="O43" s="25">
        <v>2.24680301188143E-14</v>
      </c>
      <c r="P43" s="24">
        <v>0</v>
      </c>
      <c r="Q43" s="24">
        <v>-1.4147547745146001E-3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5">
        <v>-4.1850927776137999E-13</v>
      </c>
      <c r="Z43" s="25">
        <v>5.8362160107198705E-14</v>
      </c>
      <c r="AA43" s="25">
        <v>1.2926856248333801E-14</v>
      </c>
      <c r="AB43" s="25">
        <v>7.0663768589704703E-15</v>
      </c>
      <c r="AC43" s="25">
        <v>8.4532900391909195E-15</v>
      </c>
      <c r="AD43" s="25">
        <v>-5.6204003596172903E-14</v>
      </c>
      <c r="AE43" s="24">
        <v>0.39299229186866502</v>
      </c>
      <c r="AF43" s="24">
        <v>-3.1518903375505101</v>
      </c>
      <c r="AQ43" s="1">
        <f t="shared" si="11"/>
        <v>42916</v>
      </c>
      <c r="AR43" s="14">
        <f t="shared" si="12"/>
        <v>-8.9242862957473301E-2</v>
      </c>
      <c r="AS43" s="14">
        <f t="shared" si="13"/>
        <v>-0.47123720490972326</v>
      </c>
      <c r="AT43" s="14">
        <f t="shared" si="14"/>
        <v>-2.6733711463005498</v>
      </c>
      <c r="AU43" s="14">
        <f t="shared" si="15"/>
        <v>-1.526044712757348E-3</v>
      </c>
      <c r="AV43" s="14">
        <f t="shared" si="16"/>
        <v>-0.203176365597178</v>
      </c>
      <c r="AW43" s="14">
        <f t="shared" si="17"/>
        <v>-0.106329004941679</v>
      </c>
      <c r="AX43" s="14">
        <f t="shared" si="18"/>
        <v>-8.6926515151857597E-15</v>
      </c>
      <c r="AY43" s="14">
        <f t="shared" si="19"/>
        <v>1.40361869819862E-14</v>
      </c>
      <c r="AZ43" s="14">
        <f t="shared" si="20"/>
        <v>1.081142871016906</v>
      </c>
      <c r="BA43" s="14">
        <f t="shared" si="21"/>
        <v>-2.4637397584024492</v>
      </c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</row>
    <row r="44" spans="1:92">
      <c r="A44" s="26">
        <v>43008</v>
      </c>
      <c r="B44" s="24">
        <v>-9.9186281901432694E-2</v>
      </c>
      <c r="C44" s="24">
        <v>2.56115757918783E-2</v>
      </c>
      <c r="D44" s="24">
        <v>-0.49866092674025903</v>
      </c>
      <c r="E44" s="25">
        <v>-5.2959283233950801E-17</v>
      </c>
      <c r="F44" s="24">
        <v>-2.5580660225710501</v>
      </c>
      <c r="G44" s="24">
        <v>-0.15386640951400099</v>
      </c>
      <c r="H44" s="24">
        <v>-1.5032010246398899E-4</v>
      </c>
      <c r="I44" s="25">
        <v>-8.6762388349583704E-15</v>
      </c>
      <c r="J44" s="25">
        <v>1.3707049684391201E-14</v>
      </c>
      <c r="K44" s="25">
        <v>5.2107702657534603E-13</v>
      </c>
      <c r="L44" s="24">
        <v>-2.5035626465012801E-2</v>
      </c>
      <c r="M44" s="24">
        <v>0</v>
      </c>
      <c r="N44" s="24">
        <v>0</v>
      </c>
      <c r="O44" s="25">
        <v>2.2609330301995599E-14</v>
      </c>
      <c r="P44" s="24">
        <v>0</v>
      </c>
      <c r="Q44" s="24">
        <v>-1.6576682392706701E-3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5">
        <v>-4.0769658536359601E-13</v>
      </c>
      <c r="Z44" s="25">
        <v>5.8069901665489898E-14</v>
      </c>
      <c r="AA44" s="25">
        <v>1.3820293868870401E-14</v>
      </c>
      <c r="AB44" s="25">
        <v>7.7668078671345401E-15</v>
      </c>
      <c r="AC44" s="25">
        <v>9.0649284521256005E-15</v>
      </c>
      <c r="AD44" s="25">
        <v>-5.6370398203527901E-14</v>
      </c>
      <c r="AE44" s="24">
        <v>0.38875008187056798</v>
      </c>
      <c r="AF44" s="24">
        <v>-2.9222615978708602</v>
      </c>
      <c r="AQ44" s="1">
        <f t="shared" si="11"/>
        <v>43008</v>
      </c>
      <c r="AR44" s="14">
        <f t="shared" si="12"/>
        <v>-9.9186281901432694E-2</v>
      </c>
      <c r="AS44" s="14">
        <f t="shared" si="13"/>
        <v>-0.47304935094838074</v>
      </c>
      <c r="AT44" s="14">
        <f t="shared" si="14"/>
        <v>-2.5580660225710501</v>
      </c>
      <c r="AU44" s="14">
        <f t="shared" si="15"/>
        <v>-1.807988341734659E-3</v>
      </c>
      <c r="AV44" s="14">
        <f t="shared" si="16"/>
        <v>-2.5035626465012801E-2</v>
      </c>
      <c r="AW44" s="14">
        <f t="shared" si="17"/>
        <v>-0.15386640951400099</v>
      </c>
      <c r="AX44" s="14">
        <f t="shared" si="18"/>
        <v>-8.6762388349583704E-15</v>
      </c>
      <c r="AY44" s="14">
        <f t="shared" si="19"/>
        <v>1.3707049684391201E-14</v>
      </c>
      <c r="AZ44" s="14">
        <f t="shared" si="20"/>
        <v>1.0769006610188079</v>
      </c>
      <c r="BA44" s="14">
        <f t="shared" si="21"/>
        <v>-2.2341110187227993</v>
      </c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</row>
    <row r="45" spans="1:92">
      <c r="A45" s="26">
        <v>43100</v>
      </c>
      <c r="B45" s="24">
        <v>-0.10350197364644501</v>
      </c>
      <c r="C45" s="24">
        <v>2.08436363868558E-2</v>
      </c>
      <c r="D45" s="24">
        <v>-0.47092671206212899</v>
      </c>
      <c r="E45" s="25">
        <v>-5.3489265634218799E-17</v>
      </c>
      <c r="F45" s="24">
        <v>-2.6214757831378801</v>
      </c>
      <c r="G45" s="24">
        <v>-0.13706947284243701</v>
      </c>
      <c r="H45" s="24">
        <v>-4.2143799850507201E-4</v>
      </c>
      <c r="I45" s="25">
        <v>-7.2793062588116302E-15</v>
      </c>
      <c r="J45" s="25">
        <v>1.2164334673141501E-14</v>
      </c>
      <c r="K45" s="25">
        <v>5.1359905703611402E-13</v>
      </c>
      <c r="L45" s="24">
        <v>-9.5394619052116797E-2</v>
      </c>
      <c r="M45" s="24">
        <v>0</v>
      </c>
      <c r="N45" s="24">
        <v>0</v>
      </c>
      <c r="O45" s="25">
        <v>2.2755676915884801E-14</v>
      </c>
      <c r="P45" s="24">
        <v>0</v>
      </c>
      <c r="Q45" s="24">
        <v>-2.1555374795306499E-3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5">
        <v>-3.9614674838839799E-13</v>
      </c>
      <c r="Z45" s="25">
        <v>5.7253698677611498E-14</v>
      </c>
      <c r="AA45" s="25">
        <v>1.4094859715218E-14</v>
      </c>
      <c r="AB45" s="25">
        <v>7.9602113545997404E-15</v>
      </c>
      <c r="AC45" s="25">
        <v>9.2551918864634696E-15</v>
      </c>
      <c r="AD45" s="25">
        <v>-5.6555720226715899E-14</v>
      </c>
      <c r="AE45" s="24">
        <v>0.38455132498134498</v>
      </c>
      <c r="AF45" s="24">
        <v>-3.0255505748506599</v>
      </c>
      <c r="AQ45" s="1">
        <f t="shared" si="11"/>
        <v>43100</v>
      </c>
      <c r="AR45" s="14">
        <f t="shared" si="12"/>
        <v>-0.10350197364644501</v>
      </c>
      <c r="AS45" s="14">
        <f t="shared" si="13"/>
        <v>-0.45008307567527317</v>
      </c>
      <c r="AT45" s="14">
        <f t="shared" si="14"/>
        <v>-2.6214757831378801</v>
      </c>
      <c r="AU45" s="14">
        <f t="shared" si="15"/>
        <v>-2.5769754780357217E-3</v>
      </c>
      <c r="AV45" s="14">
        <f t="shared" si="16"/>
        <v>-9.5394619052116797E-2</v>
      </c>
      <c r="AW45" s="14">
        <f t="shared" si="17"/>
        <v>-0.13706947284243701</v>
      </c>
      <c r="AX45" s="14">
        <f t="shared" si="18"/>
        <v>-7.2793062588116302E-15</v>
      </c>
      <c r="AY45" s="14">
        <f t="shared" si="19"/>
        <v>1.2164334673141501E-14</v>
      </c>
      <c r="AZ45" s="14">
        <f t="shared" si="20"/>
        <v>1.072701904129584</v>
      </c>
      <c r="BA45" s="14">
        <f t="shared" si="21"/>
        <v>-2.337399995702599</v>
      </c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</row>
    <row r="46" spans="1:92">
      <c r="A46" s="26">
        <v>43190</v>
      </c>
      <c r="B46" s="24">
        <v>-9.1338710921724298E-2</v>
      </c>
      <c r="C46" s="24">
        <v>2.5396656575164302E-2</v>
      </c>
      <c r="D46" s="24">
        <v>-0.51344544778738299</v>
      </c>
      <c r="E46" s="25">
        <v>-4.6344572119915902E-17</v>
      </c>
      <c r="F46" s="24">
        <v>-2.5047145450709101</v>
      </c>
      <c r="G46" s="24">
        <v>-0.12748943858658199</v>
      </c>
      <c r="H46" s="25">
        <v>2.5056406485747201E-5</v>
      </c>
      <c r="I46" s="25">
        <v>-6.9449819960545602E-15</v>
      </c>
      <c r="J46" s="25">
        <v>1.6543376382033601E-14</v>
      </c>
      <c r="K46" s="25">
        <v>5.0558279582771498E-13</v>
      </c>
      <c r="L46" s="24">
        <v>-9.3875707563891297E-2</v>
      </c>
      <c r="M46" s="24">
        <v>0</v>
      </c>
      <c r="N46" s="24">
        <v>0</v>
      </c>
      <c r="O46" s="25">
        <v>2.2858501893017002E-14</v>
      </c>
      <c r="P46" s="24">
        <v>0</v>
      </c>
      <c r="Q46" s="24">
        <v>-2.6790685221238001E-3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5">
        <v>-3.8381454518964702E-13</v>
      </c>
      <c r="Z46" s="25">
        <v>5.6246433057065098E-14</v>
      </c>
      <c r="AA46" s="25">
        <v>1.4345651768082799E-14</v>
      </c>
      <c r="AB46" s="25">
        <v>8.1176623148198903E-15</v>
      </c>
      <c r="AC46" s="25">
        <v>9.2731079406308001E-15</v>
      </c>
      <c r="AD46" s="25">
        <v>-5.7149101324374498E-14</v>
      </c>
      <c r="AE46" s="24">
        <v>0.38039557948870401</v>
      </c>
      <c r="AF46" s="24">
        <v>-2.9277256259820699</v>
      </c>
      <c r="AQ46" s="1">
        <f t="shared" si="11"/>
        <v>43190</v>
      </c>
      <c r="AR46" s="14">
        <f t="shared" si="12"/>
        <v>-9.1338710921724298E-2</v>
      </c>
      <c r="AS46" s="14">
        <f t="shared" si="13"/>
        <v>-0.48804879121221867</v>
      </c>
      <c r="AT46" s="14">
        <f t="shared" si="14"/>
        <v>-2.5047145450709101</v>
      </c>
      <c r="AU46" s="14">
        <f t="shared" si="15"/>
        <v>-2.6540121156380528E-3</v>
      </c>
      <c r="AV46" s="14">
        <f t="shared" si="16"/>
        <v>-9.3875707563891297E-2</v>
      </c>
      <c r="AW46" s="14">
        <f t="shared" si="17"/>
        <v>-0.12748943858658199</v>
      </c>
      <c r="AX46" s="14">
        <f t="shared" si="18"/>
        <v>-6.9449819960545602E-15</v>
      </c>
      <c r="AY46" s="14">
        <f t="shared" si="19"/>
        <v>1.6543376382033601E-14</v>
      </c>
      <c r="AZ46" s="14">
        <f t="shared" si="20"/>
        <v>1.0685461586369458</v>
      </c>
      <c r="BA46" s="14">
        <f t="shared" si="21"/>
        <v>-2.239575046834009</v>
      </c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</row>
    <row r="47" spans="1:92">
      <c r="A47" s="26">
        <v>43281</v>
      </c>
      <c r="B47" s="24">
        <v>-0.102517576764731</v>
      </c>
      <c r="C47" s="24">
        <v>2.3467613035620598E-2</v>
      </c>
      <c r="D47" s="24">
        <v>-0.5194010799273</v>
      </c>
      <c r="E47" s="25">
        <v>-4.4244547354255501E-17</v>
      </c>
      <c r="F47" s="24">
        <v>-2.5251203258056498</v>
      </c>
      <c r="G47" s="24">
        <v>-0.106793956879666</v>
      </c>
      <c r="H47" s="24">
        <v>-2.9680518898871501E-4</v>
      </c>
      <c r="I47" s="25">
        <v>-6.7574437751148098E-15</v>
      </c>
      <c r="J47" s="25">
        <v>1.4323084648275601E-14</v>
      </c>
      <c r="K47" s="25">
        <v>4.9677629562349301E-13</v>
      </c>
      <c r="L47" s="24">
        <v>-0.111939314219069</v>
      </c>
      <c r="M47" s="24">
        <v>0</v>
      </c>
      <c r="N47" s="24">
        <v>0</v>
      </c>
      <c r="O47" s="25">
        <v>2.2960659829437501E-14</v>
      </c>
      <c r="P47" s="24">
        <v>0</v>
      </c>
      <c r="Q47" s="24">
        <v>-2.1539653582111299E-3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5">
        <v>-3.7011220205541299E-13</v>
      </c>
      <c r="Z47" s="25">
        <v>5.5155676796490797E-14</v>
      </c>
      <c r="AA47" s="25">
        <v>1.46741839104877E-14</v>
      </c>
      <c r="AB47" s="25">
        <v>8.4883078257022405E-15</v>
      </c>
      <c r="AC47" s="25">
        <v>9.7594542558143006E-15</v>
      </c>
      <c r="AD47" s="25">
        <v>-5.7599738504778006E-14</v>
      </c>
      <c r="AE47" s="24">
        <v>0.376282408254275</v>
      </c>
      <c r="AF47" s="24">
        <v>-2.96847300285352</v>
      </c>
      <c r="AQ47" s="1">
        <f t="shared" si="11"/>
        <v>43281</v>
      </c>
      <c r="AR47" s="14">
        <f t="shared" si="12"/>
        <v>-0.102517576764731</v>
      </c>
      <c r="AS47" s="14">
        <f t="shared" si="13"/>
        <v>-0.49593346689167939</v>
      </c>
      <c r="AT47" s="14">
        <f t="shared" si="14"/>
        <v>-2.5251203258056498</v>
      </c>
      <c r="AU47" s="14">
        <f t="shared" si="15"/>
        <v>-2.450770547199845E-3</v>
      </c>
      <c r="AV47" s="14">
        <f t="shared" si="16"/>
        <v>-0.111939314219069</v>
      </c>
      <c r="AW47" s="14">
        <f t="shared" si="17"/>
        <v>-0.106793956879666</v>
      </c>
      <c r="AX47" s="14">
        <f t="shared" si="18"/>
        <v>-6.7574437751148098E-15</v>
      </c>
      <c r="AY47" s="14">
        <f t="shared" si="19"/>
        <v>1.4323084648275601E-14</v>
      </c>
      <c r="AZ47" s="14">
        <f t="shared" si="20"/>
        <v>1.0644329874025282</v>
      </c>
      <c r="BA47" s="14">
        <f t="shared" si="21"/>
        <v>-2.2803224237054591</v>
      </c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</row>
    <row r="48" spans="1:92">
      <c r="A48" s="26">
        <v>43373</v>
      </c>
      <c r="B48" s="24">
        <v>-0.10601796502991</v>
      </c>
      <c r="C48" s="24">
        <v>2.5231629759886898E-2</v>
      </c>
      <c r="D48" s="24">
        <v>-0.46409841061188301</v>
      </c>
      <c r="E48" s="25">
        <v>-4.1151438447024898E-17</v>
      </c>
      <c r="F48" s="24">
        <v>-2.6339015941674901</v>
      </c>
      <c r="G48" s="24">
        <v>-0.102346894818431</v>
      </c>
      <c r="H48" s="24">
        <v>1.4714772163544E-4</v>
      </c>
      <c r="I48" s="25">
        <v>-6.5242459988272598E-15</v>
      </c>
      <c r="J48" s="25">
        <v>1.26146252882798E-14</v>
      </c>
      <c r="K48" s="25">
        <v>4.8414056403211895E-13</v>
      </c>
      <c r="L48" s="24">
        <v>-9.22988272065631E-2</v>
      </c>
      <c r="M48" s="24">
        <v>0</v>
      </c>
      <c r="N48" s="24">
        <v>0</v>
      </c>
      <c r="O48" s="25">
        <v>2.3040355245869401E-14</v>
      </c>
      <c r="P48" s="24">
        <v>0</v>
      </c>
      <c r="Q48" s="24">
        <v>-2.1738878512873399E-3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5">
        <v>-3.5607984395253399E-13</v>
      </c>
      <c r="Z48" s="25">
        <v>5.3753724310174198E-14</v>
      </c>
      <c r="AA48" s="25">
        <v>1.4975704592558801E-14</v>
      </c>
      <c r="AB48" s="25">
        <v>8.88762993367656E-15</v>
      </c>
      <c r="AC48" s="25">
        <v>1.0191842728273201E-14</v>
      </c>
      <c r="AD48" s="25">
        <v>-5.8030678012795902E-14</v>
      </c>
      <c r="AE48" s="24">
        <v>0.37221137866259701</v>
      </c>
      <c r="AF48" s="24">
        <v>-3.0032474235412501</v>
      </c>
      <c r="AQ48" s="1">
        <f t="shared" si="11"/>
        <v>43373</v>
      </c>
      <c r="AR48" s="14">
        <f t="shared" si="12"/>
        <v>-0.10601796502991</v>
      </c>
      <c r="AS48" s="14">
        <f t="shared" si="13"/>
        <v>-0.4388667808519961</v>
      </c>
      <c r="AT48" s="14">
        <f t="shared" si="14"/>
        <v>-2.6339015941674901</v>
      </c>
      <c r="AU48" s="14">
        <f t="shared" si="15"/>
        <v>-2.0267401296518999E-3</v>
      </c>
      <c r="AV48" s="14">
        <f t="shared" si="16"/>
        <v>-9.22988272065631E-2</v>
      </c>
      <c r="AW48" s="14">
        <f t="shared" si="17"/>
        <v>-0.102346894818431</v>
      </c>
      <c r="AX48" s="14">
        <f t="shared" si="18"/>
        <v>-6.5242459988272598E-15</v>
      </c>
      <c r="AY48" s="14">
        <f t="shared" si="19"/>
        <v>1.26146252882798E-14</v>
      </c>
      <c r="AZ48" s="14">
        <f t="shared" si="20"/>
        <v>1.0603619578108479</v>
      </c>
      <c r="BA48" s="14">
        <f t="shared" si="21"/>
        <v>-2.3150968443931892</v>
      </c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</row>
    <row r="49" spans="1:92">
      <c r="A49" s="26">
        <v>43465</v>
      </c>
      <c r="B49" s="24">
        <v>-0.103610915477049</v>
      </c>
      <c r="C49" s="24">
        <v>2.5666845631780399E-2</v>
      </c>
      <c r="D49" s="24">
        <v>-0.47701857503925299</v>
      </c>
      <c r="E49" s="25">
        <v>-4.0432614951466401E-17</v>
      </c>
      <c r="F49" s="24">
        <v>-2.6346796808342399</v>
      </c>
      <c r="G49" s="24">
        <v>-6.59740676670032E-2</v>
      </c>
      <c r="H49" s="24">
        <v>-1.64548988947342E-4</v>
      </c>
      <c r="I49" s="25">
        <v>-6.2123864637814203E-15</v>
      </c>
      <c r="J49" s="25">
        <v>1.52116538384597E-14</v>
      </c>
      <c r="K49" s="25">
        <v>4.7341064600012298E-13</v>
      </c>
      <c r="L49" s="24">
        <v>-0.15071240715843601</v>
      </c>
      <c r="M49" s="24">
        <v>0</v>
      </c>
      <c r="N49" s="24">
        <v>0</v>
      </c>
      <c r="O49" s="25">
        <v>2.3110795458269401E-14</v>
      </c>
      <c r="P49" s="24">
        <v>0</v>
      </c>
      <c r="Q49" s="24">
        <v>-1.5027154393454499E-3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5">
        <v>-3.4104624873058099E-13</v>
      </c>
      <c r="Z49" s="25">
        <v>5.2222947590973598E-14</v>
      </c>
      <c r="AA49" s="25">
        <v>1.48124842123754E-14</v>
      </c>
      <c r="AB49" s="25">
        <v>8.8026165529976194E-15</v>
      </c>
      <c r="AC49" s="25">
        <v>1.02055434010534E-14</v>
      </c>
      <c r="AD49" s="25">
        <v>-5.8785956746768099E-14</v>
      </c>
      <c r="AE49" s="24">
        <v>0.36818206257082098</v>
      </c>
      <c r="AF49" s="24">
        <v>-3.0398140024014699</v>
      </c>
      <c r="AQ49" s="1">
        <f t="shared" si="11"/>
        <v>43465</v>
      </c>
      <c r="AR49" s="14">
        <f t="shared" si="12"/>
        <v>-0.103610915477049</v>
      </c>
      <c r="AS49" s="14">
        <f t="shared" si="13"/>
        <v>-0.45135172940747259</v>
      </c>
      <c r="AT49" s="14">
        <f t="shared" si="14"/>
        <v>-2.6346796808342399</v>
      </c>
      <c r="AU49" s="14">
        <f t="shared" si="15"/>
        <v>-1.667264428292792E-3</v>
      </c>
      <c r="AV49" s="14">
        <f t="shared" si="16"/>
        <v>-0.15071240715843601</v>
      </c>
      <c r="AW49" s="14">
        <f t="shared" si="17"/>
        <v>-6.59740676670032E-2</v>
      </c>
      <c r="AX49" s="14">
        <f t="shared" si="18"/>
        <v>-6.2123864637814203E-15</v>
      </c>
      <c r="AY49" s="14">
        <f t="shared" si="19"/>
        <v>1.52116538384597E-14</v>
      </c>
      <c r="AZ49" s="14">
        <f t="shared" si="20"/>
        <v>1.0563326417190755</v>
      </c>
      <c r="BA49" s="14">
        <f t="shared" si="21"/>
        <v>-2.351663423253409</v>
      </c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</row>
    <row r="50" spans="1:92">
      <c r="A50" s="26">
        <v>43555</v>
      </c>
      <c r="B50" s="24">
        <v>-0.12511582760326301</v>
      </c>
      <c r="C50" s="24">
        <v>4.0120491602799499E-2</v>
      </c>
      <c r="D50" s="24">
        <v>-0.44593174915383699</v>
      </c>
      <c r="E50" s="25">
        <v>-3.07444161243692E-17</v>
      </c>
      <c r="F50" s="24">
        <v>-2.6717953317866301</v>
      </c>
      <c r="G50" s="24">
        <v>-9.0371185816880598E-2</v>
      </c>
      <c r="H50" s="24">
        <v>1.28601762753207E-4</v>
      </c>
      <c r="I50" s="25">
        <v>-7.28279333956814E-15</v>
      </c>
      <c r="J50" s="25">
        <v>1.5645147779247699E-14</v>
      </c>
      <c r="K50" s="25">
        <v>4.5928376609085505E-13</v>
      </c>
      <c r="L50" s="24">
        <v>-4.8605742506333302E-2</v>
      </c>
      <c r="M50" s="24">
        <v>0</v>
      </c>
      <c r="N50" s="24">
        <v>0</v>
      </c>
      <c r="O50" s="25">
        <v>2.3148931747763099E-14</v>
      </c>
      <c r="P50" s="24">
        <v>0</v>
      </c>
      <c r="Q50" s="24">
        <v>-1.2654398755207099E-3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5">
        <v>-3.2547309259434502E-13</v>
      </c>
      <c r="Z50" s="25">
        <v>5.0923672174454602E-14</v>
      </c>
      <c r="AA50" s="25">
        <v>1.5146552078621099E-14</v>
      </c>
      <c r="AB50" s="25">
        <v>9.2188706928664497E-15</v>
      </c>
      <c r="AC50" s="25">
        <v>1.08258773036745E-14</v>
      </c>
      <c r="AD50" s="25">
        <v>-5.9079951589824005E-14</v>
      </c>
      <c r="AE50" s="24">
        <v>0.36419403625911001</v>
      </c>
      <c r="AF50" s="24">
        <v>-2.9786421471176099</v>
      </c>
      <c r="AQ50" s="1">
        <f t="shared" si="11"/>
        <v>43555</v>
      </c>
      <c r="AR50" s="14">
        <f t="shared" si="12"/>
        <v>-0.12511582760326301</v>
      </c>
      <c r="AS50" s="14">
        <f t="shared" si="13"/>
        <v>-0.40581125755103747</v>
      </c>
      <c r="AT50" s="14">
        <f t="shared" si="14"/>
        <v>-2.6717953317866301</v>
      </c>
      <c r="AU50" s="14">
        <f t="shared" si="15"/>
        <v>-1.1368381127675028E-3</v>
      </c>
      <c r="AV50" s="14">
        <f t="shared" si="16"/>
        <v>-4.8605742506333302E-2</v>
      </c>
      <c r="AW50" s="14">
        <f t="shared" si="17"/>
        <v>-9.0371185816880598E-2</v>
      </c>
      <c r="AX50" s="14">
        <f t="shared" si="18"/>
        <v>-7.28279333956814E-15</v>
      </c>
      <c r="AY50" s="14">
        <f t="shared" si="19"/>
        <v>1.5645147779247699E-14</v>
      </c>
      <c r="AZ50" s="14">
        <f t="shared" si="20"/>
        <v>1.0523446154073541</v>
      </c>
      <c r="BA50" s="14">
        <f t="shared" si="21"/>
        <v>-2.290491567969549</v>
      </c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</row>
    <row r="51" spans="1:92">
      <c r="A51" s="26">
        <v>43646</v>
      </c>
      <c r="B51" s="24">
        <v>-0.101467569534573</v>
      </c>
      <c r="C51" s="24">
        <v>4.59214855682663E-2</v>
      </c>
      <c r="D51" s="24">
        <v>-0.26637144926607498</v>
      </c>
      <c r="E51" s="25">
        <v>-3.5583523922294202E-17</v>
      </c>
      <c r="F51" s="24">
        <v>-3.0943486096866302</v>
      </c>
      <c r="G51" s="24">
        <v>-7.6443215572909895E-2</v>
      </c>
      <c r="H51" s="24">
        <v>-2.5616977415034002E-4</v>
      </c>
      <c r="I51" s="25">
        <v>-7.1768324179347005E-15</v>
      </c>
      <c r="J51" s="25">
        <v>1.3490665510415E-14</v>
      </c>
      <c r="K51" s="25">
        <v>4.4793522670815798E-13</v>
      </c>
      <c r="L51" s="24">
        <v>-0.19823109101589501</v>
      </c>
      <c r="M51" s="24">
        <v>0</v>
      </c>
      <c r="N51" s="24">
        <v>0</v>
      </c>
      <c r="O51" s="25">
        <v>2.31692270332507E-14</v>
      </c>
      <c r="P51" s="24">
        <v>0</v>
      </c>
      <c r="Q51" s="24">
        <v>-8.3878945251652105E-4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5">
        <v>-3.0860037168452498E-13</v>
      </c>
      <c r="Z51" s="25">
        <v>4.9680940459732198E-14</v>
      </c>
      <c r="AA51" s="25">
        <v>1.5391215251292699E-14</v>
      </c>
      <c r="AB51" s="25">
        <v>9.4687637054267806E-15</v>
      </c>
      <c r="AC51" s="25">
        <v>1.11069580160194E-14</v>
      </c>
      <c r="AD51" s="25">
        <v>-5.9148423917998097E-14</v>
      </c>
      <c r="AE51" s="24">
        <v>0.360246880381698</v>
      </c>
      <c r="AF51" s="24">
        <v>-3.3317885283525799</v>
      </c>
      <c r="AQ51" s="1">
        <f t="shared" si="11"/>
        <v>43646</v>
      </c>
      <c r="AR51" s="14">
        <f t="shared" si="12"/>
        <v>-0.101467569534573</v>
      </c>
      <c r="AS51" s="14">
        <f t="shared" si="13"/>
        <v>-0.22044996369780867</v>
      </c>
      <c r="AT51" s="14">
        <f t="shared" si="14"/>
        <v>-3.0943486096866302</v>
      </c>
      <c r="AU51" s="14">
        <f t="shared" si="15"/>
        <v>-1.094959226666861E-3</v>
      </c>
      <c r="AV51" s="14">
        <f t="shared" si="16"/>
        <v>-0.19823109101589501</v>
      </c>
      <c r="AW51" s="14">
        <f t="shared" si="17"/>
        <v>-7.6443215572909895E-2</v>
      </c>
      <c r="AX51" s="14">
        <f t="shared" si="18"/>
        <v>-7.1768324179347005E-15</v>
      </c>
      <c r="AY51" s="14">
        <f t="shared" si="19"/>
        <v>1.3490665510415E-14</v>
      </c>
      <c r="AZ51" s="14">
        <f t="shared" si="20"/>
        <v>1.0483974595299586</v>
      </c>
      <c r="BA51" s="14">
        <f t="shared" si="21"/>
        <v>-2.643637949204519</v>
      </c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</row>
    <row r="52" spans="1:92">
      <c r="A52" s="26">
        <v>43738</v>
      </c>
      <c r="B52" s="24">
        <v>-0.113255906703962</v>
      </c>
      <c r="C52" s="24">
        <v>6.8010025432039004E-2</v>
      </c>
      <c r="D52" s="24">
        <v>-8.6192700737491898E-2</v>
      </c>
      <c r="E52" s="25">
        <v>-1.8900354850998101E-17</v>
      </c>
      <c r="F52" s="24">
        <v>-3.7260053669297801</v>
      </c>
      <c r="G52" s="24">
        <v>-0.13634240094979699</v>
      </c>
      <c r="H52" s="25">
        <v>-4.3993394102582502E-6</v>
      </c>
      <c r="I52" s="25">
        <v>-8.2607560494670397E-15</v>
      </c>
      <c r="J52" s="25">
        <v>1.47760821592544E-14</v>
      </c>
      <c r="K52" s="25">
        <v>4.3321930580615999E-13</v>
      </c>
      <c r="L52" s="24">
        <v>-8.5950949170762493E-3</v>
      </c>
      <c r="M52" s="24">
        <v>0</v>
      </c>
      <c r="N52" s="24">
        <v>0</v>
      </c>
      <c r="O52" s="25">
        <v>2.31656817593468E-14</v>
      </c>
      <c r="P52" s="24">
        <v>0</v>
      </c>
      <c r="Q52" s="24">
        <v>-9.1669892935340204E-4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5">
        <v>-2.8873775678761E-13</v>
      </c>
      <c r="Z52" s="25">
        <v>4.9941726236072802E-14</v>
      </c>
      <c r="AA52" s="25">
        <v>1.70729905509345E-14</v>
      </c>
      <c r="AB52" s="25">
        <v>1.08922882128147E-14</v>
      </c>
      <c r="AC52" s="25">
        <v>1.2288125148725301E-14</v>
      </c>
      <c r="AD52" s="25">
        <v>-5.8192856023625001E-14</v>
      </c>
      <c r="AE52" s="24">
        <v>0.35634017991864703</v>
      </c>
      <c r="AF52" s="24">
        <v>-3.64696236315597</v>
      </c>
      <c r="AQ52" s="1">
        <f t="shared" si="11"/>
        <v>43738</v>
      </c>
      <c r="AR52" s="14">
        <f t="shared" si="12"/>
        <v>-0.113255906703962</v>
      </c>
      <c r="AS52" s="14">
        <f t="shared" si="13"/>
        <v>-1.8182675305452894E-2</v>
      </c>
      <c r="AT52" s="14">
        <f t="shared" si="14"/>
        <v>-3.7260053669297801</v>
      </c>
      <c r="AU52" s="14">
        <f t="shared" si="15"/>
        <v>-9.2109826876366028E-4</v>
      </c>
      <c r="AV52" s="14">
        <f t="shared" si="16"/>
        <v>-8.5950949170762493E-3</v>
      </c>
      <c r="AW52" s="14">
        <f t="shared" si="17"/>
        <v>-0.13634240094979699</v>
      </c>
      <c r="AX52" s="14">
        <f t="shared" si="18"/>
        <v>-8.2607560494670397E-15</v>
      </c>
      <c r="AY52" s="14">
        <f t="shared" si="19"/>
        <v>1.47760821592544E-14</v>
      </c>
      <c r="AZ52" s="14">
        <f t="shared" si="20"/>
        <v>1.0444907590669157</v>
      </c>
      <c r="BA52" s="14">
        <f t="shared" si="21"/>
        <v>-2.9588117840079091</v>
      </c>
      <c r="CC52" s="15"/>
      <c r="CD52" s="15"/>
      <c r="CE52" s="15"/>
      <c r="CF52" s="15"/>
      <c r="CG52" s="15"/>
      <c r="CH52" s="15"/>
      <c r="CI52" s="15"/>
      <c r="CJ52" s="15"/>
      <c r="CK52" s="15"/>
      <c r="CL52" s="15"/>
      <c r="CM52" s="15"/>
      <c r="CN52" s="15"/>
    </row>
    <row r="53" spans="1:92">
      <c r="A53" s="26">
        <v>43830</v>
      </c>
      <c r="B53" s="24">
        <v>-0.10161781814965599</v>
      </c>
      <c r="C53" s="24">
        <v>6.2431972670099999E-2</v>
      </c>
      <c r="D53" s="24">
        <v>-2.4306025753353701E-2</v>
      </c>
      <c r="E53" s="25">
        <v>-1.32366496240511E-17</v>
      </c>
      <c r="F53" s="24">
        <v>-3.6679264533826101</v>
      </c>
      <c r="G53" s="24">
        <v>-7.8752794271483004E-2</v>
      </c>
      <c r="H53" s="25">
        <v>3.4136251875333598E-5</v>
      </c>
      <c r="I53" s="25">
        <v>-8.1497513036891294E-15</v>
      </c>
      <c r="J53" s="25">
        <v>1.6538309328937901E-14</v>
      </c>
      <c r="K53" s="25">
        <v>4.1447773944487598E-13</v>
      </c>
      <c r="L53" s="24">
        <v>-0.25734834233822401</v>
      </c>
      <c r="M53" s="24">
        <v>0</v>
      </c>
      <c r="N53" s="24">
        <v>0</v>
      </c>
      <c r="O53" s="25">
        <v>2.3152853140711501E-14</v>
      </c>
      <c r="P53" s="24">
        <v>0</v>
      </c>
      <c r="Q53" s="24">
        <v>-9.2815970982108799E-4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5">
        <v>-2.7104853697947101E-13</v>
      </c>
      <c r="Z53" s="25">
        <v>4.60300457621502E-14</v>
      </c>
      <c r="AA53" s="25">
        <v>1.5681119681528001E-14</v>
      </c>
      <c r="AB53" s="25">
        <v>9.7458882870016294E-15</v>
      </c>
      <c r="AC53" s="25">
        <v>1.11607627573452E-14</v>
      </c>
      <c r="AD53" s="25">
        <v>-5.8341267760210196E-14</v>
      </c>
      <c r="AE53" s="24">
        <v>0.35247352412822502</v>
      </c>
      <c r="AF53" s="24">
        <v>-3.7159399605547501</v>
      </c>
      <c r="AQ53" s="1">
        <f t="shared" si="11"/>
        <v>43830</v>
      </c>
      <c r="AR53" s="14">
        <f t="shared" si="12"/>
        <v>-0.10161781814965599</v>
      </c>
      <c r="AS53" s="14">
        <f t="shared" si="13"/>
        <v>3.8125946916746298E-2</v>
      </c>
      <c r="AT53" s="14">
        <f t="shared" si="14"/>
        <v>-3.6679264533826101</v>
      </c>
      <c r="AU53" s="14">
        <f t="shared" si="15"/>
        <v>-8.9402345794575443E-4</v>
      </c>
      <c r="AV53" s="14">
        <f t="shared" si="16"/>
        <v>-0.25734834233822401</v>
      </c>
      <c r="AW53" s="14">
        <f t="shared" si="17"/>
        <v>-7.8752794271483004E-2</v>
      </c>
      <c r="AX53" s="14">
        <f t="shared" si="18"/>
        <v>-8.1497513036891294E-15</v>
      </c>
      <c r="AY53" s="14">
        <f t="shared" si="19"/>
        <v>1.6538309328937901E-14</v>
      </c>
      <c r="AZ53" s="14">
        <f t="shared" si="20"/>
        <v>1.0406241032764743</v>
      </c>
      <c r="BA53" s="14">
        <f t="shared" si="21"/>
        <v>-3.0277893814066892</v>
      </c>
    </row>
    <row r="54" spans="1:92">
      <c r="A54" s="26">
        <v>43921</v>
      </c>
      <c r="B54" s="24">
        <v>-9.1775767332946095E-2</v>
      </c>
      <c r="C54" s="24">
        <v>4.8854537848910702E-2</v>
      </c>
      <c r="D54" s="24">
        <v>-1.7879891936173401E-2</v>
      </c>
      <c r="E54" s="25">
        <v>-7.0062273406035206E-18</v>
      </c>
      <c r="F54" s="24">
        <v>-3.9295022295637501</v>
      </c>
      <c r="G54" s="24">
        <v>-6.6559038572775703E-2</v>
      </c>
      <c r="H54" s="25">
        <v>3.8204141223184801E-5</v>
      </c>
      <c r="I54" s="25">
        <v>-7.9331207484935696E-15</v>
      </c>
      <c r="J54" s="25">
        <v>1.3438436634888601E-14</v>
      </c>
      <c r="K54" s="25">
        <v>3.8666955941532198E-13</v>
      </c>
      <c r="L54" s="24">
        <v>-0.24607803268512299</v>
      </c>
      <c r="M54" s="24">
        <v>0</v>
      </c>
      <c r="N54" s="24">
        <v>0</v>
      </c>
      <c r="O54" s="25">
        <v>2.31536297731627E-14</v>
      </c>
      <c r="P54" s="24">
        <v>0</v>
      </c>
      <c r="Q54" s="24">
        <v>-6.1687185625473103E-4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5">
        <v>-2.5179273563623798E-13</v>
      </c>
      <c r="Z54" s="25">
        <v>4.3072565822075602E-14</v>
      </c>
      <c r="AA54" s="25">
        <v>1.5497322874982099E-14</v>
      </c>
      <c r="AB54" s="25">
        <v>9.7015448364914293E-15</v>
      </c>
      <c r="AC54" s="25">
        <v>1.09325454382275E-14</v>
      </c>
      <c r="AD54" s="25">
        <v>-5.8604617685171002E-14</v>
      </c>
      <c r="AE54" s="24">
        <v>0.348646506499941</v>
      </c>
      <c r="AF54" s="24">
        <v>-3.95487258345677</v>
      </c>
      <c r="AQ54" s="1">
        <f t="shared" si="11"/>
        <v>43921</v>
      </c>
      <c r="AR54" s="14">
        <f t="shared" si="12"/>
        <v>-9.1775767332946095E-2</v>
      </c>
      <c r="AS54" s="14">
        <f t="shared" si="13"/>
        <v>3.0974645912737301E-2</v>
      </c>
      <c r="AT54" s="14">
        <f t="shared" si="14"/>
        <v>-3.9295022295637501</v>
      </c>
      <c r="AU54" s="14">
        <f t="shared" si="15"/>
        <v>-5.7866771503154628E-4</v>
      </c>
      <c r="AV54" s="14">
        <f t="shared" si="16"/>
        <v>-0.24607803268512299</v>
      </c>
      <c r="AW54" s="14">
        <f t="shared" si="17"/>
        <v>-6.6559038572775703E-2</v>
      </c>
      <c r="AX54" s="14">
        <f t="shared" si="18"/>
        <v>-7.9331207484935696E-15</v>
      </c>
      <c r="AY54" s="14">
        <f t="shared" si="19"/>
        <v>1.3438436634888601E-14</v>
      </c>
      <c r="AZ54" s="14">
        <f t="shared" si="20"/>
        <v>1.0367970856481752</v>
      </c>
      <c r="BA54" s="14">
        <f t="shared" si="21"/>
        <v>-3.2667220043087091</v>
      </c>
    </row>
    <row r="55" spans="1:92">
      <c r="A55" s="26">
        <v>44012</v>
      </c>
      <c r="B55" s="24">
        <v>-8.2278077927958201E-2</v>
      </c>
      <c r="C55" s="24">
        <v>3.9530723350474202E-2</v>
      </c>
      <c r="D55" s="24">
        <v>-2.2229978226325699E-2</v>
      </c>
      <c r="E55" s="25">
        <v>6.1192503082106897E-19</v>
      </c>
      <c r="F55" s="24">
        <v>-4.1692774875319696</v>
      </c>
      <c r="G55" s="24">
        <v>-2.73054598553206E-2</v>
      </c>
      <c r="H55" s="25">
        <v>3.7814134925343597E-5</v>
      </c>
      <c r="I55" s="25">
        <v>-7.6818698102218099E-15</v>
      </c>
      <c r="J55" s="25">
        <v>1.0100421982151399E-14</v>
      </c>
      <c r="K55" s="25">
        <v>3.5706321850635102E-13</v>
      </c>
      <c r="L55" s="24">
        <v>-0.24408274905970301</v>
      </c>
      <c r="M55" s="24">
        <v>0</v>
      </c>
      <c r="N55" s="24">
        <v>0</v>
      </c>
      <c r="O55" s="25">
        <v>2.3118218880020399E-14</v>
      </c>
      <c r="P55" s="24">
        <v>0</v>
      </c>
      <c r="Q55" s="24">
        <v>-3.5997122712076702E-4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5">
        <v>-2.3213679751423E-13</v>
      </c>
      <c r="Z55" s="25">
        <v>3.9854245975914897E-14</v>
      </c>
      <c r="AA55" s="25">
        <v>1.5273345341367501E-14</v>
      </c>
      <c r="AB55" s="25">
        <v>9.8176557107181697E-15</v>
      </c>
      <c r="AC55" s="25">
        <v>1.10076457232447E-14</v>
      </c>
      <c r="AD55" s="25">
        <v>-5.8685613025392601E-14</v>
      </c>
      <c r="AE55" s="24">
        <v>0.344858724708203</v>
      </c>
      <c r="AF55" s="24">
        <v>-4.1611064616346303</v>
      </c>
      <c r="AQ55" s="1">
        <f t="shared" si="11"/>
        <v>44012</v>
      </c>
      <c r="AR55" s="14">
        <f t="shared" si="12"/>
        <v>-8.2278077927958201E-2</v>
      </c>
      <c r="AS55" s="14">
        <f t="shared" si="13"/>
        <v>1.7300745124148503E-2</v>
      </c>
      <c r="AT55" s="14">
        <f t="shared" si="14"/>
        <v>-4.1692774875319696</v>
      </c>
      <c r="AU55" s="14">
        <f t="shared" si="15"/>
        <v>-3.2215709219542344E-4</v>
      </c>
      <c r="AV55" s="14">
        <f t="shared" si="16"/>
        <v>-0.24408274905970301</v>
      </c>
      <c r="AW55" s="14">
        <f t="shared" si="17"/>
        <v>-2.73054598553206E-2</v>
      </c>
      <c r="AX55" s="14">
        <f t="shared" si="18"/>
        <v>-7.6818698102218099E-15</v>
      </c>
      <c r="AY55" s="14">
        <f t="shared" si="19"/>
        <v>1.0100421982151399E-14</v>
      </c>
      <c r="AZ55" s="14">
        <f t="shared" si="20"/>
        <v>1.0330093038564274</v>
      </c>
      <c r="BA55" s="14">
        <f t="shared" si="21"/>
        <v>-3.4729558824865694</v>
      </c>
    </row>
    <row r="56" spans="1:92">
      <c r="A56" s="26">
        <v>44104</v>
      </c>
      <c r="B56" s="24">
        <v>-7.3310126104001005E-2</v>
      </c>
      <c r="C56" s="24">
        <v>3.7548437009008298E-2</v>
      </c>
      <c r="D56" s="24">
        <v>0.30805064017087103</v>
      </c>
      <c r="E56" s="25">
        <v>1.0473646124418201E-17</v>
      </c>
      <c r="F56" s="24">
        <v>-4.3120625799497896</v>
      </c>
      <c r="G56" s="24">
        <v>-5.7846977753393897E-2</v>
      </c>
      <c r="H56" s="25">
        <v>3.5744019307831499E-5</v>
      </c>
      <c r="I56" s="25">
        <v>-9.2246422096700096E-15</v>
      </c>
      <c r="J56" s="25">
        <v>3.1849732860602499E-15</v>
      </c>
      <c r="K56" s="25">
        <v>3.3648808798085999E-13</v>
      </c>
      <c r="L56" s="24">
        <v>-0.27734983037516803</v>
      </c>
      <c r="M56" s="24">
        <v>0</v>
      </c>
      <c r="N56" s="24">
        <v>0</v>
      </c>
      <c r="O56" s="25">
        <v>2.31200016991384E-14</v>
      </c>
      <c r="P56" s="24">
        <v>0</v>
      </c>
      <c r="Q56" s="24">
        <v>-2.4047005583059401E-4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5">
        <v>-2.1023318025513999E-13</v>
      </c>
      <c r="Z56" s="25">
        <v>3.7627086462977499E-14</v>
      </c>
      <c r="AA56" s="25">
        <v>1.53365413673304E-14</v>
      </c>
      <c r="AB56" s="25">
        <v>9.8963716264775996E-15</v>
      </c>
      <c r="AC56" s="25">
        <v>1.1026334167801899E-14</v>
      </c>
      <c r="AD56" s="25">
        <v>-5.8657897672352504E-14</v>
      </c>
      <c r="AE56" s="24">
        <v>0.34110978056658298</v>
      </c>
      <c r="AF56" s="24">
        <v>-4.0340653824722601</v>
      </c>
      <c r="AQ56" s="1">
        <f t="shared" si="11"/>
        <v>44104</v>
      </c>
      <c r="AR56" s="14">
        <f t="shared" si="12"/>
        <v>-7.3310126104001005E-2</v>
      </c>
      <c r="AS56" s="14">
        <f t="shared" si="13"/>
        <v>0.34559907717987931</v>
      </c>
      <c r="AT56" s="14">
        <f t="shared" si="14"/>
        <v>-4.3120625799497896</v>
      </c>
      <c r="AU56" s="14">
        <f t="shared" si="15"/>
        <v>-2.0472603652276251E-4</v>
      </c>
      <c r="AV56" s="14">
        <f t="shared" si="16"/>
        <v>-0.27734983037516803</v>
      </c>
      <c r="AW56" s="14">
        <f t="shared" si="17"/>
        <v>-5.7846977753393897E-2</v>
      </c>
      <c r="AX56" s="14">
        <f t="shared" si="18"/>
        <v>-9.2246422096700096E-15</v>
      </c>
      <c r="AY56" s="14">
        <f t="shared" si="19"/>
        <v>3.1849732860602499E-15</v>
      </c>
      <c r="AZ56" s="14">
        <f t="shared" si="20"/>
        <v>1.0292603597148022</v>
      </c>
      <c r="BA56" s="14">
        <f t="shared" si="21"/>
        <v>-3.3459148033241992</v>
      </c>
    </row>
    <row r="57" spans="1:92">
      <c r="A57" s="26">
        <v>44196</v>
      </c>
      <c r="B57" s="24">
        <v>-0.106695545373062</v>
      </c>
      <c r="C57" s="24">
        <v>1.34820091507097E-2</v>
      </c>
      <c r="D57" s="24">
        <v>0.39879085602624997</v>
      </c>
      <c r="E57" s="25">
        <v>-2.5501709361627301E-18</v>
      </c>
      <c r="F57" s="24">
        <v>-4.7003516133103496</v>
      </c>
      <c r="G57" s="24">
        <v>-7.7348611446933696E-2</v>
      </c>
      <c r="H57" s="24">
        <v>-1.2568335898936999E-4</v>
      </c>
      <c r="I57" s="25">
        <v>-8.0066373915255497E-15</v>
      </c>
      <c r="J57" s="25">
        <v>-1.1907383634152101E-14</v>
      </c>
      <c r="K57" s="25">
        <v>2.9901814018768102E-13</v>
      </c>
      <c r="L57" s="24">
        <v>-0.322053286976547</v>
      </c>
      <c r="M57" s="24">
        <v>0</v>
      </c>
      <c r="N57" s="24">
        <v>0</v>
      </c>
      <c r="O57" s="25">
        <v>2.30848488031368E-14</v>
      </c>
      <c r="P57" s="24">
        <v>0</v>
      </c>
      <c r="Q57" s="24">
        <v>-2.7484229947408498E-4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5">
        <v>-1.91291887344119E-13</v>
      </c>
      <c r="Z57" s="25">
        <v>3.3712923892214501E-14</v>
      </c>
      <c r="AA57" s="25">
        <v>1.4867459042413E-14</v>
      </c>
      <c r="AB57" s="25">
        <v>9.7397296649863498E-15</v>
      </c>
      <c r="AC57" s="25">
        <v>1.08600754700763E-14</v>
      </c>
      <c r="AD57" s="25">
        <v>-5.8662019581054794E-14</v>
      </c>
      <c r="AE57" s="24">
        <v>0.33739927998269098</v>
      </c>
      <c r="AF57" s="24">
        <v>-4.4571774376055897</v>
      </c>
      <c r="AQ57" s="1">
        <f t="shared" si="11"/>
        <v>44196</v>
      </c>
      <c r="AR57" s="14">
        <f t="shared" si="12"/>
        <v>-0.106695545373062</v>
      </c>
      <c r="AS57" s="14">
        <f t="shared" si="13"/>
        <v>0.41227286517695966</v>
      </c>
      <c r="AT57" s="14">
        <f t="shared" si="14"/>
        <v>-4.7003516133103496</v>
      </c>
      <c r="AU57" s="14">
        <f t="shared" si="15"/>
        <v>-4.0052565846345498E-4</v>
      </c>
      <c r="AV57" s="14">
        <f t="shared" si="16"/>
        <v>-0.322053286976547</v>
      </c>
      <c r="AW57" s="14">
        <f t="shared" si="17"/>
        <v>-7.7348611446933696E-2</v>
      </c>
      <c r="AX57" s="14">
        <f t="shared" si="18"/>
        <v>-8.0066373915255497E-15</v>
      </c>
      <c r="AY57" s="14">
        <f t="shared" si="19"/>
        <v>-1.1907383634152101E-14</v>
      </c>
      <c r="AZ57" s="14">
        <f t="shared" si="20"/>
        <v>1.0255498591308867</v>
      </c>
      <c r="BA57" s="14">
        <f t="shared" si="21"/>
        <v>-3.7690268584575288</v>
      </c>
    </row>
    <row r="58" spans="1:92">
      <c r="A58" s="26">
        <v>44286</v>
      </c>
      <c r="B58" s="24">
        <v>-0.13849514601420401</v>
      </c>
      <c r="C58" s="24">
        <v>1.9183215154542001E-2</v>
      </c>
      <c r="D58" s="24">
        <v>0.29197037052070901</v>
      </c>
      <c r="E58" s="25">
        <v>-6.7128179675883199E-18</v>
      </c>
      <c r="F58" s="24">
        <v>-4.41357424501388</v>
      </c>
      <c r="G58" s="24">
        <v>-0.115882499153404</v>
      </c>
      <c r="H58" s="25">
        <v>-6.1413633189728693E-5</v>
      </c>
      <c r="I58" s="25">
        <v>-7.9696548726269403E-15</v>
      </c>
      <c r="J58" s="25">
        <v>-1.1094893559492E-14</v>
      </c>
      <c r="K58" s="25">
        <v>2.73690386353319E-13</v>
      </c>
      <c r="L58" s="24">
        <v>-0.23200295043329799</v>
      </c>
      <c r="M58" s="24">
        <v>0</v>
      </c>
      <c r="N58" s="24">
        <v>0</v>
      </c>
      <c r="O58" s="25">
        <v>2.3020665220331801E-14</v>
      </c>
      <c r="P58" s="24">
        <v>0</v>
      </c>
      <c r="Q58" s="24">
        <v>-5.1972882296961803E-4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5">
        <v>-1.6852718343916399E-13</v>
      </c>
      <c r="Z58" s="25">
        <v>3.0923928778692301E-14</v>
      </c>
      <c r="AA58" s="25">
        <v>1.4677566339080298E-14</v>
      </c>
      <c r="AB58" s="25">
        <v>9.7348686442888196E-15</v>
      </c>
      <c r="AC58" s="25">
        <v>1.0835084560590799E-14</v>
      </c>
      <c r="AD58" s="25">
        <v>-5.8552226881551901E-14</v>
      </c>
      <c r="AE58" s="24">
        <v>0.33372683291362798</v>
      </c>
      <c r="AF58" s="24">
        <v>-4.2556555644819598</v>
      </c>
      <c r="AQ58" s="1">
        <f t="shared" si="11"/>
        <v>44286</v>
      </c>
      <c r="AR58" s="14">
        <f t="shared" si="12"/>
        <v>-0.13849514601420401</v>
      </c>
      <c r="AS58" s="14">
        <f t="shared" si="13"/>
        <v>0.31115358567525103</v>
      </c>
      <c r="AT58" s="14">
        <f t="shared" si="14"/>
        <v>-4.41357424501388</v>
      </c>
      <c r="AU58" s="14">
        <f t="shared" si="15"/>
        <v>-5.8114245615934672E-4</v>
      </c>
      <c r="AV58" s="14">
        <f t="shared" si="16"/>
        <v>-0.23200295043329799</v>
      </c>
      <c r="AW58" s="14">
        <f t="shared" si="17"/>
        <v>-0.115882499153404</v>
      </c>
      <c r="AX58" s="14">
        <f t="shared" si="18"/>
        <v>-7.9696548726269403E-15</v>
      </c>
      <c r="AY58" s="14">
        <f t="shared" si="19"/>
        <v>-1.1094893559492E-14</v>
      </c>
      <c r="AZ58" s="14">
        <f t="shared" si="20"/>
        <v>1.0218774120618135</v>
      </c>
      <c r="BA58" s="14">
        <f t="shared" si="21"/>
        <v>-3.5675049853338989</v>
      </c>
    </row>
    <row r="59" spans="1:92">
      <c r="A59" s="26">
        <v>44377</v>
      </c>
      <c r="B59" s="24">
        <v>-0.13328133948006299</v>
      </c>
      <c r="C59" s="24">
        <v>3.7297926063828202E-2</v>
      </c>
      <c r="D59" s="24">
        <v>0.15304933229291401</v>
      </c>
      <c r="E59" s="25">
        <v>-1.2664586661431701E-18</v>
      </c>
      <c r="F59" s="24">
        <v>-3.78131174448768</v>
      </c>
      <c r="G59" s="24">
        <v>-0.107490936131726</v>
      </c>
      <c r="H59" s="24">
        <v>1.60471987104949E-4</v>
      </c>
      <c r="I59" s="25">
        <v>-8.1954771465669903E-15</v>
      </c>
      <c r="J59" s="25">
        <v>2.63748860196998E-16</v>
      </c>
      <c r="K59" s="25">
        <v>2.7028415241846801E-13</v>
      </c>
      <c r="L59" s="24">
        <v>-0.230309044988354</v>
      </c>
      <c r="M59" s="24">
        <v>0</v>
      </c>
      <c r="N59" s="24">
        <v>0</v>
      </c>
      <c r="O59" s="25">
        <v>2.29932361614712E-14</v>
      </c>
      <c r="P59" s="24">
        <v>0</v>
      </c>
      <c r="Q59" s="24">
        <v>-6.7372592944320005E-4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5">
        <v>-1.40381390624303E-13</v>
      </c>
      <c r="Z59" s="25">
        <v>2.9998906406021003E-14</v>
      </c>
      <c r="AA59" s="25">
        <v>1.5487944828741001E-14</v>
      </c>
      <c r="AB59" s="25">
        <v>1.01752818222504E-14</v>
      </c>
      <c r="AC59" s="25">
        <v>1.0889092665589599E-14</v>
      </c>
      <c r="AD59" s="25">
        <v>-5.83408652366279E-14</v>
      </c>
      <c r="AE59" s="24">
        <v>0.33009205332202801</v>
      </c>
      <c r="AF59" s="24">
        <v>-3.7324670073512398</v>
      </c>
      <c r="AQ59" s="1">
        <f t="shared" si="11"/>
        <v>44377</v>
      </c>
      <c r="AR59" s="14">
        <f t="shared" si="12"/>
        <v>-0.13328133948006299</v>
      </c>
      <c r="AS59" s="14">
        <f t="shared" si="13"/>
        <v>0.19034725835674221</v>
      </c>
      <c r="AT59" s="14">
        <f t="shared" si="14"/>
        <v>-3.78131174448768</v>
      </c>
      <c r="AU59" s="14">
        <f t="shared" si="15"/>
        <v>-5.1325394233825102E-4</v>
      </c>
      <c r="AV59" s="14">
        <f t="shared" si="16"/>
        <v>-0.230309044988354</v>
      </c>
      <c r="AW59" s="14">
        <f t="shared" si="17"/>
        <v>-0.107490936131726</v>
      </c>
      <c r="AX59" s="14">
        <f t="shared" si="18"/>
        <v>-8.1954771465669903E-15</v>
      </c>
      <c r="AY59" s="14">
        <f t="shared" si="19"/>
        <v>2.63748860196998E-16</v>
      </c>
      <c r="AZ59" s="14">
        <f t="shared" si="20"/>
        <v>1.0182426324702476</v>
      </c>
      <c r="BA59" s="14">
        <f t="shared" si="21"/>
        <v>-3.0443164282031789</v>
      </c>
    </row>
    <row r="60" spans="1:92">
      <c r="A60" s="26">
        <v>44469</v>
      </c>
      <c r="B60" s="24">
        <v>-9.7226415359877597E-2</v>
      </c>
      <c r="C60" s="24">
        <v>5.6432082837294797E-2</v>
      </c>
      <c r="D60" s="24">
        <v>8.1846713383212505E-2</v>
      </c>
      <c r="E60" s="25">
        <v>1.07218891583309E-17</v>
      </c>
      <c r="F60" s="24">
        <v>-3.6186864579417302</v>
      </c>
      <c r="G60" s="24">
        <v>-0.11582293650464601</v>
      </c>
      <c r="H60" s="24">
        <v>-2.0968187830654601E-4</v>
      </c>
      <c r="I60" s="25">
        <v>-6.8436639521399301E-15</v>
      </c>
      <c r="J60" s="25">
        <v>9.3192514567784899E-15</v>
      </c>
      <c r="K60" s="25">
        <v>2.5819094005996099E-13</v>
      </c>
      <c r="L60" s="24">
        <v>-0.159991165370892</v>
      </c>
      <c r="M60" s="24">
        <v>0</v>
      </c>
      <c r="N60" s="24">
        <v>0</v>
      </c>
      <c r="O60" s="25">
        <v>2.29261913062577E-14</v>
      </c>
      <c r="P60" s="24">
        <v>0</v>
      </c>
      <c r="Q60" s="24">
        <v>-4.7857550464118698E-4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5">
        <v>-1.1331876125944201E-13</v>
      </c>
      <c r="Z60" s="25">
        <v>2.81968755054293E-14</v>
      </c>
      <c r="AA60" s="25">
        <v>1.60060476314087E-14</v>
      </c>
      <c r="AB60" s="25">
        <v>1.0667678184772E-14</v>
      </c>
      <c r="AC60" s="25">
        <v>1.10533468834971E-14</v>
      </c>
      <c r="AD60" s="25">
        <v>-5.7943137581358403E-14</v>
      </c>
      <c r="AE60" s="24">
        <v>0.32649455913265701</v>
      </c>
      <c r="AF60" s="24">
        <v>-3.5276418772067601</v>
      </c>
      <c r="AQ60" s="1">
        <f t="shared" si="11"/>
        <v>44469</v>
      </c>
      <c r="AR60" s="14">
        <f t="shared" si="12"/>
        <v>-9.7226415359877597E-2</v>
      </c>
      <c r="AS60" s="14">
        <f t="shared" si="13"/>
        <v>0.13827879622050732</v>
      </c>
      <c r="AT60" s="14">
        <f t="shared" si="14"/>
        <v>-3.6186864579417302</v>
      </c>
      <c r="AU60" s="14">
        <f t="shared" si="15"/>
        <v>-6.8825738294773305E-4</v>
      </c>
      <c r="AV60" s="14">
        <f t="shared" si="16"/>
        <v>-0.159991165370892</v>
      </c>
      <c r="AW60" s="14">
        <f t="shared" si="17"/>
        <v>-0.11582293650464601</v>
      </c>
      <c r="AX60" s="14">
        <f t="shared" si="18"/>
        <v>-6.8436639521399301E-15</v>
      </c>
      <c r="AY60" s="14">
        <f t="shared" si="19"/>
        <v>9.3192514567784899E-15</v>
      </c>
      <c r="AZ60" s="14">
        <f t="shared" si="20"/>
        <v>1.0146451382808839</v>
      </c>
      <c r="BA60" s="14">
        <f t="shared" si="21"/>
        <v>-2.8394912980586993</v>
      </c>
    </row>
    <row r="61" spans="1:92">
      <c r="A61" s="26">
        <v>44561</v>
      </c>
      <c r="B61" s="24">
        <v>-0.10021182634345099</v>
      </c>
      <c r="C61" s="24">
        <v>4.25606605730822E-2</v>
      </c>
      <c r="D61" s="24">
        <v>-0.17719266011647</v>
      </c>
      <c r="E61" s="25">
        <v>7.9494130012193895E-18</v>
      </c>
      <c r="F61" s="24">
        <v>-3.3816512479676701</v>
      </c>
      <c r="G61" s="24">
        <v>-8.9136171978471596E-2</v>
      </c>
      <c r="H61" s="24">
        <v>-1.6904082346371399E-4</v>
      </c>
      <c r="I61" s="25">
        <v>-5.0912937469458099E-15</v>
      </c>
      <c r="J61" s="25">
        <v>1.3618115257699599E-14</v>
      </c>
      <c r="K61" s="25">
        <v>2.3200681270107498E-13</v>
      </c>
      <c r="L61" s="24">
        <v>-0.23196321800056099</v>
      </c>
      <c r="M61" s="24">
        <v>0</v>
      </c>
      <c r="N61" s="24">
        <v>0</v>
      </c>
      <c r="O61" s="25">
        <v>2.2879836582718999E-14</v>
      </c>
      <c r="P61" s="24">
        <v>0</v>
      </c>
      <c r="Q61" s="24">
        <v>-1.26571513313704E-3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5">
        <v>-8.9236647949260698E-14</v>
      </c>
      <c r="Z61" s="25">
        <v>2.4713090452885798E-14</v>
      </c>
      <c r="AA61" s="25">
        <v>1.5407289772244301E-14</v>
      </c>
      <c r="AB61" s="25">
        <v>1.0342733802510301E-14</v>
      </c>
      <c r="AC61" s="25">
        <v>1.01296318531702E-14</v>
      </c>
      <c r="AD61" s="25">
        <v>-5.8674659373405395E-14</v>
      </c>
      <c r="AE61" s="24">
        <v>0.32293397218956899</v>
      </c>
      <c r="AF61" s="24">
        <v>-3.6160952476003998</v>
      </c>
      <c r="AQ61" s="1">
        <f t="shared" si="11"/>
        <v>44561</v>
      </c>
      <c r="AR61" s="14">
        <f t="shared" si="12"/>
        <v>-0.10021182634345099</v>
      </c>
      <c r="AS61" s="14">
        <f t="shared" si="13"/>
        <v>-0.13463199954338781</v>
      </c>
      <c r="AT61" s="14">
        <f t="shared" si="14"/>
        <v>-3.3816512479676701</v>
      </c>
      <c r="AU61" s="14">
        <f t="shared" si="15"/>
        <v>-1.4347559566007539E-3</v>
      </c>
      <c r="AV61" s="14">
        <f t="shared" si="16"/>
        <v>-0.23196321800056099</v>
      </c>
      <c r="AW61" s="14">
        <f t="shared" si="17"/>
        <v>-8.9136171978471596E-2</v>
      </c>
      <c r="AX61" s="14">
        <f t="shared" si="18"/>
        <v>-5.0912937469458099E-15</v>
      </c>
      <c r="AY61" s="14">
        <f t="shared" si="19"/>
        <v>1.3618115257699599E-14</v>
      </c>
      <c r="AZ61" s="14">
        <f t="shared" si="20"/>
        <v>1.0110845513377944</v>
      </c>
      <c r="BA61" s="14">
        <f t="shared" si="21"/>
        <v>-2.9279446684523389</v>
      </c>
    </row>
    <row r="62" spans="1:92">
      <c r="A62" s="26">
        <v>44651</v>
      </c>
      <c r="B62" s="24">
        <v>-0.100500317914542</v>
      </c>
      <c r="C62" s="24">
        <v>3.6630422394844098E-2</v>
      </c>
      <c r="D62" s="24">
        <v>-0.66499738680988796</v>
      </c>
      <c r="E62" s="25">
        <v>1.23166783858291E-17</v>
      </c>
      <c r="F62" s="24">
        <v>-2.5698148100036802</v>
      </c>
      <c r="G62" s="24">
        <v>-7.8561158887044305E-2</v>
      </c>
      <c r="H62" s="25">
        <v>6.2362174638302297E-5</v>
      </c>
      <c r="I62" s="25">
        <v>-3.37769363849181E-15</v>
      </c>
      <c r="J62" s="25">
        <v>2.19585031080632E-14</v>
      </c>
      <c r="K62" s="25">
        <v>2.13358771700436E-13</v>
      </c>
      <c r="L62" s="24">
        <v>-0.161727397547311</v>
      </c>
      <c r="M62" s="24">
        <v>0</v>
      </c>
      <c r="N62" s="24">
        <v>0</v>
      </c>
      <c r="O62" s="25">
        <v>2.2834584968111201E-14</v>
      </c>
      <c r="P62" s="24">
        <v>0</v>
      </c>
      <c r="Q62" s="24">
        <v>-1.47010810792458E-3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5">
        <v>-6.2293688394931699E-14</v>
      </c>
      <c r="Z62" s="25">
        <v>2.1676147125694299E-14</v>
      </c>
      <c r="AA62" s="25">
        <v>1.4510591780650599E-14</v>
      </c>
      <c r="AB62" s="25">
        <v>9.9055772711854402E-15</v>
      </c>
      <c r="AC62" s="25">
        <v>9.9082914067678196E-15</v>
      </c>
      <c r="AD62" s="25">
        <v>-5.8572318605529299E-14</v>
      </c>
      <c r="AE62" s="24">
        <v>0.31940991821380998</v>
      </c>
      <c r="AF62" s="24">
        <v>-3.22096847648691</v>
      </c>
      <c r="AQ62" s="1">
        <f t="shared" si="11"/>
        <v>44651</v>
      </c>
      <c r="AR62" s="14">
        <f t="shared" si="12"/>
        <v>-0.100500317914542</v>
      </c>
      <c r="AS62" s="14">
        <f t="shared" si="13"/>
        <v>-0.6283669644150438</v>
      </c>
      <c r="AT62" s="14">
        <f t="shared" si="14"/>
        <v>-2.5698148100036802</v>
      </c>
      <c r="AU62" s="14">
        <f t="shared" si="15"/>
        <v>-1.4077459332862776E-3</v>
      </c>
      <c r="AV62" s="14">
        <f t="shared" si="16"/>
        <v>-0.161727397547311</v>
      </c>
      <c r="AW62" s="14">
        <f t="shared" si="17"/>
        <v>-7.8561158887044305E-2</v>
      </c>
      <c r="AX62" s="14">
        <f t="shared" si="18"/>
        <v>-3.37769363849181E-15</v>
      </c>
      <c r="AY62" s="14">
        <f t="shared" si="19"/>
        <v>2.19585031080632E-14</v>
      </c>
      <c r="AZ62" s="14">
        <f t="shared" si="20"/>
        <v>1.0075604973620402</v>
      </c>
      <c r="BA62" s="14">
        <f t="shared" si="21"/>
        <v>-2.5328178973388491</v>
      </c>
    </row>
    <row r="63" spans="1:92">
      <c r="A63" s="26">
        <v>44742</v>
      </c>
      <c r="B63" s="24">
        <v>-7.4799172562464905E-2</v>
      </c>
      <c r="C63" s="24">
        <v>4.2940779987122403E-2</v>
      </c>
      <c r="D63" s="24">
        <v>-1.29085909011179</v>
      </c>
      <c r="E63" s="25">
        <v>1.84526894945145E-17</v>
      </c>
      <c r="F63" s="24">
        <v>-1.20362574443698</v>
      </c>
      <c r="G63" s="24">
        <v>-3.11027367221333E-2</v>
      </c>
      <c r="H63" s="24">
        <v>-1.76334259586849E-4</v>
      </c>
      <c r="I63" s="25">
        <v>-1.69784436097903E-15</v>
      </c>
      <c r="J63" s="25">
        <v>2.99155824417581E-14</v>
      </c>
      <c r="K63" s="25">
        <v>1.9604904621915499E-13</v>
      </c>
      <c r="L63" s="24">
        <v>-0.177375062353193</v>
      </c>
      <c r="M63" s="24">
        <v>0</v>
      </c>
      <c r="N63" s="24">
        <v>0</v>
      </c>
      <c r="O63" s="25">
        <v>2.2792589871299499E-14</v>
      </c>
      <c r="P63" s="24">
        <v>0</v>
      </c>
      <c r="Q63" s="24">
        <v>-1.0692038569379799E-3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5">
        <v>-4.5593006619842098E-14</v>
      </c>
      <c r="Z63" s="25">
        <v>2.0340511167387201E-14</v>
      </c>
      <c r="AA63" s="25">
        <v>1.47416632834432E-14</v>
      </c>
      <c r="AB63" s="25">
        <v>1.0372110520141999E-14</v>
      </c>
      <c r="AC63" s="25">
        <v>1.0454927744549299E-14</v>
      </c>
      <c r="AD63" s="25">
        <v>-5.76289034079896E-14</v>
      </c>
      <c r="AE63" s="24">
        <v>0.31592202676165898</v>
      </c>
      <c r="AF63" s="24">
        <v>-2.4201445375541</v>
      </c>
      <c r="AQ63" s="1">
        <f t="shared" si="11"/>
        <v>44742</v>
      </c>
      <c r="AR63" s="14">
        <f t="shared" si="12"/>
        <v>-7.4799172562464905E-2</v>
      </c>
      <c r="AS63" s="14">
        <f t="shared" si="13"/>
        <v>-1.2479183101246676</v>
      </c>
      <c r="AT63" s="14">
        <f t="shared" si="14"/>
        <v>-1.20362574443698</v>
      </c>
      <c r="AU63" s="14">
        <f t="shared" si="15"/>
        <v>-1.2455381165248289E-3</v>
      </c>
      <c r="AV63" s="14">
        <f t="shared" si="16"/>
        <v>-0.177375062353193</v>
      </c>
      <c r="AW63" s="14">
        <f t="shared" si="17"/>
        <v>-3.11027367221333E-2</v>
      </c>
      <c r="AX63" s="14">
        <f t="shared" si="18"/>
        <v>-1.69784436097903E-15</v>
      </c>
      <c r="AY63" s="14">
        <f t="shared" si="19"/>
        <v>2.99155824417581E-14</v>
      </c>
      <c r="AZ63" s="14">
        <f t="shared" si="20"/>
        <v>1.0040726059098959</v>
      </c>
      <c r="BA63" s="14">
        <f t="shared" si="21"/>
        <v>-1.7319939584060391</v>
      </c>
    </row>
    <row r="64" spans="1:92">
      <c r="A64" s="26">
        <v>44834</v>
      </c>
      <c r="B64" s="24">
        <v>-4.7991826703014898E-2</v>
      </c>
      <c r="C64" s="24">
        <v>4.7551779900292801E-2</v>
      </c>
      <c r="D64" s="24">
        <v>-1.72985170512721</v>
      </c>
      <c r="E64" s="25">
        <v>2.11013689714587E-17</v>
      </c>
      <c r="F64" s="24">
        <v>-0.35059427893813699</v>
      </c>
      <c r="G64" s="24">
        <v>-1.7870818346665601E-3</v>
      </c>
      <c r="H64" s="24">
        <v>-5.9244800606199799E-4</v>
      </c>
      <c r="I64" s="25">
        <v>-1.99397401668986E-17</v>
      </c>
      <c r="J64" s="25">
        <v>3.0470354068118399E-14</v>
      </c>
      <c r="K64" s="25">
        <v>1.8467735845079401E-13</v>
      </c>
      <c r="L64" s="24">
        <v>-0.144257056396011</v>
      </c>
      <c r="M64" s="24">
        <v>0</v>
      </c>
      <c r="N64" s="24">
        <v>0</v>
      </c>
      <c r="O64" s="25">
        <v>2.27474720464879E-14</v>
      </c>
      <c r="P64" s="24">
        <v>0</v>
      </c>
      <c r="Q64" s="24">
        <v>-1.13167667770331E-3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5">
        <v>-3.1483242399241298E-14</v>
      </c>
      <c r="Z64" s="25">
        <v>1.95422753524082E-14</v>
      </c>
      <c r="AA64" s="25">
        <v>1.5237889455703701E-14</v>
      </c>
      <c r="AB64" s="25">
        <v>1.10484430584127E-14</v>
      </c>
      <c r="AC64" s="25">
        <v>1.11648270168039E-14</v>
      </c>
      <c r="AD64" s="25">
        <v>-5.6428663119006502E-14</v>
      </c>
      <c r="AE64" s="24">
        <v>0.31246993118338301</v>
      </c>
      <c r="AF64" s="24">
        <v>-1.9161843625989201</v>
      </c>
      <c r="AQ64" s="1">
        <f t="shared" si="11"/>
        <v>44834</v>
      </c>
      <c r="AR64" s="14">
        <f t="shared" si="12"/>
        <v>-4.7991826703014898E-2</v>
      </c>
      <c r="AS64" s="14">
        <f t="shared" si="13"/>
        <v>-1.6822999252269173</v>
      </c>
      <c r="AT64" s="14">
        <f t="shared" si="14"/>
        <v>-0.35059427893813699</v>
      </c>
      <c r="AU64" s="14">
        <f t="shared" si="15"/>
        <v>-1.7241246837653079E-3</v>
      </c>
      <c r="AV64" s="14">
        <f t="shared" si="16"/>
        <v>-0.144257056396011</v>
      </c>
      <c r="AW64" s="14">
        <f t="shared" si="17"/>
        <v>-1.7870818346665601E-3</v>
      </c>
      <c r="AX64" s="14">
        <f t="shared" si="18"/>
        <v>-1.99397401668986E-17</v>
      </c>
      <c r="AY64" s="14">
        <f t="shared" si="19"/>
        <v>3.0470354068118399E-14</v>
      </c>
      <c r="AZ64" s="14">
        <f t="shared" si="20"/>
        <v>1.0006205103316219</v>
      </c>
      <c r="BA64" s="14">
        <f t="shared" si="21"/>
        <v>-1.2280337834508592</v>
      </c>
    </row>
    <row r="65" spans="1:53">
      <c r="A65" s="26">
        <v>44926</v>
      </c>
      <c r="B65" s="24">
        <v>-5.9865761891586398E-2</v>
      </c>
      <c r="C65" s="24">
        <v>5.3458143374301097E-2</v>
      </c>
      <c r="D65" s="24">
        <v>-2.1426983647697502</v>
      </c>
      <c r="E65" s="25">
        <v>2.42272702451311E-17</v>
      </c>
      <c r="F65" s="24">
        <v>0.50118337400269997</v>
      </c>
      <c r="G65" s="24">
        <v>-7.7804620650608596E-3</v>
      </c>
      <c r="H65" s="24">
        <v>-4.9531559917861305E-4</v>
      </c>
      <c r="I65" s="25">
        <v>5.7185405543404002E-16</v>
      </c>
      <c r="J65" s="25">
        <v>3.1316829097336098E-14</v>
      </c>
      <c r="K65" s="25">
        <v>1.6258636211272999E-13</v>
      </c>
      <c r="L65" s="24">
        <v>-0.12620366152263601</v>
      </c>
      <c r="M65" s="24">
        <v>0</v>
      </c>
      <c r="N65" s="24">
        <v>0</v>
      </c>
      <c r="O65" s="25">
        <v>2.26488881412304E-14</v>
      </c>
      <c r="P65" s="24">
        <v>0</v>
      </c>
      <c r="Q65" s="24">
        <v>-1.64527817628393E-3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5">
        <v>-1.88052938749206E-14</v>
      </c>
      <c r="Z65" s="25">
        <v>1.8696100519236099E-14</v>
      </c>
      <c r="AA65" s="25">
        <v>1.5646578600424999E-14</v>
      </c>
      <c r="AB65" s="25">
        <v>1.1601681568485599E-14</v>
      </c>
      <c r="AC65" s="25">
        <v>1.17760670642373E-14</v>
      </c>
      <c r="AD65" s="25">
        <v>-5.5363496871848099E-14</v>
      </c>
      <c r="AE65" s="24">
        <v>0.30905326858251903</v>
      </c>
      <c r="AF65" s="24">
        <v>-1.47499405806478</v>
      </c>
      <c r="AQ65" s="1">
        <f t="shared" si="11"/>
        <v>44926</v>
      </c>
      <c r="AR65" s="14">
        <f t="shared" si="12"/>
        <v>-5.9865761891586398E-2</v>
      </c>
      <c r="AS65" s="14">
        <f t="shared" si="13"/>
        <v>-2.0892402213954493</v>
      </c>
      <c r="AT65" s="14">
        <f t="shared" si="14"/>
        <v>0.50118337400269997</v>
      </c>
      <c r="AU65" s="14">
        <f t="shared" si="15"/>
        <v>-2.1405937754625428E-3</v>
      </c>
      <c r="AV65" s="14">
        <f t="shared" si="16"/>
        <v>-0.12620366152263601</v>
      </c>
      <c r="AW65" s="14">
        <f t="shared" si="17"/>
        <v>-7.7804620650608596E-3</v>
      </c>
      <c r="AX65" s="14">
        <f t="shared" si="18"/>
        <v>5.7185405543404002E-16</v>
      </c>
      <c r="AY65" s="14">
        <f t="shared" si="19"/>
        <v>3.1316829097336098E-14</v>
      </c>
      <c r="AZ65" s="14">
        <f t="shared" si="20"/>
        <v>0.99720384773074422</v>
      </c>
      <c r="BA65" s="14">
        <f t="shared" si="21"/>
        <v>-0.78684347891671902</v>
      </c>
    </row>
    <row r="66" spans="1:53">
      <c r="A66" s="26">
        <v>45016</v>
      </c>
      <c r="B66" s="24">
        <v>-8.1543025495578403E-2</v>
      </c>
      <c r="C66" s="24">
        <v>6.8582766528638803E-2</v>
      </c>
      <c r="D66" s="24">
        <v>-2.2795473353069902</v>
      </c>
      <c r="E66" s="25">
        <v>2.95747088925413E-17</v>
      </c>
      <c r="F66" s="24">
        <v>0.92379220933648698</v>
      </c>
      <c r="G66" s="24">
        <v>-3.2219791289892899E-2</v>
      </c>
      <c r="H66" s="24">
        <v>-1.3648344705164E-4</v>
      </c>
      <c r="I66" s="25">
        <v>-1.9576197529301599E-16</v>
      </c>
      <c r="J66" s="25">
        <v>3.2941798872337902E-14</v>
      </c>
      <c r="K66" s="25">
        <v>1.4375914287053999E-13</v>
      </c>
      <c r="L66" s="24">
        <v>-0.12987434289029001</v>
      </c>
      <c r="M66" s="24">
        <v>0</v>
      </c>
      <c r="N66" s="24">
        <v>0</v>
      </c>
      <c r="O66" s="25">
        <v>2.2515671574859099E-14</v>
      </c>
      <c r="P66" s="24">
        <v>0</v>
      </c>
      <c r="Q66" s="24">
        <v>-1.4676901554981101E-3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5">
        <v>-5.0596075095734904E-15</v>
      </c>
      <c r="Z66" s="25">
        <v>1.7934334495351301E-14</v>
      </c>
      <c r="AA66" s="25">
        <v>1.6011149821566199E-14</v>
      </c>
      <c r="AB66" s="25">
        <v>1.2128636337121501E-14</v>
      </c>
      <c r="AC66" s="25">
        <v>1.23386229220384E-14</v>
      </c>
      <c r="AD66" s="25">
        <v>-5.4203579934005201E-14</v>
      </c>
      <c r="AE66" s="24">
        <v>0.30567167977565401</v>
      </c>
      <c r="AF66" s="24">
        <v>-1.2267420129443201</v>
      </c>
      <c r="AQ66" s="1">
        <f t="shared" ref="AQ66:AQ97" si="22">+A66</f>
        <v>45016</v>
      </c>
      <c r="AR66" s="14">
        <f t="shared" ref="AR66:AR97" si="23">+B66</f>
        <v>-8.1543025495578403E-2</v>
      </c>
      <c r="AS66" s="14">
        <f t="shared" ref="AS66:AS97" si="24">+C66+D66</f>
        <v>-2.2109645687783512</v>
      </c>
      <c r="AT66" s="14">
        <f t="shared" ref="AT66:AT97" si="25">+E66+F66</f>
        <v>0.92379220933648698</v>
      </c>
      <c r="AU66" s="14">
        <f t="shared" ref="AU66:AU97" si="26">+H66+Q66</f>
        <v>-1.6041736025497501E-3</v>
      </c>
      <c r="AV66" s="14">
        <f t="shared" ref="AV66:AV97" si="27">+L66</f>
        <v>-0.12987434289029001</v>
      </c>
      <c r="AW66" s="14">
        <f t="shared" ref="AW66:AW97" si="28">+G66</f>
        <v>-3.2219791289892899E-2</v>
      </c>
      <c r="AX66" s="14">
        <f t="shared" ref="AX66:AX97" si="29">+I66</f>
        <v>-1.9576197529301599E-16</v>
      </c>
      <c r="AY66" s="14">
        <f t="shared" ref="AY66:AY97" si="30">+J66</f>
        <v>3.2941798872337902E-14</v>
      </c>
      <c r="AZ66" s="14">
        <f t="shared" ref="AZ66:AZ97" si="31">AF66-SUM(AR66:AY66)+0.688150579148061</f>
        <v>0.99382225892388376</v>
      </c>
      <c r="BA66" s="14">
        <f t="shared" ref="BA66:BA97" si="32">+SUM(AR66:AZ66)</f>
        <v>-0.53859143379625907</v>
      </c>
    </row>
    <row r="67" spans="1:53">
      <c r="A67" s="26">
        <v>45107</v>
      </c>
      <c r="B67" s="24">
        <v>-7.3858732799340798E-2</v>
      </c>
      <c r="C67" s="24">
        <v>7.1151139664584806E-2</v>
      </c>
      <c r="D67" s="24">
        <v>-2.3618295537105398</v>
      </c>
      <c r="E67" s="25">
        <v>3.6511416660204698E-17</v>
      </c>
      <c r="F67" s="24">
        <v>1.3463217612274101</v>
      </c>
      <c r="G67" s="24">
        <v>-2.7301755500786E-2</v>
      </c>
      <c r="H67" s="24">
        <v>-2.34664037641279E-4</v>
      </c>
      <c r="I67" s="25">
        <v>3.3344047404963599E-17</v>
      </c>
      <c r="J67" s="25">
        <v>3.3537862416822201E-14</v>
      </c>
      <c r="K67" s="25">
        <v>1.2737161993961799E-13</v>
      </c>
      <c r="L67" s="24">
        <v>-0.107033038659626</v>
      </c>
      <c r="M67" s="24">
        <v>0</v>
      </c>
      <c r="N67" s="24">
        <v>0</v>
      </c>
      <c r="O67" s="25">
        <v>2.2453371805161299E-14</v>
      </c>
      <c r="P67" s="24">
        <v>0</v>
      </c>
      <c r="Q67" s="24">
        <v>-5.1166740394862904E-4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5">
        <v>9.8730942302312795E-15</v>
      </c>
      <c r="Z67" s="25">
        <v>1.7344838327107701E-14</v>
      </c>
      <c r="AA67" s="25">
        <v>1.6503808589537601E-14</v>
      </c>
      <c r="AB67" s="25">
        <v>1.27879361443776E-14</v>
      </c>
      <c r="AC67" s="25">
        <v>1.31821118204518E-14</v>
      </c>
      <c r="AD67" s="25">
        <v>-5.3007467833123898E-14</v>
      </c>
      <c r="AE67" s="24">
        <v>0.30232480925270899</v>
      </c>
      <c r="AF67" s="24">
        <v>-0.85097170196698602</v>
      </c>
      <c r="AQ67" s="1">
        <f t="shared" si="22"/>
        <v>45107</v>
      </c>
      <c r="AR67" s="14">
        <f t="shared" si="23"/>
        <v>-7.3858732799340798E-2</v>
      </c>
      <c r="AS67" s="14">
        <f t="shared" si="24"/>
        <v>-2.2906784140459551</v>
      </c>
      <c r="AT67" s="14">
        <f t="shared" si="25"/>
        <v>1.3463217612274101</v>
      </c>
      <c r="AU67" s="14">
        <f t="shared" si="26"/>
        <v>-7.4633144158990801E-4</v>
      </c>
      <c r="AV67" s="14">
        <f t="shared" si="27"/>
        <v>-0.107033038659626</v>
      </c>
      <c r="AW67" s="14">
        <f t="shared" si="28"/>
        <v>-2.7301755500786E-2</v>
      </c>
      <c r="AX67" s="14">
        <f t="shared" si="29"/>
        <v>3.3344047404963599E-17</v>
      </c>
      <c r="AY67" s="14">
        <f t="shared" si="30"/>
        <v>3.3537862416822201E-14</v>
      </c>
      <c r="AZ67" s="14">
        <f t="shared" si="31"/>
        <v>0.99047538840092908</v>
      </c>
      <c r="BA67" s="14">
        <f t="shared" si="32"/>
        <v>-0.16282112281892502</v>
      </c>
    </row>
    <row r="68" spans="1:53">
      <c r="A68" s="26">
        <v>45199</v>
      </c>
      <c r="B68" s="24">
        <v>-7.3734703672027196E-2</v>
      </c>
      <c r="C68" s="24">
        <v>6.7877587498526099E-2</v>
      </c>
      <c r="D68" s="24">
        <v>-2.36175094359041</v>
      </c>
      <c r="E68" s="25">
        <v>4.0374505570348899E-17</v>
      </c>
      <c r="F68" s="24">
        <v>1.7143628556991399</v>
      </c>
      <c r="G68" s="24">
        <v>-3.01878843181798E-2</v>
      </c>
      <c r="H68" s="24">
        <v>-1.19963806491693E-4</v>
      </c>
      <c r="I68" s="25">
        <v>1.03445141574407E-16</v>
      </c>
      <c r="J68" s="25">
        <v>2.7614031017268101E-14</v>
      </c>
      <c r="K68" s="25">
        <v>1.09693874261195E-13</v>
      </c>
      <c r="L68" s="24">
        <v>-0.100987568163448</v>
      </c>
      <c r="M68" s="24">
        <v>0</v>
      </c>
      <c r="N68" s="24">
        <v>0</v>
      </c>
      <c r="O68" s="25">
        <v>2.2381977355471799E-14</v>
      </c>
      <c r="P68" s="24">
        <v>0</v>
      </c>
      <c r="Q68" s="24">
        <v>2.84557368068764E-4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5">
        <v>2.3451090457697299E-14</v>
      </c>
      <c r="Z68" s="25">
        <v>1.6874817767363201E-14</v>
      </c>
      <c r="AA68" s="25">
        <v>1.7044886789964099E-14</v>
      </c>
      <c r="AB68" s="25">
        <v>1.36234541846578E-14</v>
      </c>
      <c r="AC68" s="25">
        <v>1.39208692682337E-14</v>
      </c>
      <c r="AD68" s="25">
        <v>-5.1923955750643998E-14</v>
      </c>
      <c r="AE68" s="24">
        <v>0.29901230513770399</v>
      </c>
      <c r="AF68" s="24">
        <v>-0.48524375784693002</v>
      </c>
      <c r="AQ68" s="1">
        <f t="shared" si="22"/>
        <v>45199</v>
      </c>
      <c r="AR68" s="14">
        <f t="shared" si="23"/>
        <v>-7.3734703672027196E-2</v>
      </c>
      <c r="AS68" s="14">
        <f t="shared" si="24"/>
        <v>-2.293873356091884</v>
      </c>
      <c r="AT68" s="14">
        <f t="shared" si="25"/>
        <v>1.7143628556991399</v>
      </c>
      <c r="AU68" s="14">
        <f t="shared" si="26"/>
        <v>1.6459356157707102E-4</v>
      </c>
      <c r="AV68" s="14">
        <f t="shared" si="27"/>
        <v>-0.100987568163448</v>
      </c>
      <c r="AW68" s="14">
        <f t="shared" si="28"/>
        <v>-3.01878843181798E-2</v>
      </c>
      <c r="AX68" s="14">
        <f t="shared" si="29"/>
        <v>1.03445141574407E-16</v>
      </c>
      <c r="AY68" s="14">
        <f t="shared" si="30"/>
        <v>2.7614031017268101E-14</v>
      </c>
      <c r="AZ68" s="14">
        <f t="shared" si="31"/>
        <v>0.98716288428592525</v>
      </c>
      <c r="BA68" s="14">
        <f t="shared" si="32"/>
        <v>0.20290682130113091</v>
      </c>
    </row>
    <row r="69" spans="1:53">
      <c r="A69" s="26">
        <v>45291</v>
      </c>
      <c r="B69" s="24">
        <v>-8.4819510447395094E-2</v>
      </c>
      <c r="C69" s="24">
        <v>6.0489422542021699E-2</v>
      </c>
      <c r="D69" s="24">
        <v>-2.3357624481590298</v>
      </c>
      <c r="E69" s="25">
        <v>3.7779293184238701E-17</v>
      </c>
      <c r="F69" s="24">
        <v>1.7911420070726101</v>
      </c>
      <c r="G69" s="24">
        <v>-2.54290106670974E-2</v>
      </c>
      <c r="H69" s="25">
        <v>8.3300554366663406E-5</v>
      </c>
      <c r="I69" s="25">
        <v>3.4583792567638698E-16</v>
      </c>
      <c r="J69" s="25">
        <v>2.23937025313668E-14</v>
      </c>
      <c r="K69" s="25">
        <v>8.9318699322753105E-14</v>
      </c>
      <c r="L69" s="24">
        <v>-0.119030897377367</v>
      </c>
      <c r="M69" s="24">
        <v>0</v>
      </c>
      <c r="N69" s="24">
        <v>0</v>
      </c>
      <c r="O69" s="25">
        <v>2.2295175984009699E-14</v>
      </c>
      <c r="P69" s="24">
        <v>0</v>
      </c>
      <c r="Q69" s="24">
        <v>1.1849146710409401E-3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5">
        <v>3.4731791682436198E-14</v>
      </c>
      <c r="Z69" s="25">
        <v>1.6298060964225599E-14</v>
      </c>
      <c r="AA69" s="25">
        <v>1.76355386337973E-14</v>
      </c>
      <c r="AB69" s="25">
        <v>1.4219452609559599E-14</v>
      </c>
      <c r="AC69" s="25">
        <v>1.4433770630091898E-14</v>
      </c>
      <c r="AD69" s="25">
        <v>-5.1109190920623102E-14</v>
      </c>
      <c r="AE69" s="24">
        <v>0.29573381915001001</v>
      </c>
      <c r="AF69" s="24">
        <v>-0.41640840266066098</v>
      </c>
      <c r="AQ69" s="1">
        <f t="shared" si="22"/>
        <v>45291</v>
      </c>
      <c r="AR69" s="14">
        <f t="shared" si="23"/>
        <v>-8.4819510447395094E-2</v>
      </c>
      <c r="AS69" s="14">
        <f t="shared" si="24"/>
        <v>-2.2752730256170079</v>
      </c>
      <c r="AT69" s="14">
        <f t="shared" si="25"/>
        <v>1.7911420070726101</v>
      </c>
      <c r="AU69" s="14">
        <f t="shared" si="26"/>
        <v>1.2682152254076034E-3</v>
      </c>
      <c r="AV69" s="14">
        <f t="shared" si="27"/>
        <v>-0.119030897377367</v>
      </c>
      <c r="AW69" s="14">
        <f t="shared" si="28"/>
        <v>-2.54290106670974E-2</v>
      </c>
      <c r="AX69" s="14">
        <f t="shared" si="29"/>
        <v>3.4583792567638698E-16</v>
      </c>
      <c r="AY69" s="14">
        <f t="shared" si="30"/>
        <v>2.23937025313668E-14</v>
      </c>
      <c r="AZ69" s="14">
        <f t="shared" si="31"/>
        <v>0.98388439829822683</v>
      </c>
      <c r="BA69" s="14">
        <f t="shared" si="32"/>
        <v>0.27174217648740007</v>
      </c>
    </row>
    <row r="70" spans="1:53">
      <c r="A70" s="26">
        <v>45382</v>
      </c>
      <c r="B70" s="24">
        <v>-8.3123002403381704E-2</v>
      </c>
      <c r="C70" s="24">
        <v>6.5383450960659104E-2</v>
      </c>
      <c r="D70" s="24">
        <v>-2.2463610564871099</v>
      </c>
      <c r="E70" s="25">
        <v>4.3006730331810001E-17</v>
      </c>
      <c r="F70" s="24">
        <v>1.7521884094734499</v>
      </c>
      <c r="G70" s="24">
        <v>-6.4094098414195499E-2</v>
      </c>
      <c r="H70" s="25">
        <v>3.0754506339221098E-5</v>
      </c>
      <c r="I70" s="25">
        <v>-7.9745490970525502E-16</v>
      </c>
      <c r="J70" s="25">
        <v>2.07332757097853E-14</v>
      </c>
      <c r="K70" s="25">
        <v>7.7378541627638396E-14</v>
      </c>
      <c r="L70" s="24">
        <v>-5.8108643846573098E-2</v>
      </c>
      <c r="M70" s="24">
        <v>0</v>
      </c>
      <c r="N70" s="24">
        <v>0</v>
      </c>
      <c r="O70" s="25">
        <v>2.2168896343297099E-14</v>
      </c>
      <c r="P70" s="24">
        <v>0</v>
      </c>
      <c r="Q70" s="24">
        <v>2.3395118760574899E-3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5">
        <v>4.9605994480273802E-14</v>
      </c>
      <c r="Z70" s="25">
        <v>1.6247032837982E-14</v>
      </c>
      <c r="AA70" s="25">
        <v>1.81269083805472E-14</v>
      </c>
      <c r="AB70" s="25">
        <v>1.4708475951149401E-14</v>
      </c>
      <c r="AC70" s="25">
        <v>1.48368162754095E-14</v>
      </c>
      <c r="AD70" s="25">
        <v>-5.0424993490117499E-14</v>
      </c>
      <c r="AE70" s="24">
        <v>0.29248900656606602</v>
      </c>
      <c r="AF70" s="24">
        <v>-0.33925566776851002</v>
      </c>
      <c r="AQ70" s="1">
        <f t="shared" si="22"/>
        <v>45382</v>
      </c>
      <c r="AR70" s="14">
        <f t="shared" si="23"/>
        <v>-8.3123002403381704E-2</v>
      </c>
      <c r="AS70" s="14">
        <f t="shared" si="24"/>
        <v>-2.1809776055264507</v>
      </c>
      <c r="AT70" s="14">
        <f t="shared" si="25"/>
        <v>1.7521884094734499</v>
      </c>
      <c r="AU70" s="14">
        <f t="shared" si="26"/>
        <v>2.3702663823967109E-3</v>
      </c>
      <c r="AV70" s="14">
        <f t="shared" si="27"/>
        <v>-5.8108643846573098E-2</v>
      </c>
      <c r="AW70" s="14">
        <f t="shared" si="28"/>
        <v>-6.4094098414195499E-2</v>
      </c>
      <c r="AX70" s="14">
        <f t="shared" si="29"/>
        <v>-7.9745490970525502E-16</v>
      </c>
      <c r="AY70" s="14">
        <f t="shared" si="30"/>
        <v>2.07332757097853E-14</v>
      </c>
      <c r="AZ70" s="14">
        <f t="shared" si="31"/>
        <v>0.98063958571428533</v>
      </c>
      <c r="BA70" s="14">
        <f t="shared" si="32"/>
        <v>0.34889491137955098</v>
      </c>
    </row>
    <row r="71" spans="1:53">
      <c r="A71" s="26">
        <v>45473</v>
      </c>
      <c r="B71" s="24">
        <v>-9.1037417787027203E-2</v>
      </c>
      <c r="C71" s="24">
        <v>5.2318780320544302E-2</v>
      </c>
      <c r="D71" s="24">
        <v>-2.3248042042448001</v>
      </c>
      <c r="E71" s="25">
        <v>4.3789778695124298E-17</v>
      </c>
      <c r="F71" s="24">
        <v>1.9270190663167299</v>
      </c>
      <c r="G71" s="24">
        <v>-6.93974235155492E-2</v>
      </c>
      <c r="H71" s="24">
        <v>1.3800708000878399E-4</v>
      </c>
      <c r="I71" s="25">
        <v>-7.2946001169772602E-16</v>
      </c>
      <c r="J71" s="25">
        <v>1.75515604619689E-14</v>
      </c>
      <c r="K71" s="25">
        <v>5.8095560540923896E-14</v>
      </c>
      <c r="L71" s="24">
        <v>-5.4229648645105301E-2</v>
      </c>
      <c r="M71" s="24">
        <v>0</v>
      </c>
      <c r="N71" s="24">
        <v>0</v>
      </c>
      <c r="O71" s="25">
        <v>2.2070347857656201E-14</v>
      </c>
      <c r="P71" s="24">
        <v>0</v>
      </c>
      <c r="Q71" s="24">
        <v>2.9979903710512699E-3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5">
        <v>6.2533037072776396E-14</v>
      </c>
      <c r="Z71" s="25">
        <v>1.56640320622243E-14</v>
      </c>
      <c r="AA71" s="25">
        <v>1.8356280350716001E-14</v>
      </c>
      <c r="AB71" s="25">
        <v>1.5002925563117E-14</v>
      </c>
      <c r="AC71" s="25">
        <v>1.5085163474224499E-14</v>
      </c>
      <c r="AD71" s="25">
        <v>-4.98923602583691E-14</v>
      </c>
      <c r="AE71" s="24">
        <v>0.28927752618156699</v>
      </c>
      <c r="AF71" s="24">
        <v>-0.26771732392240999</v>
      </c>
      <c r="AQ71" s="1">
        <f t="shared" si="22"/>
        <v>45473</v>
      </c>
      <c r="AR71" s="14">
        <f t="shared" si="23"/>
        <v>-9.1037417787027203E-2</v>
      </c>
      <c r="AS71" s="14">
        <f t="shared" si="24"/>
        <v>-2.2724854239242558</v>
      </c>
      <c r="AT71" s="14">
        <f t="shared" si="25"/>
        <v>1.9270190663167299</v>
      </c>
      <c r="AU71" s="14">
        <f t="shared" si="26"/>
        <v>3.1359974510600536E-3</v>
      </c>
      <c r="AV71" s="14">
        <f t="shared" si="27"/>
        <v>-5.4229648645105301E-2</v>
      </c>
      <c r="AW71" s="14">
        <f t="shared" si="28"/>
        <v>-6.93974235155492E-2</v>
      </c>
      <c r="AX71" s="14">
        <f t="shared" si="29"/>
        <v>-7.2946001169772602E-16</v>
      </c>
      <c r="AY71" s="14">
        <f t="shared" si="30"/>
        <v>1.75515604619689E-14</v>
      </c>
      <c r="AZ71" s="14">
        <f t="shared" si="31"/>
        <v>0.97742810532978175</v>
      </c>
      <c r="BA71" s="14">
        <f t="shared" si="32"/>
        <v>0.420433255225651</v>
      </c>
    </row>
    <row r="72" spans="1:53">
      <c r="A72" s="26">
        <v>45565</v>
      </c>
      <c r="B72" s="24">
        <v>-9.0079000520619096E-2</v>
      </c>
      <c r="C72" s="24">
        <v>4.4373661774999601E-2</v>
      </c>
      <c r="D72" s="24">
        <v>-2.3015561622023601</v>
      </c>
      <c r="E72" s="25">
        <v>4.4889605626771299E-17</v>
      </c>
      <c r="F72" s="24">
        <v>1.9077488756535601</v>
      </c>
      <c r="G72" s="24">
        <v>-7.2297802141043602E-2</v>
      </c>
      <c r="H72" s="24">
        <v>1.3156535875331199E-4</v>
      </c>
      <c r="I72" s="25">
        <v>-5.8195584062464595E-16</v>
      </c>
      <c r="J72" s="25">
        <v>1.68513919869842E-14</v>
      </c>
      <c r="K72" s="25">
        <v>4.6177771412381597E-14</v>
      </c>
      <c r="L72" s="24">
        <v>-4.4299410582452597E-2</v>
      </c>
      <c r="M72" s="24">
        <v>0</v>
      </c>
      <c r="N72" s="24">
        <v>0</v>
      </c>
      <c r="O72" s="25">
        <v>2.19602949558405E-14</v>
      </c>
      <c r="P72" s="24">
        <v>0</v>
      </c>
      <c r="Q72" s="24">
        <v>3.6197759980452098E-3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5">
        <v>7.2729262536494397E-14</v>
      </c>
      <c r="Z72" s="25">
        <v>1.4934113657204201E-14</v>
      </c>
      <c r="AA72" s="25">
        <v>1.84745560442983E-14</v>
      </c>
      <c r="AB72" s="25">
        <v>1.51968678051034E-14</v>
      </c>
      <c r="AC72" s="25">
        <v>1.5239780813716601E-14</v>
      </c>
      <c r="AD72" s="25">
        <v>-4.9465986707196901E-14</v>
      </c>
      <c r="AE72" s="24">
        <v>0.28609904027409999</v>
      </c>
      <c r="AF72" s="24">
        <v>-0.26625945638684101</v>
      </c>
      <c r="AQ72" s="1">
        <f t="shared" si="22"/>
        <v>45565</v>
      </c>
      <c r="AR72" s="14">
        <f t="shared" si="23"/>
        <v>-9.0079000520619096E-2</v>
      </c>
      <c r="AS72" s="14">
        <f t="shared" si="24"/>
        <v>-2.2571825004273607</v>
      </c>
      <c r="AT72" s="14">
        <f t="shared" si="25"/>
        <v>1.9077488756535601</v>
      </c>
      <c r="AU72" s="14">
        <f t="shared" si="26"/>
        <v>3.7513413567985218E-3</v>
      </c>
      <c r="AV72" s="14">
        <f t="shared" si="27"/>
        <v>-4.4299410582452597E-2</v>
      </c>
      <c r="AW72" s="14">
        <f t="shared" si="28"/>
        <v>-7.2297802141043602E-2</v>
      </c>
      <c r="AX72" s="14">
        <f t="shared" si="29"/>
        <v>-5.8195584062464595E-16</v>
      </c>
      <c r="AY72" s="14">
        <f t="shared" si="30"/>
        <v>1.68513919869842E-14</v>
      </c>
      <c r="AZ72" s="14">
        <f t="shared" si="31"/>
        <v>0.97424961942232091</v>
      </c>
      <c r="BA72" s="14">
        <f t="shared" si="32"/>
        <v>0.42189112276121998</v>
      </c>
    </row>
    <row r="73" spans="1:53">
      <c r="A73" s="26">
        <v>45657</v>
      </c>
      <c r="B73" s="24">
        <v>-8.9103282575452594E-2</v>
      </c>
      <c r="C73" s="24">
        <v>3.7635087195426797E-2</v>
      </c>
      <c r="D73" s="24">
        <v>-2.2785406005803401</v>
      </c>
      <c r="E73" s="25">
        <v>4.58985082005862E-17</v>
      </c>
      <c r="F73" s="24">
        <v>1.88867138689703</v>
      </c>
      <c r="G73" s="24">
        <v>-7.4729562646633704E-2</v>
      </c>
      <c r="H73" s="24">
        <v>1.24259170188895E-4</v>
      </c>
      <c r="I73" s="25">
        <v>-4.48970153154124E-16</v>
      </c>
      <c r="J73" s="25">
        <v>1.6179694086569399E-14</v>
      </c>
      <c r="K73" s="25">
        <v>3.4781261219098699E-14</v>
      </c>
      <c r="L73" s="24">
        <v>-3.55580142913383E-2</v>
      </c>
      <c r="M73" s="24">
        <v>0</v>
      </c>
      <c r="N73" s="24">
        <v>0</v>
      </c>
      <c r="O73" s="25">
        <v>2.18466038844829E-14</v>
      </c>
      <c r="P73" s="24">
        <v>0</v>
      </c>
      <c r="Q73" s="24">
        <v>4.01666954774602E-3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5">
        <v>8.2399013651926405E-14</v>
      </c>
      <c r="Z73" s="25">
        <v>1.4249168376538599E-14</v>
      </c>
      <c r="AA73" s="25">
        <v>1.8588807165673099E-14</v>
      </c>
      <c r="AB73" s="25">
        <v>1.5384965352798201E-14</v>
      </c>
      <c r="AC73" s="25">
        <v>1.5390919526068599E-14</v>
      </c>
      <c r="AD73" s="25">
        <v>-4.9035198310776201E-14</v>
      </c>
      <c r="AE73" s="24">
        <v>0.28295321456623901</v>
      </c>
      <c r="AF73" s="24">
        <v>-0.26453084271696198</v>
      </c>
      <c r="AQ73" s="1">
        <f t="shared" si="22"/>
        <v>45657</v>
      </c>
      <c r="AR73" s="14">
        <f t="shared" si="23"/>
        <v>-8.9103282575452594E-2</v>
      </c>
      <c r="AS73" s="14">
        <f t="shared" si="24"/>
        <v>-2.2409055133849134</v>
      </c>
      <c r="AT73" s="14">
        <f t="shared" si="25"/>
        <v>1.88867138689703</v>
      </c>
      <c r="AU73" s="14">
        <f t="shared" si="26"/>
        <v>4.140928717934915E-3</v>
      </c>
      <c r="AV73" s="14">
        <f t="shared" si="27"/>
        <v>-3.55580142913383E-2</v>
      </c>
      <c r="AW73" s="14">
        <f t="shared" si="28"/>
        <v>-7.4729562646633704E-2</v>
      </c>
      <c r="AX73" s="14">
        <f t="shared" si="29"/>
        <v>-4.48970153154124E-16</v>
      </c>
      <c r="AY73" s="14">
        <f t="shared" si="30"/>
        <v>1.6179694086569399E-14</v>
      </c>
      <c r="AZ73" s="14">
        <f t="shared" si="31"/>
        <v>0.97110379371445621</v>
      </c>
      <c r="BA73" s="14">
        <f t="shared" si="32"/>
        <v>0.42361973643109896</v>
      </c>
    </row>
    <row r="74" spans="1:53">
      <c r="A74" s="26">
        <v>45747</v>
      </c>
      <c r="B74" s="24">
        <v>-8.8115186555896993E-2</v>
      </c>
      <c r="C74" s="24">
        <v>3.1919831078835899E-2</v>
      </c>
      <c r="D74" s="24">
        <v>-2.2557551945745402</v>
      </c>
      <c r="E74" s="25">
        <v>4.6819188476938103E-17</v>
      </c>
      <c r="F74" s="24">
        <v>1.8697846730280601</v>
      </c>
      <c r="G74" s="24">
        <v>-7.6744021809887195E-2</v>
      </c>
      <c r="H74" s="24">
        <v>1.16336576136837E-4</v>
      </c>
      <c r="I74" s="25">
        <v>-3.2938024298965301E-16</v>
      </c>
      <c r="J74" s="25">
        <v>1.5536096968459799E-14</v>
      </c>
      <c r="K74" s="25">
        <v>2.3905506324456399E-14</v>
      </c>
      <c r="L74" s="24">
        <v>-2.7937991441941201E-2</v>
      </c>
      <c r="M74" s="24">
        <v>0</v>
      </c>
      <c r="N74" s="24">
        <v>0</v>
      </c>
      <c r="O74" s="25">
        <v>2.1729497916601999E-14</v>
      </c>
      <c r="P74" s="24">
        <v>0</v>
      </c>
      <c r="Q74" s="24">
        <v>4.2316048919865202E-3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5">
        <v>9.1553556388690804E-14</v>
      </c>
      <c r="Z74" s="25">
        <v>1.36060612625113E-14</v>
      </c>
      <c r="AA74" s="25">
        <v>1.86980391785617E-14</v>
      </c>
      <c r="AB74" s="25">
        <v>1.5566111784446799E-14</v>
      </c>
      <c r="AC74" s="25">
        <v>1.5537367298395201E-14</v>
      </c>
      <c r="AD74" s="25">
        <v>-4.86021484890284E-14</v>
      </c>
      <c r="AE74" s="24">
        <v>0.279839718189068</v>
      </c>
      <c r="AF74" s="24">
        <v>-0.26266023061801003</v>
      </c>
      <c r="AQ74" s="1">
        <f t="shared" si="22"/>
        <v>45747</v>
      </c>
      <c r="AR74" s="14">
        <f t="shared" si="23"/>
        <v>-8.8115186555896993E-2</v>
      </c>
      <c r="AS74" s="14">
        <f t="shared" si="24"/>
        <v>-2.2238353634957044</v>
      </c>
      <c r="AT74" s="14">
        <f t="shared" si="25"/>
        <v>1.8697846730280601</v>
      </c>
      <c r="AU74" s="14">
        <f t="shared" si="26"/>
        <v>4.3479414681233571E-3</v>
      </c>
      <c r="AV74" s="14">
        <f t="shared" si="27"/>
        <v>-2.7937991441941201E-2</v>
      </c>
      <c r="AW74" s="14">
        <f t="shared" si="28"/>
        <v>-7.6744021809887195E-2</v>
      </c>
      <c r="AX74" s="14">
        <f t="shared" si="29"/>
        <v>-3.2938024298965301E-16</v>
      </c>
      <c r="AY74" s="14">
        <f t="shared" si="30"/>
        <v>1.5536096968459799E-14</v>
      </c>
      <c r="AZ74" s="14">
        <f t="shared" si="31"/>
        <v>0.96799029733728226</v>
      </c>
      <c r="BA74" s="14">
        <f t="shared" si="32"/>
        <v>0.42549034853005097</v>
      </c>
    </row>
    <row r="75" spans="1:53">
      <c r="A75" s="26">
        <v>45838</v>
      </c>
      <c r="B75" s="24">
        <v>-8.7119155412751004E-2</v>
      </c>
      <c r="C75" s="24">
        <v>2.7072492507078098E-2</v>
      </c>
      <c r="D75" s="24">
        <v>-2.2331976426288001</v>
      </c>
      <c r="E75" s="25">
        <v>4.7654803434924498E-17</v>
      </c>
      <c r="F75" s="24">
        <v>1.85108682629779</v>
      </c>
      <c r="G75" s="24">
        <v>-7.8389997670388206E-2</v>
      </c>
      <c r="H75" s="24">
        <v>1.08017619576405E-4</v>
      </c>
      <c r="I75" s="25">
        <v>-2.22080128966096E-16</v>
      </c>
      <c r="J75" s="25">
        <v>1.4919959173815001E-14</v>
      </c>
      <c r="K75" s="25">
        <v>1.35452810968184E-14</v>
      </c>
      <c r="L75" s="24">
        <v>-2.13657040972683E-2</v>
      </c>
      <c r="M75" s="24">
        <v>0</v>
      </c>
      <c r="N75" s="24">
        <v>0</v>
      </c>
      <c r="O75" s="25">
        <v>2.1609184883781699E-14</v>
      </c>
      <c r="P75" s="24">
        <v>0</v>
      </c>
      <c r="Q75" s="24">
        <v>4.3004326805367796E-3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5">
        <v>1.00207270483265E-13</v>
      </c>
      <c r="Z75" s="25">
        <v>1.30016961393894E-14</v>
      </c>
      <c r="AA75" s="25">
        <v>1.8801426916456201E-14</v>
      </c>
      <c r="AB75" s="25">
        <v>1.5739406296071499E-14</v>
      </c>
      <c r="AC75" s="25">
        <v>1.56781100019967E-14</v>
      </c>
      <c r="AD75" s="25">
        <v>-4.8168671848324203E-14</v>
      </c>
      <c r="AE75" s="24">
        <v>0.27675822364615299</v>
      </c>
      <c r="AF75" s="24">
        <v>-0.26074650705791103</v>
      </c>
      <c r="AQ75" s="1">
        <f t="shared" si="22"/>
        <v>45838</v>
      </c>
      <c r="AR75" s="14">
        <f t="shared" si="23"/>
        <v>-8.7119155412751004E-2</v>
      </c>
      <c r="AS75" s="14">
        <f t="shared" si="24"/>
        <v>-2.2061251501217218</v>
      </c>
      <c r="AT75" s="14">
        <f t="shared" si="25"/>
        <v>1.85108682629779</v>
      </c>
      <c r="AU75" s="14">
        <f t="shared" si="26"/>
        <v>4.4084503001131847E-3</v>
      </c>
      <c r="AV75" s="14">
        <f t="shared" si="27"/>
        <v>-2.13657040972683E-2</v>
      </c>
      <c r="AW75" s="14">
        <f t="shared" si="28"/>
        <v>-7.8389997670388206E-2</v>
      </c>
      <c r="AX75" s="14">
        <f t="shared" si="29"/>
        <v>-2.22080128966096E-16</v>
      </c>
      <c r="AY75" s="14">
        <f t="shared" si="30"/>
        <v>1.4919959173815001E-14</v>
      </c>
      <c r="AZ75" s="14">
        <f t="shared" si="31"/>
        <v>0.96490880279436153</v>
      </c>
      <c r="BA75" s="14">
        <f t="shared" si="32"/>
        <v>0.42740407209014997</v>
      </c>
    </row>
    <row r="76" spans="1:53">
      <c r="A76" s="26">
        <v>45930</v>
      </c>
      <c r="B76" s="24">
        <v>-8.6119160428861197E-2</v>
      </c>
      <c r="C76" s="24">
        <v>2.29612697114727E-2</v>
      </c>
      <c r="D76" s="24">
        <v>-2.2108656662025101</v>
      </c>
      <c r="E76" s="25">
        <v>4.8408839824437002E-17</v>
      </c>
      <c r="F76" s="24">
        <v>1.83257595803481</v>
      </c>
      <c r="G76" s="24">
        <v>-7.9713476811056505E-2</v>
      </c>
      <c r="H76" s="25">
        <v>9.9493900736019996E-5</v>
      </c>
      <c r="I76" s="25">
        <v>-1.25994886604622E-16</v>
      </c>
      <c r="J76" s="25">
        <v>1.4330424470372199E-14</v>
      </c>
      <c r="K76" s="25">
        <v>3.6914261768970204E-15</v>
      </c>
      <c r="L76" s="24">
        <v>-1.57635063412313E-2</v>
      </c>
      <c r="M76" s="24">
        <v>0</v>
      </c>
      <c r="N76" s="24">
        <v>0</v>
      </c>
      <c r="O76" s="25">
        <v>2.1485858339180499E-14</v>
      </c>
      <c r="P76" s="24">
        <v>0</v>
      </c>
      <c r="Q76" s="24">
        <v>4.2532336105840698E-3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5">
        <v>1.0837698442272299E-13</v>
      </c>
      <c r="Z76" s="25">
        <v>1.24330556942542E-14</v>
      </c>
      <c r="AA76" s="25">
        <v>1.8898302391629599E-14</v>
      </c>
      <c r="AB76" s="25">
        <v>1.59041368918393E-14</v>
      </c>
      <c r="AC76" s="25">
        <v>1.5812317844701599E-14</v>
      </c>
      <c r="AD76" s="25">
        <v>-4.7736308021168302E-14</v>
      </c>
      <c r="AE76" s="24">
        <v>0.27370840677793001</v>
      </c>
      <c r="AF76" s="24">
        <v>-0.25886344774796899</v>
      </c>
      <c r="AQ76" s="1">
        <f t="shared" si="22"/>
        <v>45930</v>
      </c>
      <c r="AR76" s="14">
        <f t="shared" si="23"/>
        <v>-8.6119160428861197E-2</v>
      </c>
      <c r="AS76" s="14">
        <f t="shared" si="24"/>
        <v>-2.1879043964910374</v>
      </c>
      <c r="AT76" s="14">
        <f t="shared" si="25"/>
        <v>1.83257595803481</v>
      </c>
      <c r="AU76" s="14">
        <f t="shared" si="26"/>
        <v>4.3527275113200894E-3</v>
      </c>
      <c r="AV76" s="14">
        <f t="shared" si="27"/>
        <v>-1.57635063412313E-2</v>
      </c>
      <c r="AW76" s="14">
        <f t="shared" si="28"/>
        <v>-7.9713476811056505E-2</v>
      </c>
      <c r="AX76" s="14">
        <f t="shared" si="29"/>
        <v>-1.25994886604622E-16</v>
      </c>
      <c r="AY76" s="14">
        <f t="shared" si="30"/>
        <v>1.4330424470372199E-14</v>
      </c>
      <c r="AZ76" s="14">
        <f t="shared" si="31"/>
        <v>0.96185898592613428</v>
      </c>
      <c r="BA76" s="14">
        <f t="shared" si="32"/>
        <v>0.429287131400092</v>
      </c>
    </row>
    <row r="77" spans="1:53">
      <c r="A77" s="26">
        <v>46022</v>
      </c>
      <c r="B77" s="24">
        <v>-8.5118715328681094E-2</v>
      </c>
      <c r="C77" s="24">
        <v>1.94743763111268E-2</v>
      </c>
      <c r="D77" s="24">
        <v>-2.18875700954049</v>
      </c>
      <c r="E77" s="25">
        <v>4.9085032980157299E-17</v>
      </c>
      <c r="F77" s="24">
        <v>1.8142501984544701</v>
      </c>
      <c r="G77" s="24">
        <v>-8.0757380112133903E-2</v>
      </c>
      <c r="H77" s="25">
        <v>9.0929478586884203E-5</v>
      </c>
      <c r="I77" s="25">
        <v>-4.00917760318432E-17</v>
      </c>
      <c r="J77" s="25">
        <v>1.37664722453312E-14</v>
      </c>
      <c r="K77" s="25">
        <v>-5.6684436974402998E-15</v>
      </c>
      <c r="L77" s="24">
        <v>-1.10516129616223E-2</v>
      </c>
      <c r="M77" s="24">
        <v>0</v>
      </c>
      <c r="N77" s="24">
        <v>0</v>
      </c>
      <c r="O77" s="25">
        <v>2.1359698694102801E-14</v>
      </c>
      <c r="P77" s="24">
        <v>0</v>
      </c>
      <c r="Q77" s="24">
        <v>4.1153293041565004E-3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5">
        <v>1.1608138064156399E-13</v>
      </c>
      <c r="Z77" s="25">
        <v>1.18972331062109E-14</v>
      </c>
      <c r="AA77" s="25">
        <v>1.8988141796672001E-14</v>
      </c>
      <c r="AB77" s="25">
        <v>1.6059762997718199E-14</v>
      </c>
      <c r="AC77" s="25">
        <v>1.5939330477766899E-14</v>
      </c>
      <c r="AD77" s="25">
        <v>-4.7306326776085998E-14</v>
      </c>
      <c r="AE77" s="24">
        <v>0.27068994672651597</v>
      </c>
      <c r="AF77" s="24">
        <v>-0.25706393766791802</v>
      </c>
      <c r="AQ77" s="1">
        <f t="shared" si="22"/>
        <v>46022</v>
      </c>
      <c r="AR77" s="14">
        <f t="shared" si="23"/>
        <v>-8.5118715328681094E-2</v>
      </c>
      <c r="AS77" s="14">
        <f t="shared" si="24"/>
        <v>-2.1692826332293631</v>
      </c>
      <c r="AT77" s="14">
        <f t="shared" si="25"/>
        <v>1.8142501984544701</v>
      </c>
      <c r="AU77" s="14">
        <f t="shared" si="26"/>
        <v>4.2062587827433849E-3</v>
      </c>
      <c r="AV77" s="14">
        <f t="shared" si="27"/>
        <v>-1.10516129616223E-2</v>
      </c>
      <c r="AW77" s="14">
        <f t="shared" si="28"/>
        <v>-8.0757380112133903E-2</v>
      </c>
      <c r="AX77" s="14">
        <f t="shared" si="29"/>
        <v>-4.00917760318432E-17</v>
      </c>
      <c r="AY77" s="14">
        <f t="shared" si="30"/>
        <v>1.37664722453312E-14</v>
      </c>
      <c r="AZ77" s="14">
        <f t="shared" si="31"/>
        <v>0.95884052587471624</v>
      </c>
      <c r="BA77" s="14">
        <f t="shared" si="32"/>
        <v>0.43108664148014297</v>
      </c>
    </row>
    <row r="78" spans="1:53">
      <c r="A78" s="26">
        <v>46112</v>
      </c>
      <c r="B78" s="24">
        <v>-8.4120895265458406E-2</v>
      </c>
      <c r="C78" s="24">
        <v>1.6517001780519298E-2</v>
      </c>
      <c r="D78" s="24">
        <v>-2.1668694394450898</v>
      </c>
      <c r="E78" s="25">
        <v>4.9687289096878898E-17</v>
      </c>
      <c r="F78" s="24">
        <v>1.7961076964699301</v>
      </c>
      <c r="G78" s="24">
        <v>-8.1561414470690194E-2</v>
      </c>
      <c r="H78" s="25">
        <v>8.2462453288218102E-5</v>
      </c>
      <c r="I78" s="25">
        <v>3.6611406754080902E-17</v>
      </c>
      <c r="J78" s="25">
        <v>1.3226961693759099E-14</v>
      </c>
      <c r="K78" s="25">
        <v>-1.4549294734226699E-14</v>
      </c>
      <c r="L78" s="24">
        <v>-7.1496941162783496E-3</v>
      </c>
      <c r="M78" s="24">
        <v>0</v>
      </c>
      <c r="N78" s="24">
        <v>0</v>
      </c>
      <c r="O78" s="25">
        <v>2.1230874315686898E-14</v>
      </c>
      <c r="P78" s="24">
        <v>0</v>
      </c>
      <c r="Q78" s="24">
        <v>3.9080687617100403E-3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5">
        <v>1.2334046914516201E-13</v>
      </c>
      <c r="Z78" s="25">
        <v>1.13914562399387E-14</v>
      </c>
      <c r="AA78" s="25">
        <v>1.9070552117036801E-14</v>
      </c>
      <c r="AB78" s="25">
        <v>1.6205897960531801E-14</v>
      </c>
      <c r="AC78" s="25">
        <v>1.60586415669064E-14</v>
      </c>
      <c r="AD78" s="25">
        <v>-4.6879753631818602E-14</v>
      </c>
      <c r="AE78" s="24">
        <v>0.26770252590094101</v>
      </c>
      <c r="AF78" s="24">
        <v>-0.25538368793097799</v>
      </c>
      <c r="AQ78" s="1">
        <f t="shared" si="22"/>
        <v>46112</v>
      </c>
      <c r="AR78" s="14">
        <f t="shared" si="23"/>
        <v>-8.4120895265458406E-2</v>
      </c>
      <c r="AS78" s="14">
        <f t="shared" si="24"/>
        <v>-2.1503524376645706</v>
      </c>
      <c r="AT78" s="14">
        <f t="shared" si="25"/>
        <v>1.7961076964699301</v>
      </c>
      <c r="AU78" s="14">
        <f t="shared" si="26"/>
        <v>3.9905312149982582E-3</v>
      </c>
      <c r="AV78" s="14">
        <f t="shared" si="27"/>
        <v>-7.1496941162783496E-3</v>
      </c>
      <c r="AW78" s="14">
        <f t="shared" si="28"/>
        <v>-8.1561414470690194E-2</v>
      </c>
      <c r="AX78" s="14">
        <f t="shared" si="29"/>
        <v>3.6611406754080902E-17</v>
      </c>
      <c r="AY78" s="14">
        <f t="shared" si="30"/>
        <v>1.3226961693759099E-14</v>
      </c>
      <c r="AZ78" s="14">
        <f t="shared" si="31"/>
        <v>0.95585310504913878</v>
      </c>
      <c r="BA78" s="14">
        <f t="shared" si="32"/>
        <v>0.43276689121708301</v>
      </c>
    </row>
    <row r="79" spans="1:53">
      <c r="A79" s="26">
        <v>46203</v>
      </c>
      <c r="B79" s="24">
        <v>-8.3128359576962102E-2</v>
      </c>
      <c r="C79" s="24">
        <v>1.4008733499814701E-2</v>
      </c>
      <c r="D79" s="24">
        <v>-2.1452007450506501</v>
      </c>
      <c r="E79" s="25">
        <v>5.0219616581678103E-17</v>
      </c>
      <c r="F79" s="24">
        <v>1.77814661950523</v>
      </c>
      <c r="G79" s="24">
        <v>-8.2161998680106194E-2</v>
      </c>
      <c r="H79" s="25">
        <v>7.4206889677452193E-5</v>
      </c>
      <c r="I79" s="25">
        <v>1.05040365936898E-16</v>
      </c>
      <c r="J79" s="25">
        <v>1.27106701579021E-14</v>
      </c>
      <c r="K79" s="25">
        <v>-2.29680926964729E-14</v>
      </c>
      <c r="L79" s="24">
        <v>-3.9782160946001399E-3</v>
      </c>
      <c r="M79" s="24">
        <v>0</v>
      </c>
      <c r="N79" s="24">
        <v>0</v>
      </c>
      <c r="O79" s="25">
        <v>2.1099542576065099E-14</v>
      </c>
      <c r="P79" s="24">
        <v>0</v>
      </c>
      <c r="Q79" s="24">
        <v>3.64944807383474E-3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5">
        <v>1.3017512680947801E-13</v>
      </c>
      <c r="Z79" s="25">
        <v>1.09131053555434E-14</v>
      </c>
      <c r="AA79" s="25">
        <v>1.9145257694610301E-14</v>
      </c>
      <c r="AB79" s="25">
        <v>1.6342291801286901E-14</v>
      </c>
      <c r="AC79" s="25">
        <v>1.61698832408524E-14</v>
      </c>
      <c r="AD79" s="25">
        <v>-4.6457395362626301E-14</v>
      </c>
      <c r="AE79" s="24">
        <v>0.26474582994278001</v>
      </c>
      <c r="AF79" s="24">
        <v>-0.25384448149082101</v>
      </c>
      <c r="AQ79" s="1">
        <f t="shared" si="22"/>
        <v>46203</v>
      </c>
      <c r="AR79" s="14">
        <f t="shared" si="23"/>
        <v>-8.3128359576962102E-2</v>
      </c>
      <c r="AS79" s="14">
        <f t="shared" si="24"/>
        <v>-2.1311920115508354</v>
      </c>
      <c r="AT79" s="14">
        <f t="shared" si="25"/>
        <v>1.77814661950523</v>
      </c>
      <c r="AU79" s="14">
        <f t="shared" si="26"/>
        <v>3.7236549635121922E-3</v>
      </c>
      <c r="AV79" s="14">
        <f t="shared" si="27"/>
        <v>-3.9782160946001399E-3</v>
      </c>
      <c r="AW79" s="14">
        <f t="shared" si="28"/>
        <v>-8.2161998680106194E-2</v>
      </c>
      <c r="AX79" s="14">
        <f t="shared" si="29"/>
        <v>1.05040365936898E-16</v>
      </c>
      <c r="AY79" s="14">
        <f t="shared" si="30"/>
        <v>1.27106701579021E-14</v>
      </c>
      <c r="AZ79" s="14">
        <f t="shared" si="31"/>
        <v>0.95289640909098905</v>
      </c>
      <c r="BA79" s="14">
        <f t="shared" si="32"/>
        <v>0.43430609765724004</v>
      </c>
    </row>
    <row r="80" spans="1:53">
      <c r="A80" s="26">
        <v>46295</v>
      </c>
      <c r="B80" s="24">
        <v>-8.2143377328175296E-2</v>
      </c>
      <c r="C80" s="24">
        <v>1.1881370292051999E-2</v>
      </c>
      <c r="D80" s="24">
        <v>-2.12374873760014</v>
      </c>
      <c r="E80" s="25">
        <v>5.0686066283091603E-17</v>
      </c>
      <c r="F80" s="24">
        <v>1.7603651533101801</v>
      </c>
      <c r="G80" s="24">
        <v>-8.2592252440102404E-2</v>
      </c>
      <c r="H80" s="25">
        <v>6.6254895889044705E-5</v>
      </c>
      <c r="I80" s="25">
        <v>1.66060375898961E-16</v>
      </c>
      <c r="J80" s="25">
        <v>1.2216326013905901E-14</v>
      </c>
      <c r="K80" s="25">
        <v>-3.0943284390879001E-14</v>
      </c>
      <c r="L80" s="24">
        <v>-1.4595489590431799E-3</v>
      </c>
      <c r="M80" s="24">
        <v>0</v>
      </c>
      <c r="N80" s="24">
        <v>0</v>
      </c>
      <c r="O80" s="25">
        <v>2.0965850845813299E-14</v>
      </c>
      <c r="P80" s="24">
        <v>0</v>
      </c>
      <c r="Q80" s="24">
        <v>3.3546059495432202E-3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5">
        <v>1.36606698888681E-13</v>
      </c>
      <c r="Z80" s="25">
        <v>1.04597252190659E-14</v>
      </c>
      <c r="AA80" s="25">
        <v>1.9212087014018201E-14</v>
      </c>
      <c r="AB80" s="25">
        <v>1.6468814511327301E-14</v>
      </c>
      <c r="AC80" s="25">
        <v>1.6272810747967999E-14</v>
      </c>
      <c r="AD80" s="25">
        <v>-4.6039864911327602E-14</v>
      </c>
      <c r="AE80" s="24">
        <v>0.26181954769218702</v>
      </c>
      <c r="AF80" s="24">
        <v>-0.25245698418745899</v>
      </c>
      <c r="AQ80" s="1">
        <f t="shared" si="22"/>
        <v>46295</v>
      </c>
      <c r="AR80" s="14">
        <f t="shared" si="23"/>
        <v>-8.2143377328175296E-2</v>
      </c>
      <c r="AS80" s="14">
        <f t="shared" si="24"/>
        <v>-2.1118673673080881</v>
      </c>
      <c r="AT80" s="14">
        <f t="shared" si="25"/>
        <v>1.7603651533101801</v>
      </c>
      <c r="AU80" s="14">
        <f t="shared" si="26"/>
        <v>3.420860845432265E-3</v>
      </c>
      <c r="AV80" s="14">
        <f t="shared" si="27"/>
        <v>-1.4595489590431799E-3</v>
      </c>
      <c r="AW80" s="14">
        <f t="shared" si="28"/>
        <v>-8.2592252440102404E-2</v>
      </c>
      <c r="AX80" s="14">
        <f t="shared" si="29"/>
        <v>1.66060375898961E-16</v>
      </c>
      <c r="AY80" s="14">
        <f t="shared" si="30"/>
        <v>1.2216326013905901E-14</v>
      </c>
      <c r="AZ80" s="14">
        <f t="shared" si="31"/>
        <v>0.94997012684038629</v>
      </c>
      <c r="BA80" s="14">
        <f t="shared" si="32"/>
        <v>0.435693594960602</v>
      </c>
    </row>
    <row r="81" spans="1:53">
      <c r="A81" s="26">
        <v>46387</v>
      </c>
      <c r="B81" s="24">
        <v>-8.1167854779197496E-2</v>
      </c>
      <c r="C81" s="24">
        <v>1.00770679960986E-2</v>
      </c>
      <c r="D81" s="24">
        <v>-2.1025112502241501</v>
      </c>
      <c r="E81" s="25">
        <v>5.1090680155213698E-17</v>
      </c>
      <c r="F81" s="24">
        <v>1.7427615017770901</v>
      </c>
      <c r="G81" s="24">
        <v>-8.2882038291761398E-2</v>
      </c>
      <c r="H81" s="25">
        <v>5.8678750247246201E-5</v>
      </c>
      <c r="I81" s="25">
        <v>2.2047406622588999E-16</v>
      </c>
      <c r="J81" s="25">
        <v>1.17426365277507E-14</v>
      </c>
      <c r="K81" s="25">
        <v>-3.8494340260912699E-14</v>
      </c>
      <c r="L81" s="24">
        <v>4.81137913765828E-4</v>
      </c>
      <c r="M81" s="24">
        <v>0</v>
      </c>
      <c r="N81" s="24">
        <v>0</v>
      </c>
      <c r="O81" s="25">
        <v>2.08299374266552E-14</v>
      </c>
      <c r="P81" s="24">
        <v>0</v>
      </c>
      <c r="Q81" s="24">
        <v>3.0362263705299799E-3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5">
        <v>1.4265665875275501E-13</v>
      </c>
      <c r="Z81" s="25">
        <v>1.00290324283748E-14</v>
      </c>
      <c r="AA81" s="25">
        <v>1.9270959924184601E-14</v>
      </c>
      <c r="AB81" s="25">
        <v>1.6585440110903799E-14</v>
      </c>
      <c r="AC81" s="25">
        <v>1.6367287579946099E-14</v>
      </c>
      <c r="AD81" s="25">
        <v>-4.5627605337544802E-14</v>
      </c>
      <c r="AE81" s="24">
        <v>0.25892337115432901</v>
      </c>
      <c r="AF81" s="24">
        <v>-0.25122315933290201</v>
      </c>
      <c r="AQ81" s="1">
        <f t="shared" si="22"/>
        <v>46387</v>
      </c>
      <c r="AR81" s="14">
        <f t="shared" si="23"/>
        <v>-8.1167854779197496E-2</v>
      </c>
      <c r="AS81" s="14">
        <f t="shared" si="24"/>
        <v>-2.0924341822280517</v>
      </c>
      <c r="AT81" s="14">
        <f t="shared" si="25"/>
        <v>1.7427615017770901</v>
      </c>
      <c r="AU81" s="14">
        <f t="shared" si="26"/>
        <v>3.0949051207772261E-3</v>
      </c>
      <c r="AV81" s="14">
        <f t="shared" si="27"/>
        <v>4.81137913765828E-4</v>
      </c>
      <c r="AW81" s="14">
        <f t="shared" si="28"/>
        <v>-8.2882038291761398E-2</v>
      </c>
      <c r="AX81" s="14">
        <f t="shared" si="29"/>
        <v>2.2047406622588999E-16</v>
      </c>
      <c r="AY81" s="14">
        <f t="shared" si="30"/>
        <v>1.17426365277507E-14</v>
      </c>
      <c r="AZ81" s="14">
        <f t="shared" si="31"/>
        <v>0.94707395030252428</v>
      </c>
      <c r="BA81" s="14">
        <f t="shared" si="32"/>
        <v>0.43692741981515892</v>
      </c>
    </row>
    <row r="82" spans="1:53">
      <c r="A82" s="26">
        <v>46477</v>
      </c>
      <c r="B82" s="24">
        <v>-8.0203364029233601E-2</v>
      </c>
      <c r="C82" s="24">
        <v>8.5467666524900697E-3</v>
      </c>
      <c r="D82" s="24">
        <v>-2.0814861377219098</v>
      </c>
      <c r="E82" s="25">
        <v>5.1437447831469899E-17</v>
      </c>
      <c r="F82" s="24">
        <v>1.72533388675932</v>
      </c>
      <c r="G82" s="24">
        <v>-8.3058047121256001E-2</v>
      </c>
      <c r="H82" s="25">
        <v>5.1533011367751402E-5</v>
      </c>
      <c r="I82" s="25">
        <v>2.69020635448842E-16</v>
      </c>
      <c r="J82" s="25">
        <v>1.12883111143491E-14</v>
      </c>
      <c r="K82" s="25">
        <v>-4.5641355474394497E-14</v>
      </c>
      <c r="L82" s="24">
        <v>1.91517150648815E-3</v>
      </c>
      <c r="M82" s="24">
        <v>0</v>
      </c>
      <c r="N82" s="24">
        <v>0</v>
      </c>
      <c r="O82" s="25">
        <v>2.0691932420231399E-14</v>
      </c>
      <c r="P82" s="24">
        <v>0</v>
      </c>
      <c r="Q82" s="24">
        <v>2.7048713350357502E-3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5">
        <v>1.4834632154308799E-13</v>
      </c>
      <c r="Z82" s="25">
        <v>9.6189186989763898E-15</v>
      </c>
      <c r="AA82" s="25">
        <v>1.9321875456646899E-14</v>
      </c>
      <c r="AB82" s="25">
        <v>1.6692231630898998E-14</v>
      </c>
      <c r="AC82" s="25">
        <v>1.6453271260208401E-14</v>
      </c>
      <c r="AD82" s="25">
        <v>-4.52209125230782E-14</v>
      </c>
      <c r="AE82" s="24">
        <v>0.25605699546620703</v>
      </c>
      <c r="AF82" s="24">
        <v>-0.25013832414134601</v>
      </c>
      <c r="AQ82" s="1">
        <f t="shared" si="22"/>
        <v>46477</v>
      </c>
      <c r="AR82" s="14">
        <f t="shared" si="23"/>
        <v>-8.0203364029233601E-2</v>
      </c>
      <c r="AS82" s="14">
        <f t="shared" si="24"/>
        <v>-2.0729393710694199</v>
      </c>
      <c r="AT82" s="14">
        <f t="shared" si="25"/>
        <v>1.72533388675932</v>
      </c>
      <c r="AU82" s="14">
        <f t="shared" si="26"/>
        <v>2.7564043464035014E-3</v>
      </c>
      <c r="AV82" s="14">
        <f t="shared" si="27"/>
        <v>1.91517150648815E-3</v>
      </c>
      <c r="AW82" s="14">
        <f t="shared" si="28"/>
        <v>-8.3058047121256001E-2</v>
      </c>
      <c r="AX82" s="14">
        <f t="shared" si="29"/>
        <v>2.69020635448842E-16</v>
      </c>
      <c r="AY82" s="14">
        <f t="shared" si="30"/>
        <v>1.12883111143491E-14</v>
      </c>
      <c r="AZ82" s="14">
        <f t="shared" si="31"/>
        <v>0.94420757461440119</v>
      </c>
      <c r="BA82" s="14">
        <f t="shared" si="32"/>
        <v>0.43801225500671492</v>
      </c>
    </row>
    <row r="83" spans="1:53">
      <c r="A83" s="26">
        <v>46568</v>
      </c>
      <c r="B83" s="24">
        <v>-7.9251172192929806E-2</v>
      </c>
      <c r="C83" s="24">
        <v>7.2488565364844399E-3</v>
      </c>
      <c r="D83" s="24">
        <v>-2.0606712763446899</v>
      </c>
      <c r="E83" s="25">
        <v>5.1730270526939399E-17</v>
      </c>
      <c r="F83" s="24">
        <v>1.70808054789173</v>
      </c>
      <c r="G83" s="24">
        <v>-8.3143918732806299E-2</v>
      </c>
      <c r="H83" s="25">
        <v>4.4856569576706701E-5</v>
      </c>
      <c r="I83" s="25">
        <v>3.1237623824366701E-16</v>
      </c>
      <c r="J83" s="25">
        <v>1.08520804351759E-14</v>
      </c>
      <c r="K83" s="25">
        <v>-5.2404706278512897E-14</v>
      </c>
      <c r="L83" s="24">
        <v>2.9098416030936599E-3</v>
      </c>
      <c r="M83" s="24">
        <v>0</v>
      </c>
      <c r="N83" s="24">
        <v>0</v>
      </c>
      <c r="O83" s="25">
        <v>2.05519585313163E-14</v>
      </c>
      <c r="P83" s="24">
        <v>0</v>
      </c>
      <c r="Q83" s="24">
        <v>2.3692604816891302E-3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5">
        <v>1.5369660724614899E-13</v>
      </c>
      <c r="Z83" s="25">
        <v>9.2274507847399894E-15</v>
      </c>
      <c r="AA83" s="25">
        <v>1.9364900358518299E-14</v>
      </c>
      <c r="AB83" s="25">
        <v>1.6789327128612201E-14</v>
      </c>
      <c r="AC83" s="25">
        <v>1.6530799942148199E-14</v>
      </c>
      <c r="AD83" s="25">
        <v>-4.48199564363962E-14</v>
      </c>
      <c r="AE83" s="24">
        <v>0.25322011886385898</v>
      </c>
      <c r="AF83" s="24">
        <v>-0.249192885323855</v>
      </c>
      <c r="AQ83" s="1">
        <f t="shared" si="22"/>
        <v>46568</v>
      </c>
      <c r="AR83" s="14">
        <f t="shared" si="23"/>
        <v>-7.9251172192929806E-2</v>
      </c>
      <c r="AS83" s="14">
        <f t="shared" si="24"/>
        <v>-2.0534224198082054</v>
      </c>
      <c r="AT83" s="14">
        <f t="shared" si="25"/>
        <v>1.70808054789173</v>
      </c>
      <c r="AU83" s="14">
        <f t="shared" si="26"/>
        <v>2.414117051265837E-3</v>
      </c>
      <c r="AV83" s="14">
        <f t="shared" si="27"/>
        <v>2.9098416030936599E-3</v>
      </c>
      <c r="AW83" s="14">
        <f t="shared" si="28"/>
        <v>-8.3143918732806299E-2</v>
      </c>
      <c r="AX83" s="14">
        <f t="shared" si="29"/>
        <v>3.1237623824366701E-16</v>
      </c>
      <c r="AY83" s="14">
        <f t="shared" si="30"/>
        <v>1.08520804351759E-14</v>
      </c>
      <c r="AZ83" s="14">
        <f t="shared" si="31"/>
        <v>0.94137069801204687</v>
      </c>
      <c r="BA83" s="14">
        <f t="shared" si="32"/>
        <v>0.43895769382420602</v>
      </c>
    </row>
    <row r="84" spans="1:53">
      <c r="A84" s="26">
        <v>46660</v>
      </c>
      <c r="B84" s="24">
        <v>-7.8312270563232006E-2</v>
      </c>
      <c r="C84" s="24">
        <v>6.1480467670455199E-3</v>
      </c>
      <c r="D84" s="24">
        <v>-2.0400645635812502</v>
      </c>
      <c r="E84" s="25">
        <v>5.1972931655466801E-17</v>
      </c>
      <c r="F84" s="24">
        <v>1.69099974241282</v>
      </c>
      <c r="G84" s="24">
        <v>-8.3160389840604199E-2</v>
      </c>
      <c r="H84" s="25">
        <v>3.8674611518770398E-5</v>
      </c>
      <c r="I84" s="25">
        <v>3.5115531992508802E-16</v>
      </c>
      <c r="J84" s="25">
        <v>1.04327117626854E-14</v>
      </c>
      <c r="K84" s="25">
        <v>-5.8804757962475895E-14</v>
      </c>
      <c r="L84" s="24">
        <v>3.5280182417746298E-3</v>
      </c>
      <c r="M84" s="24">
        <v>0</v>
      </c>
      <c r="N84" s="24">
        <v>0</v>
      </c>
      <c r="O84" s="25">
        <v>2.0410131805188401E-14</v>
      </c>
      <c r="P84" s="24">
        <v>0</v>
      </c>
      <c r="Q84" s="24">
        <v>2.0365098335128201E-3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5">
        <v>1.5872784861793699E-13</v>
      </c>
      <c r="Z84" s="25">
        <v>8.8528676406858399E-15</v>
      </c>
      <c r="AA84" s="25">
        <v>1.9400158421017098E-14</v>
      </c>
      <c r="AB84" s="25">
        <v>1.68769268067316E-14</v>
      </c>
      <c r="AC84" s="25">
        <v>1.6599979917901599E-14</v>
      </c>
      <c r="AD84" s="25">
        <v>-4.4424800825577201E-14</v>
      </c>
      <c r="AE84" s="24">
        <v>0.250412442649945</v>
      </c>
      <c r="AF84" s="24">
        <v>-0.24837378946833</v>
      </c>
      <c r="AQ84" s="1">
        <f t="shared" si="22"/>
        <v>46660</v>
      </c>
      <c r="AR84" s="14">
        <f t="shared" si="23"/>
        <v>-7.8312270563232006E-2</v>
      </c>
      <c r="AS84" s="14">
        <f t="shared" si="24"/>
        <v>-2.0339165168142048</v>
      </c>
      <c r="AT84" s="14">
        <f t="shared" si="25"/>
        <v>1.69099974241282</v>
      </c>
      <c r="AU84" s="14">
        <f t="shared" si="26"/>
        <v>2.0751844450315905E-3</v>
      </c>
      <c r="AV84" s="14">
        <f t="shared" si="27"/>
        <v>3.5280182417746298E-3</v>
      </c>
      <c r="AW84" s="14">
        <f t="shared" si="28"/>
        <v>-8.3160389840604199E-2</v>
      </c>
      <c r="AX84" s="14">
        <f t="shared" si="29"/>
        <v>3.5115531992508802E-16</v>
      </c>
      <c r="AY84" s="14">
        <f t="shared" si="30"/>
        <v>1.04327117626854E-14</v>
      </c>
      <c r="AZ84" s="14">
        <f t="shared" si="31"/>
        <v>0.93856302179813522</v>
      </c>
      <c r="BA84" s="14">
        <f t="shared" si="32"/>
        <v>0.43977678967973099</v>
      </c>
    </row>
    <row r="85" spans="1:53">
      <c r="A85" s="26">
        <v>46752</v>
      </c>
      <c r="B85" s="24">
        <v>-7.7387403305191005E-2</v>
      </c>
      <c r="C85" s="24">
        <v>5.2144057286187201E-3</v>
      </c>
      <c r="D85" s="24">
        <v>-2.0196639179454401</v>
      </c>
      <c r="E85" s="25">
        <v>5.2169073534130197E-17</v>
      </c>
      <c r="F85" s="24">
        <v>1.67408974498869</v>
      </c>
      <c r="G85" s="24">
        <v>-8.3125462659047605E-2</v>
      </c>
      <c r="H85" s="25">
        <v>3.3000478710088899E-5</v>
      </c>
      <c r="I85" s="25">
        <v>3.8591269926993699E-16</v>
      </c>
      <c r="J85" s="25">
        <v>1.0029021026020401E-14</v>
      </c>
      <c r="K85" s="25">
        <v>-6.4861620490349602E-14</v>
      </c>
      <c r="L85" s="24">
        <v>3.8279013062233699E-3</v>
      </c>
      <c r="M85" s="24">
        <v>0</v>
      </c>
      <c r="N85" s="24">
        <v>0</v>
      </c>
      <c r="O85" s="25">
        <v>2.02665622999467E-14</v>
      </c>
      <c r="P85" s="24">
        <v>0</v>
      </c>
      <c r="Q85" s="24">
        <v>1.7123385624834701E-3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5">
        <v>1.63459639422129E-13</v>
      </c>
      <c r="Z85" s="25">
        <v>8.4935753696144792E-15</v>
      </c>
      <c r="AA85" s="25">
        <v>1.9427820653470602E-14</v>
      </c>
      <c r="AB85" s="25">
        <v>1.6955281269988E-14</v>
      </c>
      <c r="AC85" s="25">
        <v>1.6660974101015699E-14</v>
      </c>
      <c r="AD85" s="25">
        <v>-4.40354212651058E-14</v>
      </c>
      <c r="AE85" s="24">
        <v>0.24763367116170201</v>
      </c>
      <c r="AF85" s="24">
        <v>-0.24766572168310999</v>
      </c>
      <c r="AQ85" s="1">
        <f t="shared" si="22"/>
        <v>46752</v>
      </c>
      <c r="AR85" s="14">
        <f t="shared" si="23"/>
        <v>-7.7387403305191005E-2</v>
      </c>
      <c r="AS85" s="14">
        <f t="shared" si="24"/>
        <v>-2.0144495122168213</v>
      </c>
      <c r="AT85" s="14">
        <f t="shared" si="25"/>
        <v>1.67408974498869</v>
      </c>
      <c r="AU85" s="14">
        <f t="shared" si="26"/>
        <v>1.745339041193559E-3</v>
      </c>
      <c r="AV85" s="14">
        <f t="shared" si="27"/>
        <v>3.8279013062233699E-3</v>
      </c>
      <c r="AW85" s="14">
        <f t="shared" si="28"/>
        <v>-8.3125462659047605E-2</v>
      </c>
      <c r="AX85" s="14">
        <f t="shared" si="29"/>
        <v>3.8591269926993699E-16</v>
      </c>
      <c r="AY85" s="14">
        <f t="shared" si="30"/>
        <v>1.0029021026020401E-14</v>
      </c>
      <c r="AZ85" s="14">
        <f t="shared" si="31"/>
        <v>0.93578425030989354</v>
      </c>
      <c r="BA85" s="14">
        <f t="shared" si="32"/>
        <v>0.44048485746495103</v>
      </c>
    </row>
    <row r="86" spans="1:53">
      <c r="A86" s="26">
        <v>46843</v>
      </c>
      <c r="B86" s="24">
        <v>-7.6477095307622298E-2</v>
      </c>
      <c r="C86" s="24">
        <v>4.4225472142461796E-3</v>
      </c>
      <c r="D86" s="24">
        <v>-1.99946727876599</v>
      </c>
      <c r="E86" s="25">
        <v>5.23221795490593E-17</v>
      </c>
      <c r="F86" s="24">
        <v>1.6573488475388101</v>
      </c>
      <c r="G86" s="24">
        <v>-8.3054588070493499E-2</v>
      </c>
      <c r="H86" s="25">
        <v>2.7837407027555999E-5</v>
      </c>
      <c r="I86" s="25">
        <v>4.1714622593327498E-16</v>
      </c>
      <c r="J86" s="25">
        <v>9.6398819337711208E-15</v>
      </c>
      <c r="K86" s="25">
        <v>-7.0594947717941696E-14</v>
      </c>
      <c r="L86" s="24">
        <v>3.8628844183114402E-3</v>
      </c>
      <c r="M86" s="24">
        <v>0</v>
      </c>
      <c r="N86" s="24">
        <v>0</v>
      </c>
      <c r="O86" s="25">
        <v>2.0121354695453901E-14</v>
      </c>
      <c r="P86" s="24">
        <v>0</v>
      </c>
      <c r="Q86" s="24">
        <v>1.40125023586638E-3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5">
        <v>1.67910718552966E-13</v>
      </c>
      <c r="Z86" s="25">
        <v>8.1481404320962202E-15</v>
      </c>
      <c r="AA86" s="25">
        <v>1.94480963269901E-14</v>
      </c>
      <c r="AB86" s="25">
        <v>1.7024680925677201E-14</v>
      </c>
      <c r="AC86" s="25">
        <v>1.67139915154191E-14</v>
      </c>
      <c r="AD86" s="25">
        <v>-4.36517215280475E-14</v>
      </c>
      <c r="AE86" s="24">
        <v>0.24488351173926301</v>
      </c>
      <c r="AF86" s="24">
        <v>-0.247052083590445</v>
      </c>
      <c r="AQ86" s="1">
        <f t="shared" si="22"/>
        <v>46843</v>
      </c>
      <c r="AR86" s="14">
        <f t="shared" si="23"/>
        <v>-7.6477095307622298E-2</v>
      </c>
      <c r="AS86" s="14">
        <f t="shared" si="24"/>
        <v>-1.9950447315517437</v>
      </c>
      <c r="AT86" s="14">
        <f t="shared" si="25"/>
        <v>1.6573488475388101</v>
      </c>
      <c r="AU86" s="14">
        <f t="shared" si="26"/>
        <v>1.4290876428939359E-3</v>
      </c>
      <c r="AV86" s="14">
        <f t="shared" si="27"/>
        <v>3.8628844183114402E-3</v>
      </c>
      <c r="AW86" s="14">
        <f t="shared" si="28"/>
        <v>-8.3054588070493499E-2</v>
      </c>
      <c r="AX86" s="14">
        <f t="shared" si="29"/>
        <v>4.1714622593327498E-16</v>
      </c>
      <c r="AY86" s="14">
        <f t="shared" si="30"/>
        <v>9.6398819337711208E-15</v>
      </c>
      <c r="AZ86" s="14">
        <f t="shared" si="31"/>
        <v>0.93303409088744993</v>
      </c>
      <c r="BA86" s="14">
        <f t="shared" si="32"/>
        <v>0.44109849555761599</v>
      </c>
    </row>
    <row r="87" spans="1:53">
      <c r="A87" s="26">
        <v>46934</v>
      </c>
      <c r="B87" s="24">
        <v>-7.5581678894253601E-2</v>
      </c>
      <c r="C87" s="24">
        <v>3.7509401608106798E-3</v>
      </c>
      <c r="D87" s="24">
        <v>-1.9794726059783301</v>
      </c>
      <c r="E87" s="25">
        <v>5.2435561169958899E-17</v>
      </c>
      <c r="F87" s="24">
        <v>1.64077535906342</v>
      </c>
      <c r="G87" s="24">
        <v>-8.2960858112542502E-2</v>
      </c>
      <c r="H87" s="25">
        <v>2.3180138815671501E-5</v>
      </c>
      <c r="I87" s="25">
        <v>4.4529986197232205E-16</v>
      </c>
      <c r="J87" s="25">
        <v>9.2642325471761807E-15</v>
      </c>
      <c r="K87" s="25">
        <v>-7.6023776064733802E-14</v>
      </c>
      <c r="L87" s="24">
        <v>3.6815164401670201E-3</v>
      </c>
      <c r="M87" s="24">
        <v>0</v>
      </c>
      <c r="N87" s="24">
        <v>0</v>
      </c>
      <c r="O87" s="25">
        <v>1.9974608841287199E-14</v>
      </c>
      <c r="P87" s="24">
        <v>0</v>
      </c>
      <c r="Q87" s="24">
        <v>1.10669323469489E-3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5">
        <v>1.7209888578255601E-13</v>
      </c>
      <c r="Z87" s="25">
        <v>7.8152815406340193E-15</v>
      </c>
      <c r="AA87" s="25">
        <v>1.94612248909935E-14</v>
      </c>
      <c r="AB87" s="25">
        <v>1.7085446511474401E-14</v>
      </c>
      <c r="AC87" s="25">
        <v>1.6759277797756899E-14</v>
      </c>
      <c r="AD87" s="25">
        <v>-4.3273548292489202E-14</v>
      </c>
      <c r="AE87" s="24">
        <v>0.24216167469434599</v>
      </c>
      <c r="AF87" s="24">
        <v>-0.24651577925273799</v>
      </c>
      <c r="AQ87" s="1">
        <f t="shared" si="22"/>
        <v>46934</v>
      </c>
      <c r="AR87" s="14">
        <f t="shared" si="23"/>
        <v>-7.5581678894253601E-2</v>
      </c>
      <c r="AS87" s="14">
        <f t="shared" si="24"/>
        <v>-1.9757216658175194</v>
      </c>
      <c r="AT87" s="14">
        <f t="shared" si="25"/>
        <v>1.64077535906342</v>
      </c>
      <c r="AU87" s="14">
        <f t="shared" si="26"/>
        <v>1.1298733735105614E-3</v>
      </c>
      <c r="AV87" s="14">
        <f t="shared" si="27"/>
        <v>3.6815164401670201E-3</v>
      </c>
      <c r="AW87" s="14">
        <f t="shared" si="28"/>
        <v>-8.2960858112542502E-2</v>
      </c>
      <c r="AX87" s="14">
        <f t="shared" si="29"/>
        <v>4.4529986197232205E-16</v>
      </c>
      <c r="AY87" s="14">
        <f t="shared" si="30"/>
        <v>9.2642325471761807E-15</v>
      </c>
      <c r="AZ87" s="14">
        <f t="shared" si="31"/>
        <v>0.93031225384253102</v>
      </c>
      <c r="BA87" s="14">
        <f t="shared" si="32"/>
        <v>0.441634799895323</v>
      </c>
    </row>
    <row r="88" spans="1:53">
      <c r="A88" s="26">
        <v>47026</v>
      </c>
      <c r="B88" s="24">
        <v>-7.4701319163077207E-2</v>
      </c>
      <c r="C88" s="24">
        <v>3.1813232077345099E-3</v>
      </c>
      <c r="D88" s="24">
        <v>-1.9596778799185499</v>
      </c>
      <c r="E88" s="25">
        <v>5.2512349223262399E-17</v>
      </c>
      <c r="F88" s="24">
        <v>1.62436760547279</v>
      </c>
      <c r="G88" s="24">
        <v>-8.2855203246363002E-2</v>
      </c>
      <c r="H88" s="25">
        <v>1.9016402989982902E-5</v>
      </c>
      <c r="I88" s="25">
        <v>4.7076705827965203E-16</v>
      </c>
      <c r="J88" s="25">
        <v>8.9010796523331807E-15</v>
      </c>
      <c r="K88" s="25">
        <v>-8.1166398554501603E-14</v>
      </c>
      <c r="L88" s="24">
        <v>3.3275451119779802E-3</v>
      </c>
      <c r="M88" s="24">
        <v>0</v>
      </c>
      <c r="N88" s="24">
        <v>0</v>
      </c>
      <c r="O88" s="25">
        <v>1.98264202466154E-14</v>
      </c>
      <c r="P88" s="24">
        <v>0</v>
      </c>
      <c r="Q88" s="24">
        <v>8.3120375816835501E-4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5">
        <v>1.7604094508649099E-13</v>
      </c>
      <c r="Z88" s="25">
        <v>7.4938606039743496E-15</v>
      </c>
      <c r="AA88" s="25">
        <v>1.9467468748862899E-14</v>
      </c>
      <c r="AB88" s="25">
        <v>1.7137920716054801E-14</v>
      </c>
      <c r="AC88" s="25">
        <v>1.6797106699740899E-14</v>
      </c>
      <c r="AD88" s="25">
        <v>-4.29007042208511E-14</v>
      </c>
      <c r="AE88" s="24">
        <v>0.23946787327929001</v>
      </c>
      <c r="AF88" s="24">
        <v>-0.24603983509490501</v>
      </c>
      <c r="AQ88" s="1">
        <f t="shared" si="22"/>
        <v>47026</v>
      </c>
      <c r="AR88" s="14">
        <f t="shared" si="23"/>
        <v>-7.4701319163077207E-2</v>
      </c>
      <c r="AS88" s="14">
        <f t="shared" si="24"/>
        <v>-1.9564965567108155</v>
      </c>
      <c r="AT88" s="14">
        <f t="shared" si="25"/>
        <v>1.62436760547279</v>
      </c>
      <c r="AU88" s="14">
        <f t="shared" si="26"/>
        <v>8.5022016115833792E-4</v>
      </c>
      <c r="AV88" s="14">
        <f t="shared" si="27"/>
        <v>3.3275451119779802E-3</v>
      </c>
      <c r="AW88" s="14">
        <f t="shared" si="28"/>
        <v>-8.2855203246363002E-2</v>
      </c>
      <c r="AX88" s="14">
        <f t="shared" si="29"/>
        <v>4.7076705827965203E-16</v>
      </c>
      <c r="AY88" s="14">
        <f t="shared" si="30"/>
        <v>8.9010796523331807E-15</v>
      </c>
      <c r="AZ88" s="14">
        <f t="shared" si="31"/>
        <v>0.92761845242747598</v>
      </c>
      <c r="BA88" s="14">
        <f t="shared" si="32"/>
        <v>0.44211074405315598</v>
      </c>
    </row>
    <row r="89" spans="1:53">
      <c r="A89" s="26">
        <v>47118</v>
      </c>
      <c r="B89" s="24">
        <v>-7.3836037782280803E-2</v>
      </c>
      <c r="C89" s="24">
        <v>2.6982081606663701E-3</v>
      </c>
      <c r="D89" s="24">
        <v>-1.9400811011193699</v>
      </c>
      <c r="E89" s="25">
        <v>5.2555488863300501E-17</v>
      </c>
      <c r="F89" s="24">
        <v>1.60812392941807</v>
      </c>
      <c r="G89" s="24">
        <v>-8.2746590539893999E-2</v>
      </c>
      <c r="H89" s="25">
        <v>1.5328261507680802E-5</v>
      </c>
      <c r="I89" s="25">
        <v>4.9389431608874405E-16</v>
      </c>
      <c r="J89" s="25">
        <v>8.5495012536682793E-15</v>
      </c>
      <c r="K89" s="25">
        <v>-8.6040270248635497E-14</v>
      </c>
      <c r="L89" s="24">
        <v>2.84002861232888E-3</v>
      </c>
      <c r="M89" s="24">
        <v>0</v>
      </c>
      <c r="N89" s="24">
        <v>0</v>
      </c>
      <c r="O89" s="25">
        <v>1.9676880515317701E-14</v>
      </c>
      <c r="P89" s="24">
        <v>0</v>
      </c>
      <c r="Q89" s="24">
        <v>5.7653391513083803E-4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5">
        <v>1.7975267174875501E-13</v>
      </c>
      <c r="Z89" s="25">
        <v>7.1828730367523695E-15</v>
      </c>
      <c r="AA89" s="25">
        <v>1.9467106865734001E-14</v>
      </c>
      <c r="AB89" s="25">
        <v>1.7182460844305001E-14</v>
      </c>
      <c r="AC89" s="25">
        <v>1.6827772561073901E-14</v>
      </c>
      <c r="AD89" s="25">
        <v>-4.2532959473744302E-14</v>
      </c>
      <c r="AE89" s="24">
        <v>0.236801823656453</v>
      </c>
      <c r="AF89" s="24">
        <v>-0.24560787741725501</v>
      </c>
      <c r="AQ89" s="1">
        <f t="shared" si="22"/>
        <v>47118</v>
      </c>
      <c r="AR89" s="14">
        <f t="shared" si="23"/>
        <v>-7.3836037782280803E-2</v>
      </c>
      <c r="AS89" s="14">
        <f t="shared" si="24"/>
        <v>-1.9373828929587036</v>
      </c>
      <c r="AT89" s="14">
        <f t="shared" si="25"/>
        <v>1.60812392941807</v>
      </c>
      <c r="AU89" s="14">
        <f t="shared" si="26"/>
        <v>5.9186217663851888E-4</v>
      </c>
      <c r="AV89" s="14">
        <f t="shared" si="27"/>
        <v>2.84002861232888E-3</v>
      </c>
      <c r="AW89" s="14">
        <f t="shared" si="28"/>
        <v>-8.2746590539893999E-2</v>
      </c>
      <c r="AX89" s="14">
        <f t="shared" si="29"/>
        <v>4.9389431608874405E-16</v>
      </c>
      <c r="AY89" s="14">
        <f t="shared" si="30"/>
        <v>8.5495012536682793E-15</v>
      </c>
      <c r="AZ89" s="14">
        <f t="shared" si="31"/>
        <v>0.92495240280463764</v>
      </c>
      <c r="BA89" s="14">
        <f t="shared" si="32"/>
        <v>0.44254270173080595</v>
      </c>
    </row>
    <row r="90" spans="1:53">
      <c r="A90" s="26">
        <v>47208</v>
      </c>
      <c r="B90" s="24">
        <v>-7.2985735123641801E-2</v>
      </c>
      <c r="C90" s="24">
        <v>2.2884588590643198E-3</v>
      </c>
      <c r="D90" s="24">
        <v>-1.9206802901081801</v>
      </c>
      <c r="E90" s="25">
        <v>5.2567737715256799E-17</v>
      </c>
      <c r="F90" s="24">
        <v>1.59204269012389</v>
      </c>
      <c r="G90" s="24">
        <v>-8.2642219521905105E-2</v>
      </c>
      <c r="H90" s="25">
        <v>1.20933230183651E-5</v>
      </c>
      <c r="I90" s="25">
        <v>5.1498484121003202E-16</v>
      </c>
      <c r="J90" s="25">
        <v>8.2086474838789705E-15</v>
      </c>
      <c r="K90" s="25">
        <v>-9.0661941258843097E-14</v>
      </c>
      <c r="L90" s="24">
        <v>2.2535021037776901E-3</v>
      </c>
      <c r="M90" s="24">
        <v>0</v>
      </c>
      <c r="N90" s="24">
        <v>0</v>
      </c>
      <c r="O90" s="25">
        <v>1.9526077729931499E-14</v>
      </c>
      <c r="P90" s="24">
        <v>0</v>
      </c>
      <c r="Q90" s="24">
        <v>3.4376675782664298E-4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5">
        <v>1.83248799715928E-13</v>
      </c>
      <c r="Z90" s="25">
        <v>6.8814377030070097E-15</v>
      </c>
      <c r="AA90" s="25">
        <v>1.94604291712422E-14</v>
      </c>
      <c r="AB90" s="25">
        <v>1.7219432468793202E-14</v>
      </c>
      <c r="AC90" s="25">
        <v>1.6851583711138701E-14</v>
      </c>
      <c r="AD90" s="25">
        <v>-4.2170061737399198E-14</v>
      </c>
      <c r="AE90" s="24">
        <v>0.23416324486794601</v>
      </c>
      <c r="AF90" s="24">
        <v>-0.24520448871807299</v>
      </c>
      <c r="AQ90" s="1">
        <f t="shared" si="22"/>
        <v>47208</v>
      </c>
      <c r="AR90" s="14">
        <f t="shared" si="23"/>
        <v>-7.2985735123641801E-2</v>
      </c>
      <c r="AS90" s="14">
        <f t="shared" si="24"/>
        <v>-1.9183918312491157</v>
      </c>
      <c r="AT90" s="14">
        <f t="shared" si="25"/>
        <v>1.59204269012389</v>
      </c>
      <c r="AU90" s="14">
        <f t="shared" si="26"/>
        <v>3.5586008084500809E-4</v>
      </c>
      <c r="AV90" s="14">
        <f t="shared" si="27"/>
        <v>2.2535021037776901E-3</v>
      </c>
      <c r="AW90" s="14">
        <f t="shared" si="28"/>
        <v>-8.2642219521905105E-2</v>
      </c>
      <c r="AX90" s="14">
        <f t="shared" si="29"/>
        <v>5.1498484121003202E-16</v>
      </c>
      <c r="AY90" s="14">
        <f t="shared" si="30"/>
        <v>8.2086474838789705E-15</v>
      </c>
      <c r="AZ90" s="14">
        <f t="shared" si="31"/>
        <v>0.92231382401612927</v>
      </c>
      <c r="BA90" s="14">
        <f t="shared" si="32"/>
        <v>0.442946090429988</v>
      </c>
    </row>
    <row r="91" spans="1:53">
      <c r="A91" s="26">
        <v>47299</v>
      </c>
      <c r="B91" s="24">
        <v>-7.2150210660002101E-2</v>
      </c>
      <c r="C91" s="24">
        <v>1.9409339968555E-3</v>
      </c>
      <c r="D91" s="24">
        <v>-1.9014734872071</v>
      </c>
      <c r="E91" s="25">
        <v>5.2551666701350003E-17</v>
      </c>
      <c r="F91" s="24">
        <v>1.5761222632226499</v>
      </c>
      <c r="G91" s="24">
        <v>-8.2547713033513007E-2</v>
      </c>
      <c r="H91" s="25">
        <v>9.2858264957912297E-6</v>
      </c>
      <c r="I91" s="25">
        <v>5.3430221436022801E-16</v>
      </c>
      <c r="J91" s="25">
        <v>7.8777401984543596E-15</v>
      </c>
      <c r="K91" s="25">
        <v>-9.5047013727612998E-14</v>
      </c>
      <c r="L91" s="24">
        <v>1.5981875951086E-3</v>
      </c>
      <c r="M91" s="24">
        <v>0</v>
      </c>
      <c r="N91" s="24">
        <v>0</v>
      </c>
      <c r="O91" s="25">
        <v>1.9374096788185399E-14</v>
      </c>
      <c r="P91" s="24">
        <v>0</v>
      </c>
      <c r="Q91" s="24">
        <v>1.3341966121031501E-4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5">
        <v>1.86543025952614E-13</v>
      </c>
      <c r="Z91" s="25">
        <v>6.5887867195861298E-15</v>
      </c>
      <c r="AA91" s="25">
        <v>1.94477317125629E-14</v>
      </c>
      <c r="AB91" s="25">
        <v>1.7249204002105499E-14</v>
      </c>
      <c r="AC91" s="25">
        <v>1.68688567484948E-14</v>
      </c>
      <c r="AD91" s="25">
        <v>-4.1811744856151102E-14</v>
      </c>
      <c r="AE91" s="24">
        <v>0.23155185880571699</v>
      </c>
      <c r="AF91" s="24">
        <v>-0.24481546179244501</v>
      </c>
      <c r="AQ91" s="1">
        <f t="shared" si="22"/>
        <v>47299</v>
      </c>
      <c r="AR91" s="14">
        <f t="shared" si="23"/>
        <v>-7.2150210660002101E-2</v>
      </c>
      <c r="AS91" s="14">
        <f t="shared" si="24"/>
        <v>-1.8995325532102445</v>
      </c>
      <c r="AT91" s="14">
        <f t="shared" si="25"/>
        <v>1.5761222632226499</v>
      </c>
      <c r="AU91" s="14">
        <f t="shared" si="26"/>
        <v>1.4270548770610624E-4</v>
      </c>
      <c r="AV91" s="14">
        <f t="shared" si="27"/>
        <v>1.5981875951086E-3</v>
      </c>
      <c r="AW91" s="14">
        <f t="shared" si="28"/>
        <v>-8.2547713033513007E-2</v>
      </c>
      <c r="AX91" s="14">
        <f t="shared" si="29"/>
        <v>5.3430221436022801E-16</v>
      </c>
      <c r="AY91" s="14">
        <f t="shared" si="30"/>
        <v>7.8777401984543596E-15</v>
      </c>
      <c r="AZ91" s="14">
        <f t="shared" si="31"/>
        <v>0.9197024379539025</v>
      </c>
      <c r="BA91" s="14">
        <f t="shared" si="32"/>
        <v>0.44333511735561604</v>
      </c>
    </row>
    <row r="92" spans="1:53">
      <c r="A92" s="26">
        <v>47391</v>
      </c>
      <c r="B92" s="24">
        <v>-7.1329181592782107E-2</v>
      </c>
      <c r="C92" s="24">
        <v>1.6461841842723901E-3</v>
      </c>
      <c r="D92" s="24">
        <v>-1.88245875233503</v>
      </c>
      <c r="E92" s="25">
        <v>5.2509663101264698E-17</v>
      </c>
      <c r="F92" s="24">
        <v>1.56036104059043</v>
      </c>
      <c r="G92" s="24">
        <v>-8.2467300922286393E-2</v>
      </c>
      <c r="H92" s="25">
        <v>6.8775992486648199E-6</v>
      </c>
      <c r="I92" s="25">
        <v>5.5207401494965498E-16</v>
      </c>
      <c r="J92" s="25">
        <v>7.5560714961927493E-15</v>
      </c>
      <c r="K92" s="25">
        <v>-9.9210119394217206E-14</v>
      </c>
      <c r="L92" s="24">
        <v>9.0023669453196504E-4</v>
      </c>
      <c r="M92" s="24">
        <v>0</v>
      </c>
      <c r="N92" s="24">
        <v>0</v>
      </c>
      <c r="O92" s="25">
        <v>1.92210196959468E-14</v>
      </c>
      <c r="P92" s="24">
        <v>0</v>
      </c>
      <c r="Q92" s="25">
        <v>-5.4462860780372898E-5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5">
        <v>1.8964802883730601E-13</v>
      </c>
      <c r="Z92" s="25">
        <v>6.3042553070170003E-15</v>
      </c>
      <c r="AA92" s="25">
        <v>1.9429312507872901E-14</v>
      </c>
      <c r="AB92" s="25">
        <v>1.7272142120183099E-14</v>
      </c>
      <c r="AC92" s="25">
        <v>1.6879911640803499E-14</v>
      </c>
      <c r="AD92" s="25">
        <v>-4.1457736169786203E-14</v>
      </c>
      <c r="AE92" s="24">
        <v>0.22896739018196499</v>
      </c>
      <c r="AF92" s="24">
        <v>-0.24442796846030601</v>
      </c>
      <c r="AQ92" s="1">
        <f t="shared" si="22"/>
        <v>47391</v>
      </c>
      <c r="AR92" s="14">
        <f t="shared" si="23"/>
        <v>-7.1329181592782107E-2</v>
      </c>
      <c r="AS92" s="14">
        <f t="shared" si="24"/>
        <v>-1.8808125681507577</v>
      </c>
      <c r="AT92" s="14">
        <f t="shared" si="25"/>
        <v>1.56036104059043</v>
      </c>
      <c r="AU92" s="14">
        <f t="shared" si="26"/>
        <v>-4.758526153170808E-5</v>
      </c>
      <c r="AV92" s="14">
        <f t="shared" si="27"/>
        <v>9.0023669453196504E-4</v>
      </c>
      <c r="AW92" s="14">
        <f t="shared" si="28"/>
        <v>-8.2467300922286393E-2</v>
      </c>
      <c r="AX92" s="14">
        <f t="shared" si="29"/>
        <v>5.5207401494965498E-16</v>
      </c>
      <c r="AY92" s="14">
        <f t="shared" si="30"/>
        <v>7.5560714961927493E-15</v>
      </c>
      <c r="AZ92" s="14">
        <f t="shared" si="31"/>
        <v>0.91711796933014278</v>
      </c>
      <c r="BA92" s="14">
        <f t="shared" si="32"/>
        <v>0.44372261068775498</v>
      </c>
    </row>
    <row r="93" spans="1:53">
      <c r="A93" s="26">
        <v>47483</v>
      </c>
      <c r="B93" s="24">
        <v>-7.0522299708886196E-2</v>
      </c>
      <c r="C93" s="24">
        <v>1.3961950138124801E-3</v>
      </c>
      <c r="D93" s="24">
        <v>-1.8636341648116901</v>
      </c>
      <c r="E93" s="25">
        <v>5.2443935438232203E-17</v>
      </c>
      <c r="F93" s="24">
        <v>1.5447574301845299</v>
      </c>
      <c r="G93" s="24">
        <v>-8.2403994891019905E-2</v>
      </c>
      <c r="H93" s="25">
        <v>4.8388949644214001E-6</v>
      </c>
      <c r="I93" s="25">
        <v>5.6849534808898299E-16</v>
      </c>
      <c r="J93" s="25">
        <v>7.2430013812729203E-15</v>
      </c>
      <c r="K93" s="25">
        <v>-1.03164914611533E-13</v>
      </c>
      <c r="L93" s="24">
        <v>1.8199702978799001E-4</v>
      </c>
      <c r="M93" s="24">
        <v>0</v>
      </c>
      <c r="N93" s="24">
        <v>0</v>
      </c>
      <c r="O93" s="25">
        <v>1.90669258204195E-14</v>
      </c>
      <c r="P93" s="24">
        <v>0</v>
      </c>
      <c r="Q93" s="24">
        <v>-2.2022602244073001E-4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5">
        <v>1.9257549792429499E-13</v>
      </c>
      <c r="Z93" s="25">
        <v>6.02727184091883E-15</v>
      </c>
      <c r="AA93" s="25">
        <v>1.9405468047074001E-14</v>
      </c>
      <c r="AB93" s="25">
        <v>1.7288607964468701E-14</v>
      </c>
      <c r="AC93" s="25">
        <v>1.6885067583691098E-14</v>
      </c>
      <c r="AD93" s="25">
        <v>-4.11077626604136E-14</v>
      </c>
      <c r="AE93" s="24">
        <v>0.22640956649989399</v>
      </c>
      <c r="AF93" s="24">
        <v>-0.24403065781091901</v>
      </c>
      <c r="AQ93" s="1">
        <f t="shared" si="22"/>
        <v>47483</v>
      </c>
      <c r="AR93" s="14">
        <f t="shared" si="23"/>
        <v>-7.0522299708886196E-2</v>
      </c>
      <c r="AS93" s="14">
        <f t="shared" si="24"/>
        <v>-1.8622379697978777</v>
      </c>
      <c r="AT93" s="14">
        <f t="shared" si="25"/>
        <v>1.5447574301845299</v>
      </c>
      <c r="AU93" s="14">
        <f t="shared" si="26"/>
        <v>-2.1538712747630861E-4</v>
      </c>
      <c r="AV93" s="14">
        <f t="shared" si="27"/>
        <v>1.8199702978799001E-4</v>
      </c>
      <c r="AW93" s="14">
        <f t="shared" si="28"/>
        <v>-8.2403994891019905E-2</v>
      </c>
      <c r="AX93" s="14">
        <f t="shared" si="29"/>
        <v>5.6849534808898299E-16</v>
      </c>
      <c r="AY93" s="14">
        <f t="shared" si="30"/>
        <v>7.2430013812729203E-15</v>
      </c>
      <c r="AZ93" s="14">
        <f t="shared" si="31"/>
        <v>0.91456014564807631</v>
      </c>
      <c r="BA93" s="14">
        <f t="shared" si="32"/>
        <v>0.44411992133714195</v>
      </c>
    </row>
    <row r="94" spans="1:53">
      <c r="A94" s="26">
        <v>47573</v>
      </c>
      <c r="B94" s="24">
        <v>-6.9729166494252204E-2</v>
      </c>
      <c r="C94" s="24">
        <v>1.1841691441451E-3</v>
      </c>
      <c r="D94" s="24">
        <v>-1.84499782316357</v>
      </c>
      <c r="E94" s="25">
        <v>5.2356519822419102E-17</v>
      </c>
      <c r="F94" s="24">
        <v>1.5293098558826901</v>
      </c>
      <c r="G94" s="24">
        <v>-8.2359753229734906E-2</v>
      </c>
      <c r="H94" s="25">
        <v>3.13911839566399E-6</v>
      </c>
      <c r="I94" s="25">
        <v>5.8373223547211995E-16</v>
      </c>
      <c r="J94" s="25">
        <v>6.9379547576895098E-15</v>
      </c>
      <c r="K94" s="25">
        <v>-1.06924089936589E-13</v>
      </c>
      <c r="L94" s="24">
        <v>-5.377057404349E-4</v>
      </c>
      <c r="M94" s="24">
        <v>0</v>
      </c>
      <c r="N94" s="24">
        <v>0</v>
      </c>
      <c r="O94" s="25">
        <v>1.8911892107364201E-14</v>
      </c>
      <c r="P94" s="24">
        <v>0</v>
      </c>
      <c r="Q94" s="24">
        <v>-3.64530578863388E-4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5">
        <v>1.95336172677921E-13</v>
      </c>
      <c r="Z94" s="25">
        <v>5.7573482263206201E-15</v>
      </c>
      <c r="AA94" s="25">
        <v>1.93764903849354E-14</v>
      </c>
      <c r="AB94" s="25">
        <v>1.7298954050112501E-14</v>
      </c>
      <c r="AC94" s="25">
        <v>1.6884639554870199E-14</v>
      </c>
      <c r="AD94" s="25">
        <v>-4.0761556015515201E-14</v>
      </c>
      <c r="AE94" s="24">
        <v>0.22387811802479099</v>
      </c>
      <c r="AF94" s="24">
        <v>-0.24361369703671701</v>
      </c>
      <c r="AQ94" s="1">
        <f t="shared" si="22"/>
        <v>47573</v>
      </c>
      <c r="AR94" s="14">
        <f t="shared" si="23"/>
        <v>-6.9729166494252204E-2</v>
      </c>
      <c r="AS94" s="14">
        <f t="shared" si="24"/>
        <v>-1.8438136540194248</v>
      </c>
      <c r="AT94" s="14">
        <f t="shared" si="25"/>
        <v>1.5293098558826901</v>
      </c>
      <c r="AU94" s="14">
        <f t="shared" si="26"/>
        <v>-3.6139146046772403E-4</v>
      </c>
      <c r="AV94" s="14">
        <f t="shared" si="27"/>
        <v>-5.377057404349E-4</v>
      </c>
      <c r="AW94" s="14">
        <f t="shared" si="28"/>
        <v>-8.2359753229734906E-2</v>
      </c>
      <c r="AX94" s="14">
        <f t="shared" si="29"/>
        <v>5.8373223547211995E-16</v>
      </c>
      <c r="AY94" s="14">
        <f t="shared" si="30"/>
        <v>6.9379547576895098E-15</v>
      </c>
      <c r="AZ94" s="14">
        <f t="shared" si="31"/>
        <v>0.91202869717296098</v>
      </c>
      <c r="BA94" s="14">
        <f t="shared" si="32"/>
        <v>0.44453688211134401</v>
      </c>
    </row>
    <row r="95" spans="1:53">
      <c r="A95" s="26">
        <v>47664</v>
      </c>
      <c r="B95" s="24">
        <v>-6.8949346554169996E-2</v>
      </c>
      <c r="C95" s="24">
        <v>1.0043414767085201E-3</v>
      </c>
      <c r="D95" s="24">
        <v>-1.8265478449319399</v>
      </c>
      <c r="E95" s="25">
        <v>5.2249287422711202E-17</v>
      </c>
      <c r="F95" s="24">
        <v>1.5140167573238601</v>
      </c>
      <c r="G95" s="24">
        <v>-8.2335634527306301E-2</v>
      </c>
      <c r="H95" s="25">
        <v>1.74744399127823E-6</v>
      </c>
      <c r="I95" s="25">
        <v>5.9792484029313803E-16</v>
      </c>
      <c r="J95" s="25">
        <v>6.6404179234555503E-15</v>
      </c>
      <c r="K95" s="25">
        <v>-1.10499391678837E-13</v>
      </c>
      <c r="L95" s="24">
        <v>-1.2432773133922699E-3</v>
      </c>
      <c r="M95" s="24">
        <v>0</v>
      </c>
      <c r="N95" s="24">
        <v>0</v>
      </c>
      <c r="O95" s="25">
        <v>1.8755993266008099E-14</v>
      </c>
      <c r="P95" s="24">
        <v>0</v>
      </c>
      <c r="Q95" s="24">
        <v>-4.8828693836564798E-4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5">
        <v>1.9793988805643701E-13</v>
      </c>
      <c r="Z95" s="25">
        <v>5.4940706901226296E-15</v>
      </c>
      <c r="AA95" s="25">
        <v>1.93426647714448E-14</v>
      </c>
      <c r="AB95" s="25">
        <v>1.7303521808360499E-14</v>
      </c>
      <c r="AC95" s="25">
        <v>1.6878935499229399E-14</v>
      </c>
      <c r="AD95" s="25">
        <v>-4.0418856713486701E-14</v>
      </c>
      <c r="AE95" s="24">
        <v>0.221372777755416</v>
      </c>
      <c r="AF95" s="24">
        <v>-0.243168766265075</v>
      </c>
      <c r="AQ95" s="1">
        <f t="shared" si="22"/>
        <v>47664</v>
      </c>
      <c r="AR95" s="14">
        <f t="shared" si="23"/>
        <v>-6.8949346554169996E-2</v>
      </c>
      <c r="AS95" s="14">
        <f t="shared" si="24"/>
        <v>-1.8255435034552314</v>
      </c>
      <c r="AT95" s="14">
        <f t="shared" si="25"/>
        <v>1.5140167573238601</v>
      </c>
      <c r="AU95" s="14">
        <f t="shared" si="26"/>
        <v>-4.8653949437436975E-4</v>
      </c>
      <c r="AV95" s="14">
        <f t="shared" si="27"/>
        <v>-1.2432773133922699E-3</v>
      </c>
      <c r="AW95" s="14">
        <f t="shared" si="28"/>
        <v>-8.2335634527306301E-2</v>
      </c>
      <c r="AX95" s="14">
        <f t="shared" si="29"/>
        <v>5.9792484029313803E-16</v>
      </c>
      <c r="AY95" s="14">
        <f t="shared" si="30"/>
        <v>6.6404179234555503E-15</v>
      </c>
      <c r="AZ95" s="14">
        <f t="shared" si="31"/>
        <v>0.90952335690359298</v>
      </c>
      <c r="BA95" s="14">
        <f t="shared" si="32"/>
        <v>0.44498181288298605</v>
      </c>
    </row>
    <row r="96" spans="1:53">
      <c r="A96" s="26">
        <v>47756</v>
      </c>
      <c r="B96" s="24">
        <v>-6.8182379408811999E-2</v>
      </c>
      <c r="C96" s="24">
        <v>8.5182239954869102E-4</v>
      </c>
      <c r="D96" s="24">
        <v>-1.80828236648262</v>
      </c>
      <c r="E96" s="25">
        <v>5.2123952776003098E-17</v>
      </c>
      <c r="F96" s="24">
        <v>1.49887658975063</v>
      </c>
      <c r="G96" s="24">
        <v>-8.2331939780528204E-2</v>
      </c>
      <c r="H96" s="25">
        <v>6.3333623682761195E-7</v>
      </c>
      <c r="I96" s="25">
        <v>6.1119050457116899E-16</v>
      </c>
      <c r="J96" s="25">
        <v>6.3499347100553601E-15</v>
      </c>
      <c r="K96" s="25">
        <v>-1.13901653049397E-13</v>
      </c>
      <c r="L96" s="24">
        <v>-1.9220615003870899E-3</v>
      </c>
      <c r="M96" s="24">
        <v>0</v>
      </c>
      <c r="N96" s="24">
        <v>0</v>
      </c>
      <c r="O96" s="25">
        <v>1.8599301925158598E-14</v>
      </c>
      <c r="P96" s="24">
        <v>0</v>
      </c>
      <c r="Q96" s="24">
        <v>-5.9259698901792195E-4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5">
        <v>2.0039562508113401E-13</v>
      </c>
      <c r="Z96" s="25">
        <v>5.2370910631879004E-15</v>
      </c>
      <c r="AA96" s="25">
        <v>1.93042677648506E-14</v>
      </c>
      <c r="AB96" s="25">
        <v>1.7302639693251999E-14</v>
      </c>
      <c r="AC96" s="25">
        <v>1.6868254081279299E-14</v>
      </c>
      <c r="AD96" s="25">
        <v>-4.0079417235767801E-14</v>
      </c>
      <c r="AE96" s="24">
        <v>0.21889328139573799</v>
      </c>
      <c r="AF96" s="24">
        <v>-0.242689017279099</v>
      </c>
      <c r="AQ96" s="1">
        <f t="shared" si="22"/>
        <v>47756</v>
      </c>
      <c r="AR96" s="14">
        <f t="shared" si="23"/>
        <v>-6.8182379408811999E-2</v>
      </c>
      <c r="AS96" s="14">
        <f t="shared" si="24"/>
        <v>-1.8074305440830714</v>
      </c>
      <c r="AT96" s="14">
        <f t="shared" si="25"/>
        <v>1.49887658975063</v>
      </c>
      <c r="AU96" s="14">
        <f t="shared" si="26"/>
        <v>-5.919636527810943E-4</v>
      </c>
      <c r="AV96" s="14">
        <f t="shared" si="27"/>
        <v>-1.9220615003870899E-3</v>
      </c>
      <c r="AW96" s="14">
        <f t="shared" si="28"/>
        <v>-8.2331939780528204E-2</v>
      </c>
      <c r="AX96" s="14">
        <f t="shared" si="29"/>
        <v>6.1119050457116899E-16</v>
      </c>
      <c r="AY96" s="14">
        <f t="shared" si="30"/>
        <v>6.3499347100553601E-15</v>
      </c>
      <c r="AZ96" s="14">
        <f t="shared" si="31"/>
        <v>0.90704386054390473</v>
      </c>
      <c r="BA96" s="14">
        <f t="shared" si="32"/>
        <v>0.44546156186896202</v>
      </c>
    </row>
    <row r="97" spans="1:53">
      <c r="A97" s="26">
        <v>47848</v>
      </c>
      <c r="B97" s="24">
        <v>-6.7427789746640501E-2</v>
      </c>
      <c r="C97" s="24">
        <v>7.2246483611429501E-4</v>
      </c>
      <c r="D97" s="24">
        <v>-1.7901995428177999</v>
      </c>
      <c r="E97" s="25">
        <v>5.1982082679310201E-17</v>
      </c>
      <c r="F97" s="24">
        <v>1.4838878238531199</v>
      </c>
      <c r="G97" s="24">
        <v>-8.2348342596013105E-2</v>
      </c>
      <c r="H97" s="25">
        <v>-2.3302026721918401E-7</v>
      </c>
      <c r="I97" s="25">
        <v>6.2362658429667396E-16</v>
      </c>
      <c r="J97" s="25">
        <v>6.0661023922957099E-15</v>
      </c>
      <c r="K97" s="25">
        <v>-1.1714083280755799E-13</v>
      </c>
      <c r="L97" s="24">
        <v>-2.5640493860553501E-3</v>
      </c>
      <c r="M97" s="24">
        <v>0</v>
      </c>
      <c r="N97" s="24">
        <v>0</v>
      </c>
      <c r="O97" s="25">
        <v>1.84418887638607E-14</v>
      </c>
      <c r="P97" s="24">
        <v>0</v>
      </c>
      <c r="Q97" s="24">
        <v>-6.7870309172639298E-4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5">
        <v>2.0271156476990199E-13</v>
      </c>
      <c r="Z97" s="25">
        <v>4.9861186029387003E-15</v>
      </c>
      <c r="AA97" s="25">
        <v>1.9261565774424E-14</v>
      </c>
      <c r="AB97" s="25">
        <v>1.7296621785631399E-14</v>
      </c>
      <c r="AC97" s="25">
        <v>1.68528829430317E-14</v>
      </c>
      <c r="AD97" s="25">
        <v>-3.9743004505988497E-14</v>
      </c>
      <c r="AE97" s="24">
        <v>0.21643936732695901</v>
      </c>
      <c r="AF97" s="24">
        <v>-0.24216900464218499</v>
      </c>
      <c r="AQ97" s="1">
        <f t="shared" si="22"/>
        <v>47848</v>
      </c>
      <c r="AR97" s="14">
        <f t="shared" si="23"/>
        <v>-6.7427789746640501E-2</v>
      </c>
      <c r="AS97" s="14">
        <f t="shared" si="24"/>
        <v>-1.7894770779816855</v>
      </c>
      <c r="AT97" s="14">
        <f t="shared" si="25"/>
        <v>1.4838878238531199</v>
      </c>
      <c r="AU97" s="14">
        <f t="shared" si="26"/>
        <v>-6.7893611199361218E-4</v>
      </c>
      <c r="AV97" s="14">
        <f t="shared" si="27"/>
        <v>-2.5640493860553501E-3</v>
      </c>
      <c r="AW97" s="14">
        <f t="shared" si="28"/>
        <v>-8.2348342596013105E-2</v>
      </c>
      <c r="AX97" s="14">
        <f t="shared" si="29"/>
        <v>6.2362658429667396E-16</v>
      </c>
      <c r="AY97" s="14">
        <f t="shared" si="30"/>
        <v>6.0661023922957099E-15</v>
      </c>
      <c r="AZ97" s="14">
        <f t="shared" si="31"/>
        <v>0.90458994647513746</v>
      </c>
      <c r="BA97" s="14">
        <f t="shared" si="32"/>
        <v>0.445981574505876</v>
      </c>
    </row>
    <row r="98" spans="1:53">
      <c r="A98" s="26">
        <v>47938</v>
      </c>
      <c r="B98" s="24">
        <v>-6.6685096228938104E-2</v>
      </c>
      <c r="C98" s="24">
        <v>6.1275148399278804E-4</v>
      </c>
      <c r="D98" s="24">
        <v>-1.7722975473896301</v>
      </c>
      <c r="E98" s="25">
        <v>5.1825105444090599E-17</v>
      </c>
      <c r="F98" s="24">
        <v>1.4690489456145901</v>
      </c>
      <c r="G98" s="24">
        <v>-8.2384007416951802E-2</v>
      </c>
      <c r="H98" s="25">
        <v>-8.8037286671854896E-7</v>
      </c>
      <c r="I98" s="25">
        <v>6.35313073782081E-16</v>
      </c>
      <c r="J98" s="25">
        <v>5.7885674750008999E-15</v>
      </c>
      <c r="K98" s="25">
        <v>-1.2022605954436299E-13</v>
      </c>
      <c r="L98" s="24">
        <v>-3.1615950523060299E-3</v>
      </c>
      <c r="M98" s="24">
        <v>0</v>
      </c>
      <c r="N98" s="24">
        <v>0</v>
      </c>
      <c r="O98" s="25">
        <v>1.82838226197362E-14</v>
      </c>
      <c r="P98" s="24">
        <v>0</v>
      </c>
      <c r="Q98" s="24">
        <v>-7.4794371717858501E-4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5">
        <v>2.0489514404169801E-13</v>
      </c>
      <c r="Z98" s="25">
        <v>4.7409123896222204E-15</v>
      </c>
      <c r="AA98" s="25">
        <v>1.9214813982158199E-14</v>
      </c>
      <c r="AB98" s="25">
        <v>1.7285766831015701E-14</v>
      </c>
      <c r="AC98" s="25">
        <v>1.68330974078737E-14</v>
      </c>
      <c r="AD98" s="25">
        <v>-3.9409401651770303E-14</v>
      </c>
      <c r="AE98" s="24">
        <v>0.21401077657985801</v>
      </c>
      <c r="AF98" s="24">
        <v>-0.24160459649930399</v>
      </c>
      <c r="AQ98" s="1">
        <f t="shared" ref="AQ98:AQ132" si="33">+A98</f>
        <v>47938</v>
      </c>
      <c r="AR98" s="14">
        <f t="shared" ref="AR98:AR132" si="34">+B98</f>
        <v>-6.6685096228938104E-2</v>
      </c>
      <c r="AS98" s="14">
        <f t="shared" ref="AS98:AS132" si="35">+C98+D98</f>
        <v>-1.7716847959056372</v>
      </c>
      <c r="AT98" s="14">
        <f t="shared" ref="AT98:AT132" si="36">+E98+F98</f>
        <v>1.4690489456145901</v>
      </c>
      <c r="AU98" s="14">
        <f t="shared" ref="AU98:AU132" si="37">+H98+Q98</f>
        <v>-7.4882409004530361E-4</v>
      </c>
      <c r="AV98" s="14">
        <f t="shared" ref="AV98:AV132" si="38">+L98</f>
        <v>-3.1615950523060299E-3</v>
      </c>
      <c r="AW98" s="14">
        <f t="shared" ref="AW98:AW132" si="39">+G98</f>
        <v>-8.2384007416951802E-2</v>
      </c>
      <c r="AX98" s="14">
        <f t="shared" ref="AX98:AX132" si="40">+I98</f>
        <v>6.35313073782081E-16</v>
      </c>
      <c r="AY98" s="14">
        <f t="shared" ref="AY98:AY132" si="41">+J98</f>
        <v>5.7885674750008999E-15</v>
      </c>
      <c r="AZ98" s="14">
        <f t="shared" ref="AZ98:AZ129" si="42">AF98-SUM(AR98:AY98)+0.688150579148061</f>
        <v>0.90216135572803879</v>
      </c>
      <c r="BA98" s="14">
        <f t="shared" ref="BA98:BA129" si="43">+SUM(AR98:AZ98)</f>
        <v>0.44654598264875695</v>
      </c>
    </row>
    <row r="99" spans="1:53">
      <c r="A99" s="26">
        <v>48029</v>
      </c>
      <c r="B99" s="24">
        <v>-6.5953818946082696E-2</v>
      </c>
      <c r="C99" s="24">
        <v>5.1969917754731299E-4</v>
      </c>
      <c r="D99" s="24">
        <v>-1.75457457191573</v>
      </c>
      <c r="E99" s="25">
        <v>5.1654320323906901E-17</v>
      </c>
      <c r="F99" s="24">
        <v>1.4543584561584499</v>
      </c>
      <c r="G99" s="24">
        <v>-8.2437695905553901E-2</v>
      </c>
      <c r="H99" s="25">
        <v>-1.3361269808326E-6</v>
      </c>
      <c r="I99" s="25">
        <v>6.4631501560302296E-16</v>
      </c>
      <c r="J99" s="25">
        <v>5.51702144593963E-15</v>
      </c>
      <c r="K99" s="25">
        <v>-1.23165679974586E-13</v>
      </c>
      <c r="L99" s="24">
        <v>-3.70914124133455E-3</v>
      </c>
      <c r="M99" s="24">
        <v>0</v>
      </c>
      <c r="N99" s="24">
        <v>0</v>
      </c>
      <c r="O99" s="25">
        <v>1.8125170577929599E-14</v>
      </c>
      <c r="P99" s="24">
        <v>0</v>
      </c>
      <c r="Q99" s="24">
        <v>-8.0171522117419803E-4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5">
        <v>2.0695311240838601E-13</v>
      </c>
      <c r="Z99" s="25">
        <v>4.50127431435857E-15</v>
      </c>
      <c r="AA99" s="25">
        <v>1.91642555953043E-14</v>
      </c>
      <c r="AB99" s="25">
        <v>1.7270357651853999E-14</v>
      </c>
      <c r="AC99" s="25">
        <v>1.6809159574068801E-14</v>
      </c>
      <c r="AD99" s="25">
        <v>-3.90784091792302E-14</v>
      </c>
      <c r="AE99" s="24">
        <v>0.211607252807445</v>
      </c>
      <c r="AF99" s="24">
        <v>-0.24099287121329799</v>
      </c>
      <c r="AQ99" s="1">
        <f t="shared" si="33"/>
        <v>48029</v>
      </c>
      <c r="AR99" s="14">
        <f t="shared" si="34"/>
        <v>-6.5953818946082696E-2</v>
      </c>
      <c r="AS99" s="14">
        <f t="shared" si="35"/>
        <v>-1.7540548727381826</v>
      </c>
      <c r="AT99" s="14">
        <f t="shared" si="36"/>
        <v>1.4543584561584499</v>
      </c>
      <c r="AU99" s="14">
        <f t="shared" si="37"/>
        <v>-8.0305134815503068E-4</v>
      </c>
      <c r="AV99" s="14">
        <f t="shared" si="38"/>
        <v>-3.70914124133455E-3</v>
      </c>
      <c r="AW99" s="14">
        <f t="shared" si="39"/>
        <v>-8.2437695905553901E-2</v>
      </c>
      <c r="AX99" s="14">
        <f t="shared" si="40"/>
        <v>6.4631501560302296E-16</v>
      </c>
      <c r="AY99" s="14">
        <f t="shared" si="41"/>
        <v>5.51702144593963E-15</v>
      </c>
      <c r="AZ99" s="14">
        <f t="shared" si="42"/>
        <v>0.89975783195561565</v>
      </c>
      <c r="BA99" s="14">
        <f t="shared" si="43"/>
        <v>0.44715770793476306</v>
      </c>
    </row>
    <row r="100" spans="1:53">
      <c r="A100" s="26">
        <v>48121</v>
      </c>
      <c r="B100" s="24">
        <v>-6.5233485630763199E-2</v>
      </c>
      <c r="C100" s="24">
        <v>4.4077777402266898E-4</v>
      </c>
      <c r="D100" s="24">
        <v>-1.7370288261965801</v>
      </c>
      <c r="E100" s="25">
        <v>5.1470906955826002E-17</v>
      </c>
      <c r="F100" s="24">
        <v>1.4398148715968699</v>
      </c>
      <c r="G100" s="24">
        <v>-8.2507861775803298E-2</v>
      </c>
      <c r="H100" s="25">
        <v>-1.62613838879872E-6</v>
      </c>
      <c r="I100" s="25">
        <v>6.5668469665280904E-16</v>
      </c>
      <c r="J100" s="25">
        <v>5.2511965689395899E-15</v>
      </c>
      <c r="K100" s="25">
        <v>-1.25967309826022E-13</v>
      </c>
      <c r="L100" s="24">
        <v>-4.2029576201351899E-3</v>
      </c>
      <c r="M100" s="24">
        <v>0</v>
      </c>
      <c r="N100" s="24">
        <v>0</v>
      </c>
      <c r="O100" s="25">
        <v>1.7965998043363099E-14</v>
      </c>
      <c r="P100" s="24">
        <v>0</v>
      </c>
      <c r="Q100" s="24">
        <v>-8.4143926635642902E-4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5">
        <v>2.08891588462782E-13</v>
      </c>
      <c r="Z100" s="25">
        <v>4.26704266444987E-15</v>
      </c>
      <c r="AA100" s="25">
        <v>1.9110121384670101E-14</v>
      </c>
      <c r="AB100" s="25">
        <v>1.72506608790173E-14</v>
      </c>
      <c r="AC100" s="25">
        <v>1.6781317745016501E-14</v>
      </c>
      <c r="AD100" s="25">
        <v>-3.87498456440868E-14</v>
      </c>
      <c r="AE100" s="24">
        <v>0.20922854225790699</v>
      </c>
      <c r="AF100" s="24">
        <v>-0.24033200499910801</v>
      </c>
      <c r="AQ100" s="1">
        <f t="shared" si="33"/>
        <v>48121</v>
      </c>
      <c r="AR100" s="14">
        <f t="shared" si="34"/>
        <v>-6.5233485630763199E-2</v>
      </c>
      <c r="AS100" s="14">
        <f t="shared" si="35"/>
        <v>-1.7365880484225573</v>
      </c>
      <c r="AT100" s="14">
        <f t="shared" si="36"/>
        <v>1.4398148715968699</v>
      </c>
      <c r="AU100" s="14">
        <f t="shared" si="37"/>
        <v>-8.4306540474522772E-4</v>
      </c>
      <c r="AV100" s="14">
        <f t="shared" si="38"/>
        <v>-4.2029576201351899E-3</v>
      </c>
      <c r="AW100" s="14">
        <f t="shared" si="39"/>
        <v>-8.2507861775803298E-2</v>
      </c>
      <c r="AX100" s="14">
        <f t="shared" si="40"/>
        <v>6.5668469665280904E-16</v>
      </c>
      <c r="AY100" s="14">
        <f t="shared" si="41"/>
        <v>5.2511965689395899E-15</v>
      </c>
      <c r="AZ100" s="14">
        <f t="shared" si="42"/>
        <v>0.89737912140608134</v>
      </c>
      <c r="BA100" s="14">
        <f t="shared" si="43"/>
        <v>0.44781857414895293</v>
      </c>
    </row>
    <row r="101" spans="1:53">
      <c r="A101" s="26">
        <v>48213</v>
      </c>
      <c r="B101" s="24">
        <v>-6.4523636735509801E-2</v>
      </c>
      <c r="C101" s="24">
        <v>3.73841357589519E-4</v>
      </c>
      <c r="D101" s="24">
        <v>-1.7196585379346201</v>
      </c>
      <c r="E101" s="25">
        <v>5.1275934682717102E-17</v>
      </c>
      <c r="F101" s="24">
        <v>1.4254167228809</v>
      </c>
      <c r="G101" s="24">
        <v>-8.2592734503575904E-2</v>
      </c>
      <c r="H101" s="25">
        <v>-1.77456403477847E-6</v>
      </c>
      <c r="I101" s="25">
        <v>6.6646363419683096E-16</v>
      </c>
      <c r="J101" s="25">
        <v>4.9908617772963201E-15</v>
      </c>
      <c r="K101" s="25">
        <v>-1.28637886117513E-13</v>
      </c>
      <c r="L101" s="24">
        <v>-4.64089367249494E-3</v>
      </c>
      <c r="M101" s="24">
        <v>0</v>
      </c>
      <c r="N101" s="24">
        <v>0</v>
      </c>
      <c r="O101" s="25">
        <v>1.7806368798776202E-14</v>
      </c>
      <c r="P101" s="24">
        <v>0</v>
      </c>
      <c r="Q101" s="24">
        <v>-8.6853541073230399E-4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5">
        <v>2.1071611534636801E-13</v>
      </c>
      <c r="Z101" s="25">
        <v>4.0380863009776503E-15</v>
      </c>
      <c r="AA101" s="25">
        <v>1.9052629466858002E-14</v>
      </c>
      <c r="AB101" s="25">
        <v>1.7226926951826001E-14</v>
      </c>
      <c r="AC101" s="25">
        <v>1.67498061471714E-14</v>
      </c>
      <c r="AD101" s="25">
        <v>-3.8423547896786102E-14</v>
      </c>
      <c r="AE101" s="24">
        <v>0.20687439374786901</v>
      </c>
      <c r="AF101" s="24">
        <v>-0.23962115483448401</v>
      </c>
      <c r="AQ101" s="1">
        <f t="shared" si="33"/>
        <v>48213</v>
      </c>
      <c r="AR101" s="14">
        <f t="shared" si="34"/>
        <v>-6.4523636735509801E-2</v>
      </c>
      <c r="AS101" s="14">
        <f t="shared" si="35"/>
        <v>-1.7192846965770305</v>
      </c>
      <c r="AT101" s="14">
        <f t="shared" si="36"/>
        <v>1.4254167228809</v>
      </c>
      <c r="AU101" s="14">
        <f t="shared" si="37"/>
        <v>-8.7030997476708247E-4</v>
      </c>
      <c r="AV101" s="14">
        <f t="shared" si="38"/>
        <v>-4.64089367249494E-3</v>
      </c>
      <c r="AW101" s="14">
        <f t="shared" si="39"/>
        <v>-8.2592734503575904E-2</v>
      </c>
      <c r="AX101" s="14">
        <f t="shared" si="40"/>
        <v>6.6646363419683096E-16</v>
      </c>
      <c r="AY101" s="14">
        <f t="shared" si="41"/>
        <v>4.9908617772963201E-15</v>
      </c>
      <c r="AZ101" s="14">
        <f t="shared" si="42"/>
        <v>0.89502497289604943</v>
      </c>
      <c r="BA101" s="14">
        <f t="shared" si="43"/>
        <v>0.44852942431357695</v>
      </c>
    </row>
    <row r="102" spans="1:53">
      <c r="A102" s="26">
        <v>48304</v>
      </c>
      <c r="B102" s="24">
        <v>-6.3823829482035493E-2</v>
      </c>
      <c r="C102" s="24">
        <v>3.1706989072738899E-4</v>
      </c>
      <c r="D102" s="24">
        <v>-1.70246195255527</v>
      </c>
      <c r="E102" s="25">
        <v>5.10703716478387E-17</v>
      </c>
      <c r="F102" s="24">
        <v>1.4111625556520899</v>
      </c>
      <c r="G102" s="24">
        <v>-8.2690392444927999E-2</v>
      </c>
      <c r="H102" s="25">
        <v>-1.80376404976836E-6</v>
      </c>
      <c r="I102" s="25">
        <v>6.75684358494582E-16</v>
      </c>
      <c r="J102" s="25">
        <v>4.7358187152547602E-15</v>
      </c>
      <c r="K102" s="25">
        <v>-1.3118371980381E-13</v>
      </c>
      <c r="L102" s="24">
        <v>-5.0221476810852804E-3</v>
      </c>
      <c r="M102" s="24">
        <v>0</v>
      </c>
      <c r="N102" s="24">
        <v>0</v>
      </c>
      <c r="O102" s="25">
        <v>1.7646345050801201E-14</v>
      </c>
      <c r="P102" s="24">
        <v>0</v>
      </c>
      <c r="Q102" s="24">
        <v>-8.8439839626577995E-4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5">
        <v>2.1243171453727899E-13</v>
      </c>
      <c r="Z102" s="25">
        <v>3.8142994152192503E-15</v>
      </c>
      <c r="AA102" s="25">
        <v>1.8991985291996399E-14</v>
      </c>
      <c r="AB102" s="25">
        <v>1.7199390340449298E-14</v>
      </c>
      <c r="AC102" s="25">
        <v>1.67148448904603E-14</v>
      </c>
      <c r="AD102" s="25">
        <v>-3.8099370972426398E-14</v>
      </c>
      <c r="AE102" s="24">
        <v>0.20454455863592699</v>
      </c>
      <c r="AF102" s="24">
        <v>-0.23886034014477001</v>
      </c>
      <c r="AQ102" s="1">
        <f t="shared" si="33"/>
        <v>48304</v>
      </c>
      <c r="AR102" s="14">
        <f t="shared" si="34"/>
        <v>-6.3823829482035493E-2</v>
      </c>
      <c r="AS102" s="14">
        <f t="shared" si="35"/>
        <v>-1.7021448826645427</v>
      </c>
      <c r="AT102" s="14">
        <f t="shared" si="36"/>
        <v>1.4111625556520899</v>
      </c>
      <c r="AU102" s="14">
        <f t="shared" si="37"/>
        <v>-8.8620216031554827E-4</v>
      </c>
      <c r="AV102" s="14">
        <f t="shared" si="38"/>
        <v>-5.0221476810852804E-3</v>
      </c>
      <c r="AW102" s="14">
        <f t="shared" si="39"/>
        <v>-8.2690392444927999E-2</v>
      </c>
      <c r="AX102" s="14">
        <f t="shared" si="40"/>
        <v>6.75684358494582E-16</v>
      </c>
      <c r="AY102" s="14">
        <f t="shared" si="41"/>
        <v>4.7358187152547602E-15</v>
      </c>
      <c r="AZ102" s="14">
        <f t="shared" si="42"/>
        <v>0.89269513778410259</v>
      </c>
      <c r="BA102" s="14">
        <f t="shared" si="43"/>
        <v>0.44929023900329096</v>
      </c>
    </row>
    <row r="103" spans="1:53">
      <c r="A103" s="26">
        <v>48395</v>
      </c>
      <c r="B103" s="24">
        <v>-6.3133640988311104E-2</v>
      </c>
      <c r="C103" s="24">
        <v>2.6891972641590698E-4</v>
      </c>
      <c r="D103" s="24">
        <v>-1.6854373330297201</v>
      </c>
      <c r="E103" s="25">
        <v>5.08550935748695E-17</v>
      </c>
      <c r="F103" s="24">
        <v>1.39705093009558</v>
      </c>
      <c r="G103" s="24">
        <v>-8.2798825971716297E-2</v>
      </c>
      <c r="H103" s="25">
        <v>-1.73424808873243E-6</v>
      </c>
      <c r="I103" s="25">
        <v>6.84372000638353E-16</v>
      </c>
      <c r="J103" s="25">
        <v>4.4858979644592699E-15</v>
      </c>
      <c r="K103" s="25">
        <v>-1.3361054793588E-13</v>
      </c>
      <c r="L103" s="24">
        <v>-5.3470527687905899E-3</v>
      </c>
      <c r="M103" s="24">
        <v>0</v>
      </c>
      <c r="N103" s="24">
        <v>0</v>
      </c>
      <c r="O103" s="25">
        <v>1.7485987466104101E-14</v>
      </c>
      <c r="P103" s="24">
        <v>0</v>
      </c>
      <c r="Q103" s="24">
        <v>-8.9037968519593803E-4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5">
        <v>2.1404293743935901E-13</v>
      </c>
      <c r="Z103" s="25">
        <v>3.5955968436538799E-15</v>
      </c>
      <c r="AA103" s="25">
        <v>1.8928381801937198E-14</v>
      </c>
      <c r="AB103" s="25">
        <v>1.7168269949004901E-14</v>
      </c>
      <c r="AC103" s="25">
        <v>1.66766401300235E-14</v>
      </c>
      <c r="AD103" s="25">
        <v>-3.77771876896116E-14</v>
      </c>
      <c r="AE103" s="24">
        <v>0.20223879079648499</v>
      </c>
      <c r="AF103" s="24">
        <v>-0.23805032607323201</v>
      </c>
      <c r="AQ103" s="1">
        <f t="shared" si="33"/>
        <v>48395</v>
      </c>
      <c r="AR103" s="14">
        <f t="shared" si="34"/>
        <v>-6.3133640988311104E-2</v>
      </c>
      <c r="AS103" s="14">
        <f t="shared" si="35"/>
        <v>-1.6851684133033042</v>
      </c>
      <c r="AT103" s="14">
        <f t="shared" si="36"/>
        <v>1.39705093009558</v>
      </c>
      <c r="AU103" s="14">
        <f t="shared" si="37"/>
        <v>-8.9211393328467051E-4</v>
      </c>
      <c r="AV103" s="14">
        <f t="shared" si="38"/>
        <v>-5.3470527687905899E-3</v>
      </c>
      <c r="AW103" s="14">
        <f t="shared" si="39"/>
        <v>-8.2798825971716297E-2</v>
      </c>
      <c r="AX103" s="14">
        <f t="shared" si="40"/>
        <v>6.84372000638353E-16</v>
      </c>
      <c r="AY103" s="14">
        <f t="shared" si="41"/>
        <v>4.4858979644592699E-15</v>
      </c>
      <c r="AZ103" s="14">
        <f t="shared" si="42"/>
        <v>0.89038936994465079</v>
      </c>
      <c r="BA103" s="14">
        <f t="shared" si="43"/>
        <v>0.45010025307482898</v>
      </c>
    </row>
    <row r="104" spans="1:53">
      <c r="A104" s="26">
        <v>48487</v>
      </c>
      <c r="B104" s="24">
        <v>-6.2452670576308399E-2</v>
      </c>
      <c r="C104" s="24">
        <v>2.2808163553386299E-4</v>
      </c>
      <c r="D104" s="24">
        <v>-1.6685829596994299</v>
      </c>
      <c r="E104" s="25">
        <v>5.0630892165899598E-17</v>
      </c>
      <c r="F104" s="24">
        <v>1.3830804207946199</v>
      </c>
      <c r="G104" s="24">
        <v>-8.2915991289706906E-2</v>
      </c>
      <c r="H104" s="25">
        <v>-1.5846595228668899E-6</v>
      </c>
      <c r="I104" s="25">
        <v>6.9254569581674099E-16</v>
      </c>
      <c r="J104" s="25">
        <v>4.2409554827455501E-15</v>
      </c>
      <c r="K104" s="25">
        <v>-1.3592358463969501E-13</v>
      </c>
      <c r="L104" s="24">
        <v>-5.6168805410467502E-3</v>
      </c>
      <c r="M104" s="24">
        <v>0</v>
      </c>
      <c r="N104" s="24">
        <v>0</v>
      </c>
      <c r="O104" s="25">
        <v>1.73253551994079E-14</v>
      </c>
      <c r="P104" s="24">
        <v>0</v>
      </c>
      <c r="Q104" s="24">
        <v>-8.8777280803563601E-4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5">
        <v>2.1555391437707E-13</v>
      </c>
      <c r="Z104" s="25">
        <v>3.3819099161014598E-15</v>
      </c>
      <c r="AA104" s="25">
        <v>1.88619997272858E-14</v>
      </c>
      <c r="AB104" s="25">
        <v>1.7133769662073201E-14</v>
      </c>
      <c r="AC104" s="25">
        <v>1.6635384392077801E-14</v>
      </c>
      <c r="AD104" s="25">
        <v>-3.7456888015825002E-14</v>
      </c>
      <c r="AE104" s="24">
        <v>0.19995684659388099</v>
      </c>
      <c r="AF104" s="24">
        <v>-0.23719251054989399</v>
      </c>
      <c r="AQ104" s="1">
        <f t="shared" si="33"/>
        <v>48487</v>
      </c>
      <c r="AR104" s="14">
        <f t="shared" si="34"/>
        <v>-6.2452670576308399E-2</v>
      </c>
      <c r="AS104" s="14">
        <f t="shared" si="35"/>
        <v>-1.6683548780638962</v>
      </c>
      <c r="AT104" s="14">
        <f t="shared" si="36"/>
        <v>1.3830804207946199</v>
      </c>
      <c r="AU104" s="14">
        <f t="shared" si="37"/>
        <v>-8.8935746755850289E-4</v>
      </c>
      <c r="AV104" s="14">
        <f t="shared" si="38"/>
        <v>-5.6168805410467502E-3</v>
      </c>
      <c r="AW104" s="14">
        <f t="shared" si="39"/>
        <v>-8.2915991289706906E-2</v>
      </c>
      <c r="AX104" s="14">
        <f t="shared" si="40"/>
        <v>6.9254569581674099E-16</v>
      </c>
      <c r="AY104" s="14">
        <f t="shared" si="41"/>
        <v>4.2409554827455501E-15</v>
      </c>
      <c r="AZ104" s="14">
        <f t="shared" si="42"/>
        <v>0.88810742574205892</v>
      </c>
      <c r="BA104" s="14">
        <f t="shared" si="43"/>
        <v>0.45095806859816695</v>
      </c>
    </row>
    <row r="105" spans="1:53">
      <c r="A105" s="26">
        <v>48579</v>
      </c>
      <c r="B105" s="24">
        <v>-6.1780541359244399E-2</v>
      </c>
      <c r="C105" s="24">
        <v>1.93445208208269E-4</v>
      </c>
      <c r="D105" s="24">
        <v>-1.6518971301024401</v>
      </c>
      <c r="E105" s="25">
        <v>5.0398483066972802E-17</v>
      </c>
      <c r="F105" s="24">
        <v>1.3692496165866801</v>
      </c>
      <c r="G105" s="24">
        <v>-8.3039855640495402E-2</v>
      </c>
      <c r="H105" s="25">
        <v>-1.3717914972793501E-6</v>
      </c>
      <c r="I105" s="25">
        <v>7.0021981331946003E-16</v>
      </c>
      <c r="J105" s="25">
        <v>4.00086927439356E-15</v>
      </c>
      <c r="K105" s="25">
        <v>-1.3812757035511699E-13</v>
      </c>
      <c r="L105" s="24">
        <v>-5.8336625055237902E-3</v>
      </c>
      <c r="M105" s="24">
        <v>0</v>
      </c>
      <c r="N105" s="24">
        <v>0</v>
      </c>
      <c r="O105" s="25">
        <v>1.7164505915008999E-14</v>
      </c>
      <c r="P105" s="24">
        <v>0</v>
      </c>
      <c r="Q105" s="24">
        <v>-8.7780210556719497E-4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5">
        <v>2.1696840070956099E-13</v>
      </c>
      <c r="Z105" s="25">
        <v>3.1731828076482202E-15</v>
      </c>
      <c r="AA105" s="25">
        <v>1.8793007994944401E-14</v>
      </c>
      <c r="AB105" s="25">
        <v>1.70960790015687E-14</v>
      </c>
      <c r="AC105" s="25">
        <v>1.6591257030578899E-14</v>
      </c>
      <c r="AD105" s="25">
        <v>-3.7138378250582899E-14</v>
      </c>
      <c r="AE105" s="24">
        <v>0.19769848485678501</v>
      </c>
      <c r="AF105" s="24">
        <v>-0.23628881685297401</v>
      </c>
      <c r="AQ105" s="1">
        <f t="shared" si="33"/>
        <v>48579</v>
      </c>
      <c r="AR105" s="14">
        <f t="shared" si="34"/>
        <v>-6.1780541359244399E-2</v>
      </c>
      <c r="AS105" s="14">
        <f t="shared" si="35"/>
        <v>-1.6517036848942319</v>
      </c>
      <c r="AT105" s="14">
        <f t="shared" si="36"/>
        <v>1.3692496165866801</v>
      </c>
      <c r="AU105" s="14">
        <f t="shared" si="37"/>
        <v>-8.7917389706447437E-4</v>
      </c>
      <c r="AV105" s="14">
        <f t="shared" si="38"/>
        <v>-5.8336625055237902E-3</v>
      </c>
      <c r="AW105" s="14">
        <f t="shared" si="39"/>
        <v>-8.3039855640495402E-2</v>
      </c>
      <c r="AX105" s="14">
        <f t="shared" si="40"/>
        <v>7.0021981331946003E-16</v>
      </c>
      <c r="AY105" s="14">
        <f t="shared" si="41"/>
        <v>4.00086927439356E-15</v>
      </c>
      <c r="AZ105" s="14">
        <f t="shared" si="42"/>
        <v>0.88584906400496222</v>
      </c>
      <c r="BA105" s="14">
        <f t="shared" si="43"/>
        <v>0.45186176229508696</v>
      </c>
    </row>
    <row r="106" spans="1:53">
      <c r="A106" s="26">
        <v>48669</v>
      </c>
      <c r="B106" s="24">
        <v>-6.1116901202172703E-2</v>
      </c>
      <c r="C106" s="24">
        <v>1.6406866116677499E-4</v>
      </c>
      <c r="D106" s="24">
        <v>-1.63537815880142</v>
      </c>
      <c r="E106" s="25">
        <v>5.01585133656815E-17</v>
      </c>
      <c r="F106" s="24">
        <v>1.3555571204208099</v>
      </c>
      <c r="G106" s="24">
        <v>-8.3168434607935396E-2</v>
      </c>
      <c r="H106" s="25">
        <v>-1.1106293512529701E-6</v>
      </c>
      <c r="I106" s="25">
        <v>7.0740502532272595E-16</v>
      </c>
      <c r="J106" s="25">
        <v>3.7655363038778098E-15</v>
      </c>
      <c r="K106" s="25">
        <v>-1.4022681889980699E-13</v>
      </c>
      <c r="L106" s="24">
        <v>-6.0000291375047303E-3</v>
      </c>
      <c r="M106" s="24">
        <v>0</v>
      </c>
      <c r="N106" s="24">
        <v>0</v>
      </c>
      <c r="O106" s="25">
        <v>1.7003495803205399E-14</v>
      </c>
      <c r="P106" s="24">
        <v>0</v>
      </c>
      <c r="Q106" s="24">
        <v>-8.6161446746740498E-4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5">
        <v>2.18289819871366E-13</v>
      </c>
      <c r="Z106" s="25">
        <v>2.9693693622843898E-15</v>
      </c>
      <c r="AA106" s="25">
        <v>1.87215642210394E-14</v>
      </c>
      <c r="AB106" s="25">
        <v>1.7055373864927199E-14</v>
      </c>
      <c r="AC106" s="25">
        <v>1.6544424785102699E-14</v>
      </c>
      <c r="AD106" s="25">
        <v>-3.6821580071565399E-14</v>
      </c>
      <c r="AE106" s="24">
        <v>0.19546346685287999</v>
      </c>
      <c r="AF106" s="24">
        <v>-0.23534159291086601</v>
      </c>
      <c r="AQ106" s="1">
        <f t="shared" si="33"/>
        <v>48669</v>
      </c>
      <c r="AR106" s="14">
        <f t="shared" si="34"/>
        <v>-6.1116901202172703E-2</v>
      </c>
      <c r="AS106" s="14">
        <f t="shared" si="35"/>
        <v>-1.6352140901402532</v>
      </c>
      <c r="AT106" s="14">
        <f t="shared" si="36"/>
        <v>1.3555571204208099</v>
      </c>
      <c r="AU106" s="14">
        <f t="shared" si="37"/>
        <v>-8.6272509681865797E-4</v>
      </c>
      <c r="AV106" s="14">
        <f t="shared" si="38"/>
        <v>-6.0000291375047303E-3</v>
      </c>
      <c r="AW106" s="14">
        <f t="shared" si="39"/>
        <v>-8.3168434607935396E-2</v>
      </c>
      <c r="AX106" s="14">
        <f t="shared" si="40"/>
        <v>7.0740502532272595E-16</v>
      </c>
      <c r="AY106" s="14">
        <f t="shared" si="41"/>
        <v>3.7655363038778098E-15</v>
      </c>
      <c r="AZ106" s="14">
        <f t="shared" si="42"/>
        <v>0.88361404600106519</v>
      </c>
      <c r="BA106" s="14">
        <f t="shared" si="43"/>
        <v>0.45280898623719495</v>
      </c>
    </row>
    <row r="107" spans="1:53">
      <c r="A107" s="26">
        <v>48760</v>
      </c>
      <c r="B107" s="24">
        <v>-6.0461423144139603E-2</v>
      </c>
      <c r="C107" s="24">
        <v>1.3915323013895099E-4</v>
      </c>
      <c r="D107" s="24">
        <v>-1.6190243772134001</v>
      </c>
      <c r="E107" s="25">
        <v>4.9911568598202499E-17</v>
      </c>
      <c r="F107" s="24">
        <v>1.34200154921661</v>
      </c>
      <c r="G107" s="24">
        <v>-8.3299822254547295E-2</v>
      </c>
      <c r="H107" s="25">
        <v>-8.1441439130339099E-7</v>
      </c>
      <c r="I107" s="25">
        <v>7.1410922689116901E-16</v>
      </c>
      <c r="J107" s="25">
        <v>3.5348696591440199E-15</v>
      </c>
      <c r="K107" s="25">
        <v>-1.42225262031787E-13</v>
      </c>
      <c r="L107" s="24">
        <v>-6.1190662041550698E-3</v>
      </c>
      <c r="M107" s="24">
        <v>0</v>
      </c>
      <c r="N107" s="24">
        <v>0</v>
      </c>
      <c r="O107" s="25">
        <v>1.6842379592872501E-14</v>
      </c>
      <c r="P107" s="24">
        <v>0</v>
      </c>
      <c r="Q107" s="24">
        <v>-8.4027369221663796E-4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5">
        <v>2.19521303227936E-13</v>
      </c>
      <c r="Z107" s="25">
        <v>2.7704303544447301E-15</v>
      </c>
      <c r="AA107" s="25">
        <v>1.86478152671404E-14</v>
      </c>
      <c r="AB107" s="25">
        <v>1.7011817319353701E-14</v>
      </c>
      <c r="AC107" s="25">
        <v>1.64950424139305E-14</v>
      </c>
      <c r="AD107" s="25">
        <v>-3.6506429483198698E-14</v>
      </c>
      <c r="AE107" s="24">
        <v>0.19325155626382501</v>
      </c>
      <c r="AF107" s="24">
        <v>-0.23435351821216099</v>
      </c>
      <c r="AQ107" s="1">
        <f t="shared" si="33"/>
        <v>48760</v>
      </c>
      <c r="AR107" s="14">
        <f t="shared" si="34"/>
        <v>-6.0461423144139603E-2</v>
      </c>
      <c r="AS107" s="14">
        <f t="shared" si="35"/>
        <v>-1.6188852239832612</v>
      </c>
      <c r="AT107" s="14">
        <f t="shared" si="36"/>
        <v>1.34200154921661</v>
      </c>
      <c r="AU107" s="14">
        <f t="shared" si="37"/>
        <v>-8.4108810660794137E-4</v>
      </c>
      <c r="AV107" s="14">
        <f t="shared" si="38"/>
        <v>-6.1190662041550698E-3</v>
      </c>
      <c r="AW107" s="14">
        <f t="shared" si="39"/>
        <v>-8.3299822254547295E-2</v>
      </c>
      <c r="AX107" s="14">
        <f t="shared" si="40"/>
        <v>7.1410922689116901E-16</v>
      </c>
      <c r="AY107" s="14">
        <f t="shared" si="41"/>
        <v>3.5348696591440199E-15</v>
      </c>
      <c r="AZ107" s="14">
        <f t="shared" si="42"/>
        <v>0.88140213541199686</v>
      </c>
      <c r="BA107" s="14">
        <f t="shared" si="43"/>
        <v>0.4537970609359</v>
      </c>
    </row>
    <row r="108" spans="1:53">
      <c r="A108" s="26">
        <v>48852</v>
      </c>
      <c r="B108" s="24">
        <v>-5.9813805364028402E-2</v>
      </c>
      <c r="C108" s="24">
        <v>1.18021451021908E-4</v>
      </c>
      <c r="D108" s="24">
        <v>-1.6028341334412699</v>
      </c>
      <c r="E108" s="25">
        <v>4.9658179254170801E-17</v>
      </c>
      <c r="F108" s="24">
        <v>1.32858153372445</v>
      </c>
      <c r="G108" s="24">
        <v>-8.3432214806020297E-2</v>
      </c>
      <c r="H108" s="25">
        <v>-4.94724497668883E-7</v>
      </c>
      <c r="I108" s="25">
        <v>7.2033831975639501E-16</v>
      </c>
      <c r="J108" s="25">
        <v>3.3087959654101E-15</v>
      </c>
      <c r="K108" s="25">
        <v>-1.4412649127918701E-13</v>
      </c>
      <c r="L108" s="24">
        <v>-6.1941877538398598E-3</v>
      </c>
      <c r="M108" s="24">
        <v>0</v>
      </c>
      <c r="N108" s="24">
        <v>0</v>
      </c>
      <c r="O108" s="25">
        <v>1.6681210561253501E-14</v>
      </c>
      <c r="P108" s="24">
        <v>0</v>
      </c>
      <c r="Q108" s="24">
        <v>-8.1475711634393497E-4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5">
        <v>2.20665726702603E-13</v>
      </c>
      <c r="Z108" s="25">
        <v>2.5763311537521699E-15</v>
      </c>
      <c r="AA108" s="25">
        <v>1.85718978405391E-14</v>
      </c>
      <c r="AB108" s="25">
        <v>1.6965560430399001E-14</v>
      </c>
      <c r="AC108" s="25">
        <v>1.64432533796792E-14</v>
      </c>
      <c r="AD108" s="25">
        <v>-3.6192875701800103E-14</v>
      </c>
      <c r="AE108" s="24">
        <v>0.19106251916047801</v>
      </c>
      <c r="AF108" s="24">
        <v>-0.233327518869936</v>
      </c>
      <c r="AQ108" s="1">
        <f t="shared" si="33"/>
        <v>48852</v>
      </c>
      <c r="AR108" s="14">
        <f t="shared" si="34"/>
        <v>-5.9813805364028402E-2</v>
      </c>
      <c r="AS108" s="14">
        <f t="shared" si="35"/>
        <v>-1.602716111990248</v>
      </c>
      <c r="AT108" s="14">
        <f t="shared" si="36"/>
        <v>1.32858153372445</v>
      </c>
      <c r="AU108" s="14">
        <f t="shared" si="37"/>
        <v>-8.1525184084160383E-4</v>
      </c>
      <c r="AV108" s="14">
        <f t="shared" si="38"/>
        <v>-6.1941877538398598E-3</v>
      </c>
      <c r="AW108" s="14">
        <f t="shared" si="39"/>
        <v>-8.3432214806020297E-2</v>
      </c>
      <c r="AX108" s="14">
        <f t="shared" si="40"/>
        <v>7.2033831975639501E-16</v>
      </c>
      <c r="AY108" s="14">
        <f t="shared" si="41"/>
        <v>3.3087959654101E-15</v>
      </c>
      <c r="AZ108" s="14">
        <f t="shared" si="42"/>
        <v>0.87921309830864913</v>
      </c>
      <c r="BA108" s="14">
        <f t="shared" si="43"/>
        <v>0.45482306027812497</v>
      </c>
    </row>
    <row r="109" spans="1:53">
      <c r="A109" s="26">
        <v>48944</v>
      </c>
      <c r="B109" s="24">
        <v>-5.9173770765842598E-2</v>
      </c>
      <c r="C109" s="24">
        <v>1.00098739263368E-4</v>
      </c>
      <c r="D109" s="24">
        <v>-1.5868057921068599</v>
      </c>
      <c r="E109" s="25">
        <v>4.9398826777083399E-17</v>
      </c>
      <c r="F109" s="24">
        <v>1.3152957183872001</v>
      </c>
      <c r="G109" s="24">
        <v>-8.3563928584525105E-2</v>
      </c>
      <c r="H109" s="25">
        <v>-1.6156752542977399E-7</v>
      </c>
      <c r="I109" s="25">
        <v>7.2609687233199203E-16</v>
      </c>
      <c r="J109" s="25">
        <v>3.0872530463412999E-15</v>
      </c>
      <c r="K109" s="25">
        <v>-1.45933796887743E-13</v>
      </c>
      <c r="L109" s="24">
        <v>-6.2290250130529398E-3</v>
      </c>
      <c r="M109" s="24">
        <v>0</v>
      </c>
      <c r="N109" s="24">
        <v>0</v>
      </c>
      <c r="O109" s="25">
        <v>1.65200405418763E-14</v>
      </c>
      <c r="P109" s="24">
        <v>0</v>
      </c>
      <c r="Q109" s="24">
        <v>-7.8595418545963198E-4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5">
        <v>2.21725744188735E-13</v>
      </c>
      <c r="Z109" s="25">
        <v>2.38703975808065E-15</v>
      </c>
      <c r="AA109" s="25">
        <v>1.8493939122018701E-14</v>
      </c>
      <c r="AB109" s="25">
        <v>1.6916743106387799E-14</v>
      </c>
      <c r="AC109" s="25">
        <v>1.6389190567953299E-14</v>
      </c>
      <c r="AD109" s="25">
        <v>-3.5880880006429702E-14</v>
      </c>
      <c r="AE109" s="24">
        <v>0.1888961239784</v>
      </c>
      <c r="AF109" s="24">
        <v>-0.23226669111828299</v>
      </c>
      <c r="AQ109" s="1">
        <f t="shared" si="33"/>
        <v>48944</v>
      </c>
      <c r="AR109" s="14">
        <f t="shared" si="34"/>
        <v>-5.9173770765842598E-2</v>
      </c>
      <c r="AS109" s="14">
        <f t="shared" si="35"/>
        <v>-1.5867056933675965</v>
      </c>
      <c r="AT109" s="14">
        <f t="shared" si="36"/>
        <v>1.3152957183872001</v>
      </c>
      <c r="AU109" s="14">
        <f t="shared" si="37"/>
        <v>-7.8611575298506177E-4</v>
      </c>
      <c r="AV109" s="14">
        <f t="shared" si="38"/>
        <v>-6.2290250130529398E-3</v>
      </c>
      <c r="AW109" s="14">
        <f t="shared" si="39"/>
        <v>-8.3563928584525105E-2</v>
      </c>
      <c r="AX109" s="14">
        <f t="shared" si="40"/>
        <v>7.2609687233199203E-16</v>
      </c>
      <c r="AY109" s="14">
        <f t="shared" si="41"/>
        <v>3.0872530463412999E-15</v>
      </c>
      <c r="AZ109" s="14">
        <f t="shared" si="42"/>
        <v>0.87704670312657629</v>
      </c>
      <c r="BA109" s="14">
        <f t="shared" si="43"/>
        <v>0.45588388802977797</v>
      </c>
    </row>
    <row r="110" spans="1:53">
      <c r="A110" s="26">
        <v>49034</v>
      </c>
      <c r="B110" s="24">
        <v>-5.8541066252662602E-2</v>
      </c>
      <c r="C110" s="25">
        <v>8.4897766595590105E-5</v>
      </c>
      <c r="D110" s="24">
        <v>-1.5709377341858</v>
      </c>
      <c r="E110" s="25">
        <v>4.91339490656431E-17</v>
      </c>
      <c r="F110" s="24">
        <v>1.3021427612033301</v>
      </c>
      <c r="G110" s="24">
        <v>-8.3693412866028299E-2</v>
      </c>
      <c r="H110" s="25">
        <v>1.7651607378408799E-7</v>
      </c>
      <c r="I110" s="25">
        <v>7.31388668142746E-16</v>
      </c>
      <c r="J110" s="25">
        <v>2.8701878260903101E-15</v>
      </c>
      <c r="K110" s="25">
        <v>-1.4765020380666301E-13</v>
      </c>
      <c r="L110" s="24">
        <v>-6.2273303087768302E-3</v>
      </c>
      <c r="M110" s="24">
        <v>0</v>
      </c>
      <c r="N110" s="24">
        <v>0</v>
      </c>
      <c r="O110" s="25">
        <v>1.6358919931367099E-14</v>
      </c>
      <c r="P110" s="24">
        <v>0</v>
      </c>
      <c r="Q110" s="24">
        <v>-7.5466666454697103E-4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5">
        <v>2.2270381780778699E-13</v>
      </c>
      <c r="Z110" s="25">
        <v>2.2025251604518599E-15</v>
      </c>
      <c r="AA110" s="25">
        <v>1.84140574070068E-14</v>
      </c>
      <c r="AB110" s="25">
        <v>1.6865494943199899E-14</v>
      </c>
      <c r="AC110" s="25">
        <v>1.63329770223857E-14</v>
      </c>
      <c r="AD110" s="25">
        <v>-3.5570414580029697E-14</v>
      </c>
      <c r="AE110" s="24">
        <v>0.186752141493611</v>
      </c>
      <c r="AF110" s="24">
        <v>-0.23117423329808001</v>
      </c>
      <c r="AQ110" s="1">
        <f t="shared" si="33"/>
        <v>49034</v>
      </c>
      <c r="AR110" s="14">
        <f t="shared" si="34"/>
        <v>-5.8541066252662602E-2</v>
      </c>
      <c r="AS110" s="14">
        <f t="shared" si="35"/>
        <v>-1.5708528364192045</v>
      </c>
      <c r="AT110" s="14">
        <f t="shared" si="36"/>
        <v>1.3021427612033301</v>
      </c>
      <c r="AU110" s="14">
        <f t="shared" si="37"/>
        <v>-7.5449014847318689E-4</v>
      </c>
      <c r="AV110" s="14">
        <f t="shared" si="38"/>
        <v>-6.2273303087768302E-3</v>
      </c>
      <c r="AW110" s="14">
        <f t="shared" si="39"/>
        <v>-8.3693412866028299E-2</v>
      </c>
      <c r="AX110" s="14">
        <f t="shared" si="40"/>
        <v>7.31388668142746E-16</v>
      </c>
      <c r="AY110" s="14">
        <f t="shared" si="41"/>
        <v>2.8701878260903101E-15</v>
      </c>
      <c r="AZ110" s="14">
        <f t="shared" si="42"/>
        <v>0.87490272064179275</v>
      </c>
      <c r="BA110" s="14">
        <f t="shared" si="43"/>
        <v>0.45697634584998098</v>
      </c>
    </row>
    <row r="111" spans="1:53">
      <c r="A111" s="26">
        <v>49125</v>
      </c>
      <c r="B111" s="24">
        <v>-5.79154617519873E-2</v>
      </c>
      <c r="C111" s="25">
        <v>7.2005210315068406E-5</v>
      </c>
      <c r="D111" s="24">
        <v>-1.55522835684394</v>
      </c>
      <c r="E111" s="25">
        <v>4.88639454877635E-17</v>
      </c>
      <c r="F111" s="24">
        <v>1.2891213335913001</v>
      </c>
      <c r="G111" s="24">
        <v>-8.3819258304865904E-2</v>
      </c>
      <c r="H111" s="25">
        <v>5.1234453926447603E-7</v>
      </c>
      <c r="I111" s="25">
        <v>7.3621715441987601E-16</v>
      </c>
      <c r="J111" s="25">
        <v>2.6575544630364498E-15</v>
      </c>
      <c r="K111" s="25">
        <v>-1.4927850469260101E-13</v>
      </c>
      <c r="L111" s="24">
        <v>-6.1928950437557398E-3</v>
      </c>
      <c r="M111" s="24">
        <v>0</v>
      </c>
      <c r="N111" s="24">
        <v>0</v>
      </c>
      <c r="O111" s="25">
        <v>1.6197897695798299E-14</v>
      </c>
      <c r="P111" s="24">
        <v>0</v>
      </c>
      <c r="Q111" s="24">
        <v>-7.2161021025418095E-4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5">
        <v>2.23602245111781E-13</v>
      </c>
      <c r="Z111" s="25">
        <v>2.0227560161510101E-15</v>
      </c>
      <c r="AA111" s="25">
        <v>1.8332362748260301E-14</v>
      </c>
      <c r="AB111" s="25">
        <v>1.6811936056608001E-14</v>
      </c>
      <c r="AC111" s="25">
        <v>1.6274726682090501E-14</v>
      </c>
      <c r="AD111" s="25">
        <v>-3.5261461361277502E-14</v>
      </c>
      <c r="AE111" s="24">
        <v>0.18463034479862001</v>
      </c>
      <c r="AF111" s="24">
        <v>-0.230053386209913</v>
      </c>
      <c r="AQ111" s="1">
        <f t="shared" si="33"/>
        <v>49125</v>
      </c>
      <c r="AR111" s="14">
        <f t="shared" si="34"/>
        <v>-5.79154617519873E-2</v>
      </c>
      <c r="AS111" s="14">
        <f t="shared" si="35"/>
        <v>-1.5551563516336249</v>
      </c>
      <c r="AT111" s="14">
        <f t="shared" si="36"/>
        <v>1.2891213335913001</v>
      </c>
      <c r="AU111" s="14">
        <f t="shared" si="37"/>
        <v>-7.210978657149165E-4</v>
      </c>
      <c r="AV111" s="14">
        <f t="shared" si="38"/>
        <v>-6.1928950437557398E-3</v>
      </c>
      <c r="AW111" s="14">
        <f t="shared" si="39"/>
        <v>-8.3819258304865904E-2</v>
      </c>
      <c r="AX111" s="14">
        <f t="shared" si="40"/>
        <v>7.3621715441987601E-16</v>
      </c>
      <c r="AY111" s="14">
        <f t="shared" si="41"/>
        <v>2.6575544630364498E-15</v>
      </c>
      <c r="AZ111" s="14">
        <f t="shared" si="42"/>
        <v>0.87278092394679319</v>
      </c>
      <c r="BA111" s="14">
        <f t="shared" si="43"/>
        <v>0.45809719293814799</v>
      </c>
    </row>
    <row r="112" spans="1:53">
      <c r="A112" s="26">
        <v>49217</v>
      </c>
      <c r="B112" s="24">
        <v>-5.7296749048730701E-2</v>
      </c>
      <c r="C112" s="25">
        <v>6.1070514813723806E-5</v>
      </c>
      <c r="D112" s="24">
        <v>-1.5396760732755099</v>
      </c>
      <c r="E112" s="25">
        <v>4.8589181423997901E-17</v>
      </c>
      <c r="F112" s="24">
        <v>1.2762301202553901</v>
      </c>
      <c r="G112" s="24">
        <v>-8.3940201532132094E-2</v>
      </c>
      <c r="H112" s="25">
        <v>8.3998270745259496E-7</v>
      </c>
      <c r="I112" s="25">
        <v>7.4058580207740902E-16</v>
      </c>
      <c r="J112" s="25">
        <v>2.4493127040190202E-15</v>
      </c>
      <c r="K112" s="25">
        <v>-1.50821289960609E-13</v>
      </c>
      <c r="L112" s="24">
        <v>-6.1294806919768401E-3</v>
      </c>
      <c r="M112" s="24">
        <v>0</v>
      </c>
      <c r="N112" s="24">
        <v>0</v>
      </c>
      <c r="O112" s="25">
        <v>1.60370213770968E-14</v>
      </c>
      <c r="P112" s="24">
        <v>0</v>
      </c>
      <c r="Q112" s="24">
        <v>-6.8741705310419797E-4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5">
        <v>2.24423183358443E-13</v>
      </c>
      <c r="Z112" s="25">
        <v>1.84769957769187E-15</v>
      </c>
      <c r="AA112" s="25">
        <v>1.8248957590272799E-14</v>
      </c>
      <c r="AB112" s="25">
        <v>1.6756177891805401E-14</v>
      </c>
      <c r="AC112" s="25">
        <v>1.6214545109956901E-14</v>
      </c>
      <c r="AD112" s="25">
        <v>-3.4954010923825599E-14</v>
      </c>
      <c r="AE112" s="24">
        <v>0.18253050927870301</v>
      </c>
      <c r="AF112" s="24">
        <v>-0.22890738156972201</v>
      </c>
      <c r="AQ112" s="1">
        <f t="shared" si="33"/>
        <v>49217</v>
      </c>
      <c r="AR112" s="14">
        <f t="shared" si="34"/>
        <v>-5.7296749048730701E-2</v>
      </c>
      <c r="AS112" s="14">
        <f t="shared" si="35"/>
        <v>-1.5396150027606963</v>
      </c>
      <c r="AT112" s="14">
        <f t="shared" si="36"/>
        <v>1.2762301202553901</v>
      </c>
      <c r="AU112" s="14">
        <f t="shared" si="37"/>
        <v>-6.8657707039674535E-4</v>
      </c>
      <c r="AV112" s="14">
        <f t="shared" si="38"/>
        <v>-6.1294806919768401E-3</v>
      </c>
      <c r="AW112" s="14">
        <f t="shared" si="39"/>
        <v>-8.3940201532132094E-2</v>
      </c>
      <c r="AX112" s="14">
        <f t="shared" si="40"/>
        <v>7.4058580207740902E-16</v>
      </c>
      <c r="AY112" s="14">
        <f t="shared" si="41"/>
        <v>2.4493127040190202E-15</v>
      </c>
      <c r="AZ112" s="14">
        <f t="shared" si="42"/>
        <v>0.8706810884268783</v>
      </c>
      <c r="BA112" s="14">
        <f t="shared" si="43"/>
        <v>0.45924319757833892</v>
      </c>
    </row>
    <row r="113" spans="1:53">
      <c r="A113" s="26">
        <v>49309</v>
      </c>
      <c r="B113" s="24">
        <v>-5.6684740475890498E-2</v>
      </c>
      <c r="C113" s="25">
        <v>5.1796359781508097E-5</v>
      </c>
      <c r="D113" s="24">
        <v>-1.5242793125427501</v>
      </c>
      <c r="E113" s="25">
        <v>4.8309992361070499E-17</v>
      </c>
      <c r="F113" s="24">
        <v>1.2634678190528399</v>
      </c>
      <c r="G113" s="24">
        <v>-8.4055126494209903E-2</v>
      </c>
      <c r="H113" s="25">
        <v>1.15462885302658E-6</v>
      </c>
      <c r="I113" s="25">
        <v>7.4449838766611001E-16</v>
      </c>
      <c r="J113" s="25">
        <v>2.2454264463610499E-15</v>
      </c>
      <c r="K113" s="25">
        <v>-1.52280974951035E-13</v>
      </c>
      <c r="L113" s="24">
        <v>-6.04076174760003E-3</v>
      </c>
      <c r="M113" s="24">
        <v>0</v>
      </c>
      <c r="N113" s="24">
        <v>0</v>
      </c>
      <c r="O113" s="25">
        <v>1.5876337099932399E-14</v>
      </c>
      <c r="P113" s="24">
        <v>0</v>
      </c>
      <c r="Q113" s="24">
        <v>-6.52639562311459E-4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5">
        <v>2.2516867100971701E-13</v>
      </c>
      <c r="Z113" s="25">
        <v>1.6773208667929E-15</v>
      </c>
      <c r="AA113" s="25">
        <v>1.81639373874411E-14</v>
      </c>
      <c r="AB113" s="25">
        <v>1.6698324001927799E-14</v>
      </c>
      <c r="AC113" s="25">
        <v>1.6152530202382601E-14</v>
      </c>
      <c r="AD113" s="25">
        <v>-3.4648061396245702E-14</v>
      </c>
      <c r="AE113" s="24">
        <v>0.18045241258844499</v>
      </c>
      <c r="AF113" s="24">
        <v>-0.227739398192735</v>
      </c>
      <c r="AQ113" s="1">
        <f t="shared" si="33"/>
        <v>49309</v>
      </c>
      <c r="AR113" s="14">
        <f t="shared" si="34"/>
        <v>-5.6684740475890498E-2</v>
      </c>
      <c r="AS113" s="14">
        <f t="shared" si="35"/>
        <v>-1.5242275161829686</v>
      </c>
      <c r="AT113" s="14">
        <f t="shared" si="36"/>
        <v>1.2634678190528399</v>
      </c>
      <c r="AU113" s="14">
        <f t="shared" si="37"/>
        <v>-6.5148493345843243E-4</v>
      </c>
      <c r="AV113" s="14">
        <f t="shared" si="38"/>
        <v>-6.04076174760003E-3</v>
      </c>
      <c r="AW113" s="14">
        <f t="shared" si="39"/>
        <v>-8.4055126494209903E-2</v>
      </c>
      <c r="AX113" s="14">
        <f t="shared" si="40"/>
        <v>7.4449838766611001E-16</v>
      </c>
      <c r="AY113" s="14">
        <f t="shared" si="41"/>
        <v>2.2454264463610499E-15</v>
      </c>
      <c r="AZ113" s="14">
        <f t="shared" si="42"/>
        <v>0.86860299173661071</v>
      </c>
      <c r="BA113" s="14">
        <f t="shared" si="43"/>
        <v>0.46041118095532602</v>
      </c>
    </row>
    <row r="114" spans="1:53">
      <c r="A114" s="26">
        <v>49399</v>
      </c>
      <c r="B114" s="24">
        <v>-5.6079267506891302E-2</v>
      </c>
      <c r="C114" s="25">
        <v>4.3930575905679402E-5</v>
      </c>
      <c r="D114" s="24">
        <v>-1.5090365194173301</v>
      </c>
      <c r="E114" s="25">
        <v>4.8026687559120397E-17</v>
      </c>
      <c r="F114" s="24">
        <v>1.2508331408623099</v>
      </c>
      <c r="G114" s="24">
        <v>-8.4163063055347903E-2</v>
      </c>
      <c r="H114" s="25">
        <v>1.4525024159654501E-6</v>
      </c>
      <c r="I114" s="25">
        <v>7.4795920722564303E-16</v>
      </c>
      <c r="J114" s="25">
        <v>2.04586249394783E-15</v>
      </c>
      <c r="K114" s="25">
        <v>-1.5365982431341E-13</v>
      </c>
      <c r="L114" s="24">
        <v>-5.9302795488757097E-3</v>
      </c>
      <c r="M114" s="24">
        <v>0</v>
      </c>
      <c r="N114" s="24">
        <v>0</v>
      </c>
      <c r="O114" s="25">
        <v>1.57158895794131E-14</v>
      </c>
      <c r="P114" s="24">
        <v>0</v>
      </c>
      <c r="Q114" s="24">
        <v>-6.1775448999381503E-4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5">
        <v>2.2584064662063999E-13</v>
      </c>
      <c r="Z114" s="25">
        <v>1.51158205427096E-15</v>
      </c>
      <c r="AA114" s="25">
        <v>1.8077391199669401E-14</v>
      </c>
      <c r="AB114" s="25">
        <v>1.66384707892873E-14</v>
      </c>
      <c r="AC114" s="25">
        <v>1.60887728729823E-14</v>
      </c>
      <c r="AD114" s="25">
        <v>-3.43436174330134E-14</v>
      </c>
      <c r="AE114" s="24">
        <v>0.17839583462852501</v>
      </c>
      <c r="AF114" s="24">
        <v>-0.22655252544916599</v>
      </c>
      <c r="AQ114" s="1">
        <f t="shared" si="33"/>
        <v>49399</v>
      </c>
      <c r="AR114" s="14">
        <f t="shared" si="34"/>
        <v>-5.6079267506891302E-2</v>
      </c>
      <c r="AS114" s="14">
        <f t="shared" si="35"/>
        <v>-1.5089925888414244</v>
      </c>
      <c r="AT114" s="14">
        <f t="shared" si="36"/>
        <v>1.2508331408623099</v>
      </c>
      <c r="AU114" s="14">
        <f t="shared" si="37"/>
        <v>-6.1630198757784956E-4</v>
      </c>
      <c r="AV114" s="14">
        <f t="shared" si="38"/>
        <v>-5.9302795488757097E-3</v>
      </c>
      <c r="AW114" s="14">
        <f t="shared" si="39"/>
        <v>-8.4163063055347903E-2</v>
      </c>
      <c r="AX114" s="14">
        <f t="shared" si="40"/>
        <v>7.4795920722564303E-16</v>
      </c>
      <c r="AY114" s="14">
        <f t="shared" si="41"/>
        <v>2.04586249394783E-15</v>
      </c>
      <c r="AZ114" s="14">
        <f t="shared" si="42"/>
        <v>0.86654641377669939</v>
      </c>
      <c r="BA114" s="14">
        <f t="shared" si="43"/>
        <v>0.46159805369889495</v>
      </c>
    </row>
    <row r="115" spans="1:53">
      <c r="A115" s="26">
        <v>49490</v>
      </c>
      <c r="B115" s="24">
        <v>-5.5480179287893797E-2</v>
      </c>
      <c r="C115" s="25">
        <v>3.7259288250218999E-5</v>
      </c>
      <c r="D115" s="24">
        <v>-1.49394615422316</v>
      </c>
      <c r="E115" s="25">
        <v>4.7739553318335899E-17</v>
      </c>
      <c r="F115" s="24">
        <v>1.2383248094536901</v>
      </c>
      <c r="G115" s="24">
        <v>-8.4263183344500198E-2</v>
      </c>
      <c r="H115" s="25">
        <v>1.7307342302428701E-6</v>
      </c>
      <c r="I115" s="25">
        <v>7.5097323124394605E-16</v>
      </c>
      <c r="J115" s="25">
        <v>1.85058949299279E-15</v>
      </c>
      <c r="K115" s="25">
        <v>-1.5495997373326101E-13</v>
      </c>
      <c r="L115" s="24">
        <v>-5.8014059057459799E-3</v>
      </c>
      <c r="M115" s="24">
        <v>0</v>
      </c>
      <c r="N115" s="24">
        <v>0</v>
      </c>
      <c r="O115" s="25">
        <v>1.5555722129837401E-14</v>
      </c>
      <c r="P115" s="24">
        <v>0</v>
      </c>
      <c r="Q115" s="24">
        <v>-5.8316771476550101E-4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5">
        <v>2.2644096529637899E-13</v>
      </c>
      <c r="Z115" s="25">
        <v>1.3504420206494601E-15</v>
      </c>
      <c r="AA115" s="25">
        <v>1.79894022605447E-14</v>
      </c>
      <c r="AB115" s="25">
        <v>1.6576708204718799E-14</v>
      </c>
      <c r="AC115" s="25">
        <v>1.6023357704520399E-14</v>
      </c>
      <c r="AD115" s="25">
        <v>-3.40406892442501E-14</v>
      </c>
      <c r="AE115" s="24">
        <v>0.17636055752275701</v>
      </c>
      <c r="AF115" s="24">
        <v>-0.225349733477025</v>
      </c>
      <c r="AQ115" s="1">
        <f t="shared" si="33"/>
        <v>49490</v>
      </c>
      <c r="AR115" s="14">
        <f t="shared" si="34"/>
        <v>-5.5480179287893797E-2</v>
      </c>
      <c r="AS115" s="14">
        <f t="shared" si="35"/>
        <v>-1.4939088949349097</v>
      </c>
      <c r="AT115" s="14">
        <f t="shared" si="36"/>
        <v>1.2383248094536901</v>
      </c>
      <c r="AU115" s="14">
        <f t="shared" si="37"/>
        <v>-5.8143698053525819E-4</v>
      </c>
      <c r="AV115" s="14">
        <f t="shared" si="38"/>
        <v>-5.8014059057459799E-3</v>
      </c>
      <c r="AW115" s="14">
        <f t="shared" si="39"/>
        <v>-8.4263183344500198E-2</v>
      </c>
      <c r="AX115" s="14">
        <f t="shared" si="40"/>
        <v>7.5097323124394605E-16</v>
      </c>
      <c r="AY115" s="14">
        <f t="shared" si="41"/>
        <v>1.85058949299279E-15</v>
      </c>
      <c r="AZ115" s="14">
        <f t="shared" si="42"/>
        <v>0.86451113667092838</v>
      </c>
      <c r="BA115" s="14">
        <f t="shared" si="43"/>
        <v>0.46280084567103602</v>
      </c>
    </row>
    <row r="116" spans="1:53">
      <c r="A116" s="26">
        <v>49582</v>
      </c>
      <c r="B116" s="24">
        <v>-5.4887341142989703E-2</v>
      </c>
      <c r="C116" s="25">
        <v>3.1601100880150897E-5</v>
      </c>
      <c r="D116" s="24">
        <v>-1.47900669268093</v>
      </c>
      <c r="E116" s="25">
        <v>4.7448855871979101E-17</v>
      </c>
      <c r="F116" s="24">
        <v>1.22594156135916</v>
      </c>
      <c r="G116" s="24">
        <v>-8.4354796282650399E-2</v>
      </c>
      <c r="H116" s="25">
        <v>1.9872605642657499E-6</v>
      </c>
      <c r="I116" s="25">
        <v>7.5354620920310305E-16</v>
      </c>
      <c r="J116" s="25">
        <v>1.6595770328299401E-15</v>
      </c>
      <c r="K116" s="25">
        <v>-1.56183449146393E-13</v>
      </c>
      <c r="L116" s="24">
        <v>-5.6573154826160101E-3</v>
      </c>
      <c r="M116" s="24">
        <v>0</v>
      </c>
      <c r="N116" s="24">
        <v>0</v>
      </c>
      <c r="O116" s="25">
        <v>1.5395876674678799E-14</v>
      </c>
      <c r="P116" s="24">
        <v>0</v>
      </c>
      <c r="Q116" s="24">
        <v>-5.49219326807652E-4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5">
        <v>2.2697141290140199E-13</v>
      </c>
      <c r="Z116" s="25">
        <v>1.1938560722600001E-15</v>
      </c>
      <c r="AA116" s="25">
        <v>1.7900048514492699E-14</v>
      </c>
      <c r="AB116" s="25">
        <v>1.65131204018935E-14</v>
      </c>
      <c r="AC116" s="25">
        <v>1.5956363564821301E-14</v>
      </c>
      <c r="AD116" s="25">
        <v>-3.3739291689658798E-14</v>
      </c>
      <c r="AE116" s="24">
        <v>0.174346365595373</v>
      </c>
      <c r="AF116" s="24">
        <v>-0.22413384959991201</v>
      </c>
      <c r="AQ116" s="1">
        <f t="shared" si="33"/>
        <v>49582</v>
      </c>
      <c r="AR116" s="14">
        <f t="shared" si="34"/>
        <v>-5.4887341142989703E-2</v>
      </c>
      <c r="AS116" s="14">
        <f t="shared" si="35"/>
        <v>-1.4789750915800499</v>
      </c>
      <c r="AT116" s="14">
        <f t="shared" si="36"/>
        <v>1.22594156135916</v>
      </c>
      <c r="AU116" s="14">
        <f t="shared" si="37"/>
        <v>-5.4723206624338625E-4</v>
      </c>
      <c r="AV116" s="14">
        <f t="shared" si="38"/>
        <v>-5.6573154826160101E-3</v>
      </c>
      <c r="AW116" s="14">
        <f t="shared" si="39"/>
        <v>-8.4354796282650399E-2</v>
      </c>
      <c r="AX116" s="14">
        <f t="shared" si="40"/>
        <v>7.5354620920310305E-16</v>
      </c>
      <c r="AY116" s="14">
        <f t="shared" si="41"/>
        <v>1.6595770328299401E-15</v>
      </c>
      <c r="AZ116" s="14">
        <f t="shared" si="42"/>
        <v>0.862496944743536</v>
      </c>
      <c r="BA116" s="14">
        <f t="shared" si="43"/>
        <v>0.46401672954814893</v>
      </c>
    </row>
    <row r="117" spans="1:53">
      <c r="A117" s="26">
        <v>49674</v>
      </c>
      <c r="B117" s="24">
        <v>-5.4300633080199397E-2</v>
      </c>
      <c r="C117" s="25">
        <v>2.68021646075417E-5</v>
      </c>
      <c r="D117" s="24">
        <v>-1.46421662575412</v>
      </c>
      <c r="E117" s="25">
        <v>4.7154843933496999E-17</v>
      </c>
      <c r="F117" s="24">
        <v>1.21368214574557</v>
      </c>
      <c r="G117" s="24">
        <v>-8.4437340683253398E-2</v>
      </c>
      <c r="H117" s="25">
        <v>2.22072200742265E-6</v>
      </c>
      <c r="I117" s="25">
        <v>7.5568473145824096E-16</v>
      </c>
      <c r="J117" s="25">
        <v>1.47279489706171E-15</v>
      </c>
      <c r="K117" s="25">
        <v>-1.5733218359830701E-13</v>
      </c>
      <c r="L117" s="24">
        <v>-5.50096592327477E-3</v>
      </c>
      <c r="M117" s="24">
        <v>0</v>
      </c>
      <c r="N117" s="24">
        <v>0</v>
      </c>
      <c r="O117" s="25">
        <v>1.52363937579216E-14</v>
      </c>
      <c r="P117" s="24">
        <v>0</v>
      </c>
      <c r="Q117" s="24">
        <v>-5.1618891739086705E-4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5">
        <v>2.2743371820701999E-13</v>
      </c>
      <c r="Z117" s="25">
        <v>1.0417757896413901E-15</v>
      </c>
      <c r="AA117" s="25">
        <v>1.7809403120433699E-14</v>
      </c>
      <c r="AB117" s="25">
        <v>1.6447786344707798E-14</v>
      </c>
      <c r="AC117" s="25">
        <v>1.5887864183716701E-14</v>
      </c>
      <c r="AD117" s="25">
        <v>-3.3439443440119597E-14</v>
      </c>
      <c r="AE117" s="24">
        <v>0.17235304534855</v>
      </c>
      <c r="AF117" s="24">
        <v>-0.22290754037740099</v>
      </c>
      <c r="AQ117" s="1">
        <f t="shared" si="33"/>
        <v>49674</v>
      </c>
      <c r="AR117" s="14">
        <f t="shared" si="34"/>
        <v>-5.4300633080199397E-2</v>
      </c>
      <c r="AS117" s="14">
        <f t="shared" si="35"/>
        <v>-1.4641898235895126</v>
      </c>
      <c r="AT117" s="14">
        <f t="shared" si="36"/>
        <v>1.21368214574557</v>
      </c>
      <c r="AU117" s="14">
        <f t="shared" si="37"/>
        <v>-5.139681953834444E-4</v>
      </c>
      <c r="AV117" s="14">
        <f t="shared" si="38"/>
        <v>-5.50096592327477E-3</v>
      </c>
      <c r="AW117" s="14">
        <f t="shared" si="39"/>
        <v>-8.4437340683253398E-2</v>
      </c>
      <c r="AX117" s="14">
        <f t="shared" si="40"/>
        <v>7.5568473145824096E-16</v>
      </c>
      <c r="AY117" s="14">
        <f t="shared" si="41"/>
        <v>1.47279489706171E-15</v>
      </c>
      <c r="AZ117" s="14">
        <f t="shared" si="42"/>
        <v>0.86050362449671136</v>
      </c>
      <c r="BA117" s="14">
        <f t="shared" si="43"/>
        <v>0.46524303877066003</v>
      </c>
    </row>
    <row r="118" spans="1:53">
      <c r="A118" s="26">
        <v>49765</v>
      </c>
      <c r="B118" s="24">
        <v>-5.3719948321574798E-2</v>
      </c>
      <c r="C118" s="25">
        <v>2.27319937485149E-5</v>
      </c>
      <c r="D118" s="24">
        <v>-1.44957445949658</v>
      </c>
      <c r="E118" s="25">
        <v>4.6857750925567903E-17</v>
      </c>
      <c r="F118" s="24">
        <v>1.20154532428812</v>
      </c>
      <c r="G118" s="24">
        <v>-8.4510377275863496E-2</v>
      </c>
      <c r="H118" s="25">
        <v>2.4303679905668499E-6</v>
      </c>
      <c r="I118" s="25">
        <v>7.5739625547233404E-16</v>
      </c>
      <c r="J118" s="25">
        <v>1.290212450613E-15</v>
      </c>
      <c r="K118" s="25">
        <v>-1.5840803191483501E-13</v>
      </c>
      <c r="L118" s="24">
        <v>-5.3350847504869004E-3</v>
      </c>
      <c r="M118" s="24">
        <v>0</v>
      </c>
      <c r="N118" s="24">
        <v>0</v>
      </c>
      <c r="O118" s="25">
        <v>1.5077312556813499E-14</v>
      </c>
      <c r="P118" s="24">
        <v>0</v>
      </c>
      <c r="Q118" s="24">
        <v>-4.8430095536170902E-4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5">
        <v>2.2782956316252699E-13</v>
      </c>
      <c r="Z118" s="25">
        <v>8.9414898706939902E-16</v>
      </c>
      <c r="AA118" s="25">
        <v>1.7717534920406101E-14</v>
      </c>
      <c r="AB118" s="25">
        <v>1.6380780366911599E-14</v>
      </c>
      <c r="AC118" s="25">
        <v>1.5817928689209799E-14</v>
      </c>
      <c r="AD118" s="25">
        <v>-3.3141166208740399E-14</v>
      </c>
      <c r="AE118" s="24">
        <v>0.170380385440177</v>
      </c>
      <c r="AF118" s="24">
        <v>-0.22167329870973501</v>
      </c>
      <c r="AQ118" s="1">
        <f t="shared" si="33"/>
        <v>49765</v>
      </c>
      <c r="AR118" s="14">
        <f t="shared" si="34"/>
        <v>-5.3719948321574798E-2</v>
      </c>
      <c r="AS118" s="14">
        <f t="shared" si="35"/>
        <v>-1.4495517275028316</v>
      </c>
      <c r="AT118" s="14">
        <f t="shared" si="36"/>
        <v>1.20154532428812</v>
      </c>
      <c r="AU118" s="14">
        <f t="shared" si="37"/>
        <v>-4.818705873711422E-4</v>
      </c>
      <c r="AV118" s="14">
        <f t="shared" si="38"/>
        <v>-5.3350847504869004E-3</v>
      </c>
      <c r="AW118" s="14">
        <f t="shared" si="39"/>
        <v>-8.4510377275863496E-2</v>
      </c>
      <c r="AX118" s="14">
        <f t="shared" si="40"/>
        <v>7.5739625547233404E-16</v>
      </c>
      <c r="AY118" s="14">
        <f t="shared" si="41"/>
        <v>1.290212450613E-15</v>
      </c>
      <c r="AZ118" s="14">
        <f t="shared" si="42"/>
        <v>0.85853096458833189</v>
      </c>
      <c r="BA118" s="14">
        <f t="shared" si="43"/>
        <v>0.46647728043832598</v>
      </c>
    </row>
    <row r="119" spans="1:53">
      <c r="A119" s="26">
        <v>49856</v>
      </c>
      <c r="B119" s="24">
        <v>-5.31451918764844E-2</v>
      </c>
      <c r="C119" s="25">
        <v>1.9279918146630501E-5</v>
      </c>
      <c r="D119" s="24">
        <v>-1.43507871490162</v>
      </c>
      <c r="E119" s="25">
        <v>4.6557796918648402E-17</v>
      </c>
      <c r="F119" s="24">
        <v>1.18952987104524</v>
      </c>
      <c r="G119" s="24">
        <v>-8.4573579962017795E-2</v>
      </c>
      <c r="H119" s="25">
        <v>2.61596750998325E-6</v>
      </c>
      <c r="I119" s="25">
        <v>7.5868910272518298E-16</v>
      </c>
      <c r="J119" s="25">
        <v>1.11179814865213E-15</v>
      </c>
      <c r="K119" s="25">
        <v>-1.59412783354431E-13</v>
      </c>
      <c r="L119" s="24">
        <v>-5.1621621259986504E-3</v>
      </c>
      <c r="M119" s="24">
        <v>0</v>
      </c>
      <c r="N119" s="24">
        <v>0</v>
      </c>
      <c r="O119" s="25">
        <v>1.49186708960577E-14</v>
      </c>
      <c r="P119" s="24">
        <v>0</v>
      </c>
      <c r="Q119" s="24">
        <v>-4.5373015122861102E-4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5">
        <v>2.2816059147145901E-13</v>
      </c>
      <c r="Z119" s="25">
        <v>7.5091976405129095E-16</v>
      </c>
      <c r="AA119" s="25">
        <v>1.7624508872438501E-14</v>
      </c>
      <c r="AB119" s="25">
        <v>1.6312172684031599E-14</v>
      </c>
      <c r="AC119" s="25">
        <v>1.5746622101994501E-14</v>
      </c>
      <c r="AD119" s="25">
        <v>-3.2844484051744198E-14</v>
      </c>
      <c r="AE119" s="24">
        <v>0.168428176661857</v>
      </c>
      <c r="AF119" s="24">
        <v>-0.220433435424497</v>
      </c>
      <c r="AQ119" s="1">
        <f t="shared" si="33"/>
        <v>49856</v>
      </c>
      <c r="AR119" s="14">
        <f t="shared" si="34"/>
        <v>-5.31451918764844E-2</v>
      </c>
      <c r="AS119" s="14">
        <f t="shared" si="35"/>
        <v>-1.4350594349834733</v>
      </c>
      <c r="AT119" s="14">
        <f t="shared" si="36"/>
        <v>1.18952987104524</v>
      </c>
      <c r="AU119" s="14">
        <f t="shared" si="37"/>
        <v>-4.5111418371862779E-4</v>
      </c>
      <c r="AV119" s="14">
        <f t="shared" si="38"/>
        <v>-5.1621621259986504E-3</v>
      </c>
      <c r="AW119" s="14">
        <f t="shared" si="39"/>
        <v>-8.4573579962017795E-2</v>
      </c>
      <c r="AX119" s="14">
        <f t="shared" si="40"/>
        <v>7.5868910272518298E-16</v>
      </c>
      <c r="AY119" s="14">
        <f t="shared" si="41"/>
        <v>1.11179814865213E-15</v>
      </c>
      <c r="AZ119" s="14">
        <f t="shared" si="42"/>
        <v>0.85657875581001497</v>
      </c>
      <c r="BA119" s="14">
        <f t="shared" si="43"/>
        <v>0.46771714372356399</v>
      </c>
    </row>
    <row r="120" spans="1:53">
      <c r="A120" s="26">
        <v>49948</v>
      </c>
      <c r="B120" s="24">
        <v>-5.2576279173338E-2</v>
      </c>
      <c r="C120" s="25">
        <v>1.6352073991219298E-5</v>
      </c>
      <c r="D120" s="24">
        <v>-1.4207279277526099</v>
      </c>
      <c r="E120" s="25">
        <v>4.6255190305941899E-17</v>
      </c>
      <c r="F120" s="24">
        <v>1.1776345723347901</v>
      </c>
      <c r="G120" s="24">
        <v>-8.46267265732559E-2</v>
      </c>
      <c r="H120" s="25">
        <v>2.7777264331465398E-6</v>
      </c>
      <c r="I120" s="25">
        <v>7.5957243193697596E-16</v>
      </c>
      <c r="J120" s="25">
        <v>9.3751915389690193E-16</v>
      </c>
      <c r="K120" s="25">
        <v>-1.60348172413554E-13</v>
      </c>
      <c r="L120" s="24">
        <v>-4.9844486155005497E-3</v>
      </c>
      <c r="M120" s="24">
        <v>0</v>
      </c>
      <c r="N120" s="24">
        <v>0</v>
      </c>
      <c r="O120" s="25">
        <v>1.47605052634315E-14</v>
      </c>
      <c r="P120" s="24">
        <v>0</v>
      </c>
      <c r="Q120" s="24">
        <v>-4.24606726150414E-4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5">
        <v>2.2842841564864201E-13</v>
      </c>
      <c r="Z120" s="25">
        <v>6.1202863156483099E-16</v>
      </c>
      <c r="AA120" s="25">
        <v>1.7530386447625299E-14</v>
      </c>
      <c r="AB120" s="25">
        <v>1.6242029858372601E-14</v>
      </c>
      <c r="AC120" s="25">
        <v>1.5674005788261799E-14</v>
      </c>
      <c r="AD120" s="25">
        <v>-3.2549422738407401E-14</v>
      </c>
      <c r="AE120" s="24">
        <v>0.166496211917146</v>
      </c>
      <c r="AF120" s="24">
        <v>-0.219190074788396</v>
      </c>
      <c r="AQ120" s="1">
        <f t="shared" si="33"/>
        <v>49948</v>
      </c>
      <c r="AR120" s="14">
        <f t="shared" si="34"/>
        <v>-5.2576279173338E-2</v>
      </c>
      <c r="AS120" s="14">
        <f t="shared" si="35"/>
        <v>-1.4207115756786186</v>
      </c>
      <c r="AT120" s="14">
        <f t="shared" si="36"/>
        <v>1.1776345723347901</v>
      </c>
      <c r="AU120" s="14">
        <f t="shared" si="37"/>
        <v>-4.2182899971726748E-4</v>
      </c>
      <c r="AV120" s="14">
        <f t="shared" si="38"/>
        <v>-4.9844486155005497E-3</v>
      </c>
      <c r="AW120" s="14">
        <f t="shared" si="39"/>
        <v>-8.46267265732559E-2</v>
      </c>
      <c r="AX120" s="14">
        <f t="shared" si="40"/>
        <v>7.5957243193697596E-16</v>
      </c>
      <c r="AY120" s="14">
        <f t="shared" si="41"/>
        <v>9.3751915389690193E-16</v>
      </c>
      <c r="AZ120" s="14">
        <f t="shared" si="42"/>
        <v>0.8546467910653035</v>
      </c>
      <c r="BA120" s="14">
        <f t="shared" si="43"/>
        <v>0.46896050435966502</v>
      </c>
    </row>
    <row r="121" spans="1:53">
      <c r="A121" s="26">
        <v>50040</v>
      </c>
      <c r="B121" s="24">
        <v>-5.20131347615699E-2</v>
      </c>
      <c r="C121" s="25">
        <v>1.38688516093871E-5</v>
      </c>
      <c r="D121" s="24">
        <v>-1.4065206484750801</v>
      </c>
      <c r="E121" s="25">
        <v>4.59501292407695E-17</v>
      </c>
      <c r="F121" s="24">
        <v>1.1658582266114399</v>
      </c>
      <c r="G121" s="24">
        <v>-8.4669689364363199E-2</v>
      </c>
      <c r="H121" s="25">
        <v>2.9162115989172402E-6</v>
      </c>
      <c r="I121" s="25">
        <v>7.6005619360175397E-16</v>
      </c>
      <c r="J121" s="25">
        <v>7.6734104949410505E-16</v>
      </c>
      <c r="K121" s="25">
        <v>-1.6121588795472499E-13</v>
      </c>
      <c r="L121" s="24">
        <v>-4.8039571656240199E-3</v>
      </c>
      <c r="M121" s="24">
        <v>0</v>
      </c>
      <c r="N121" s="24">
        <v>0</v>
      </c>
      <c r="O121" s="25">
        <v>1.4602850826790401E-14</v>
      </c>
      <c r="P121" s="24">
        <v>0</v>
      </c>
      <c r="Q121" s="24">
        <v>-3.9702151832794801E-4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5">
        <v>2.2863462272619E-13</v>
      </c>
      <c r="Z121" s="25">
        <v>4.7741269769206604E-16</v>
      </c>
      <c r="AA121" s="25">
        <v>1.7435225991921699E-14</v>
      </c>
      <c r="AB121" s="25">
        <v>1.6170415218470001E-14</v>
      </c>
      <c r="AC121" s="25">
        <v>1.5600137871389099E-14</v>
      </c>
      <c r="AD121" s="25">
        <v>-3.2256009188316697E-14</v>
      </c>
      <c r="AE121" s="24">
        <v>0.164584286200015</v>
      </c>
      <c r="AF121" s="24">
        <v>-0.21794515341020801</v>
      </c>
      <c r="AQ121" s="1">
        <f t="shared" si="33"/>
        <v>50040</v>
      </c>
      <c r="AR121" s="14">
        <f t="shared" si="34"/>
        <v>-5.20131347615699E-2</v>
      </c>
      <c r="AS121" s="14">
        <f t="shared" si="35"/>
        <v>-1.4065067796234707</v>
      </c>
      <c r="AT121" s="14">
        <f t="shared" si="36"/>
        <v>1.1658582266114399</v>
      </c>
      <c r="AU121" s="14">
        <f t="shared" si="37"/>
        <v>-3.9410530672903075E-4</v>
      </c>
      <c r="AV121" s="14">
        <f t="shared" si="38"/>
        <v>-4.8039571656240199E-3</v>
      </c>
      <c r="AW121" s="14">
        <f t="shared" si="39"/>
        <v>-8.4669689364363199E-2</v>
      </c>
      <c r="AX121" s="14">
        <f t="shared" si="40"/>
        <v>7.6005619360175397E-16</v>
      </c>
      <c r="AY121" s="14">
        <f t="shared" si="41"/>
        <v>7.6734104949410505E-16</v>
      </c>
      <c r="AZ121" s="14">
        <f t="shared" si="42"/>
        <v>0.85273486534816845</v>
      </c>
      <c r="BA121" s="14">
        <f t="shared" si="43"/>
        <v>0.47020542573785296</v>
      </c>
    </row>
    <row r="122" spans="1:53">
      <c r="A122" s="26">
        <v>50130</v>
      </c>
      <c r="B122" s="24">
        <v>-5.1455691092649303E-2</v>
      </c>
      <c r="C122" s="25">
        <v>1.1762730835767099E-5</v>
      </c>
      <c r="D122" s="24">
        <v>-1.3924554419903401</v>
      </c>
      <c r="E122" s="25">
        <v>4.5642802861171499E-17</v>
      </c>
      <c r="F122" s="24">
        <v>1.15419964434533</v>
      </c>
      <c r="G122" s="24">
        <v>-8.4702425440373902E-2</v>
      </c>
      <c r="H122" s="25">
        <v>3.0322817831258901E-6</v>
      </c>
      <c r="I122" s="25">
        <v>7.6015107021793204E-16</v>
      </c>
      <c r="J122" s="25">
        <v>6.0122763541369004E-16</v>
      </c>
      <c r="K122" s="25">
        <v>-1.6201758082275199E-13</v>
      </c>
      <c r="L122" s="24">
        <v>-4.6224685647213099E-3</v>
      </c>
      <c r="M122" s="24">
        <v>0</v>
      </c>
      <c r="N122" s="24">
        <v>0</v>
      </c>
      <c r="O122" s="25">
        <v>1.44457414523924E-14</v>
      </c>
      <c r="P122" s="24">
        <v>0</v>
      </c>
      <c r="Q122" s="24">
        <v>-3.7103087303489601E-4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5">
        <v>2.2878077876778099E-13</v>
      </c>
      <c r="Z122" s="25">
        <v>3.4700589907695602E-16</v>
      </c>
      <c r="AA122" s="25">
        <v>1.7339083053628099E-14</v>
      </c>
      <c r="AB122" s="25">
        <v>1.6097389234831199E-14</v>
      </c>
      <c r="AC122" s="25">
        <v>1.55250736036402E-14</v>
      </c>
      <c r="AD122" s="25">
        <v>-3.1964270973449698E-14</v>
      </c>
      <c r="AE122" s="24">
        <v>0.16269219657355399</v>
      </c>
      <c r="AF122" s="24">
        <v>-0.216700422029519</v>
      </c>
      <c r="AQ122" s="1">
        <f t="shared" si="33"/>
        <v>50130</v>
      </c>
      <c r="AR122" s="14">
        <f t="shared" si="34"/>
        <v>-5.1455691092649303E-2</v>
      </c>
      <c r="AS122" s="14">
        <f t="shared" si="35"/>
        <v>-1.3924436792595043</v>
      </c>
      <c r="AT122" s="14">
        <f t="shared" si="36"/>
        <v>1.15419964434533</v>
      </c>
      <c r="AU122" s="14">
        <f t="shared" si="37"/>
        <v>-3.6799859125177011E-4</v>
      </c>
      <c r="AV122" s="14">
        <f t="shared" si="38"/>
        <v>-4.6224685647213099E-3</v>
      </c>
      <c r="AW122" s="14">
        <f t="shared" si="39"/>
        <v>-8.4702425440373902E-2</v>
      </c>
      <c r="AX122" s="14">
        <f t="shared" si="40"/>
        <v>7.6015107021793204E-16</v>
      </c>
      <c r="AY122" s="14">
        <f t="shared" si="41"/>
        <v>6.0122763541369004E-16</v>
      </c>
      <c r="AZ122" s="14">
        <f t="shared" si="42"/>
        <v>0.85084277572171119</v>
      </c>
      <c r="BA122" s="14">
        <f t="shared" si="43"/>
        <v>0.47145015711854193</v>
      </c>
    </row>
    <row r="123" spans="1:53">
      <c r="A123" s="26">
        <v>50221</v>
      </c>
      <c r="B123" s="24">
        <v>-5.0903887386197597E-2</v>
      </c>
      <c r="C123" s="25">
        <v>9.9764451025490402E-6</v>
      </c>
      <c r="D123" s="24">
        <v>-1.3785308875704301</v>
      </c>
      <c r="E123" s="25">
        <v>4.5333392325237401E-17</v>
      </c>
      <c r="F123" s="24">
        <v>1.14265764790188</v>
      </c>
      <c r="G123" s="24">
        <v>-8.4724967284014796E-2</v>
      </c>
      <c r="H123" s="25">
        <v>3.1270254810399002E-6</v>
      </c>
      <c r="I123" s="25">
        <v>7.5986840603498201E-16</v>
      </c>
      <c r="J123" s="25">
        <v>4.3914079710670499E-16</v>
      </c>
      <c r="K123" s="25">
        <v>-1.62754870108641E-13</v>
      </c>
      <c r="L123" s="24">
        <v>-4.4415397246223504E-3</v>
      </c>
      <c r="M123" s="24">
        <v>0</v>
      </c>
      <c r="N123" s="24">
        <v>0</v>
      </c>
      <c r="O123" s="25">
        <v>1.4289209724459E-14</v>
      </c>
      <c r="P123" s="24">
        <v>0</v>
      </c>
      <c r="Q123" s="24">
        <v>-3.4666127482779302E-4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5">
        <v>2.2886843234083799E-13</v>
      </c>
      <c r="Z123" s="25">
        <v>2.2073926631198499E-16</v>
      </c>
      <c r="AA123" s="25">
        <v>1.72420106778893E-14</v>
      </c>
      <c r="AB123" s="25">
        <v>1.60230098541586E-14</v>
      </c>
      <c r="AC123" s="25">
        <v>1.5448865699428299E-14</v>
      </c>
      <c r="AD123" s="25">
        <v>-3.1674235882006099E-14</v>
      </c>
      <c r="AE123" s="24">
        <v>0.160819742148891</v>
      </c>
      <c r="AF123" s="24">
        <v>-0.21545744971865199</v>
      </c>
      <c r="AQ123" s="1">
        <f t="shared" si="33"/>
        <v>50221</v>
      </c>
      <c r="AR123" s="14">
        <f t="shared" si="34"/>
        <v>-5.0903887386197597E-2</v>
      </c>
      <c r="AS123" s="14">
        <f t="shared" si="35"/>
        <v>-1.3785209111253276</v>
      </c>
      <c r="AT123" s="14">
        <f t="shared" si="36"/>
        <v>1.14265764790188</v>
      </c>
      <c r="AU123" s="14">
        <f t="shared" si="37"/>
        <v>-3.4353424934675309E-4</v>
      </c>
      <c r="AV123" s="14">
        <f t="shared" si="38"/>
        <v>-4.4415397246223504E-3</v>
      </c>
      <c r="AW123" s="14">
        <f t="shared" si="39"/>
        <v>-8.4724967284014796E-2</v>
      </c>
      <c r="AX123" s="14">
        <f t="shared" si="40"/>
        <v>7.5986840603498201E-16</v>
      </c>
      <c r="AY123" s="14">
        <f t="shared" si="41"/>
        <v>4.3914079710670499E-16</v>
      </c>
      <c r="AZ123" s="14">
        <f t="shared" si="42"/>
        <v>0.84897032129703687</v>
      </c>
      <c r="BA123" s="14">
        <f t="shared" si="43"/>
        <v>0.472693129429409</v>
      </c>
    </row>
    <row r="124" spans="1:53">
      <c r="A124" s="26">
        <v>50313</v>
      </c>
      <c r="B124" s="24">
        <v>-5.0357668584951602E-2</v>
      </c>
      <c r="C124" s="25">
        <v>8.4614243303952103E-6</v>
      </c>
      <c r="D124" s="24">
        <v>-1.36474557869473</v>
      </c>
      <c r="E124" s="25">
        <v>4.5022071679222601E-17</v>
      </c>
      <c r="F124" s="24">
        <v>1.1312310714228599</v>
      </c>
      <c r="G124" s="24">
        <v>-8.4737413521031396E-2</v>
      </c>
      <c r="H124" s="25">
        <v>3.2017053592014802E-6</v>
      </c>
      <c r="I124" s="25">
        <v>7.5922012960904804E-16</v>
      </c>
      <c r="J124" s="25">
        <v>2.8104043601789498E-16</v>
      </c>
      <c r="K124" s="25">
        <v>-1.6342934821337999E-13</v>
      </c>
      <c r="L124" s="24">
        <v>-4.2625141856200898E-3</v>
      </c>
      <c r="M124" s="24">
        <v>0</v>
      </c>
      <c r="N124" s="24">
        <v>0</v>
      </c>
      <c r="O124" s="25">
        <v>1.41332869658778E-14</v>
      </c>
      <c r="P124" s="24">
        <v>0</v>
      </c>
      <c r="Q124" s="24">
        <v>-3.23913691392265E-4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5">
        <v>2.2889911708591401E-13</v>
      </c>
      <c r="Z124" s="25">
        <v>9.8541212923964294E-17</v>
      </c>
      <c r="AA124" s="25">
        <v>1.71440596698096E-14</v>
      </c>
      <c r="AB124" s="25">
        <v>1.5947332794501199E-14</v>
      </c>
      <c r="AC124" s="25">
        <v>1.5371564632014999E-14</v>
      </c>
      <c r="AD124" s="25">
        <v>-3.1385931540480003E-14</v>
      </c>
      <c r="AE124" s="24">
        <v>0.15896672406433501</v>
      </c>
      <c r="AF124" s="24">
        <v>-0.21421763006075101</v>
      </c>
      <c r="AQ124" s="1">
        <f t="shared" si="33"/>
        <v>50313</v>
      </c>
      <c r="AR124" s="14">
        <f t="shared" si="34"/>
        <v>-5.0357668584951602E-2</v>
      </c>
      <c r="AS124" s="14">
        <f t="shared" si="35"/>
        <v>-1.3647371172703997</v>
      </c>
      <c r="AT124" s="14">
        <f t="shared" si="36"/>
        <v>1.1312310714228599</v>
      </c>
      <c r="AU124" s="14">
        <f t="shared" si="37"/>
        <v>-3.2071198603306352E-4</v>
      </c>
      <c r="AV124" s="14">
        <f t="shared" si="38"/>
        <v>-4.2625141856200898E-3</v>
      </c>
      <c r="AW124" s="14">
        <f t="shared" si="39"/>
        <v>-8.4737413521031396E-2</v>
      </c>
      <c r="AX124" s="14">
        <f t="shared" si="40"/>
        <v>7.5922012960904804E-16</v>
      </c>
      <c r="AY124" s="14">
        <f t="shared" si="41"/>
        <v>2.8104043601789498E-16</v>
      </c>
      <c r="AZ124" s="14">
        <f t="shared" si="42"/>
        <v>0.8471173032124848</v>
      </c>
      <c r="BA124" s="14">
        <f t="shared" si="43"/>
        <v>0.47393294908730993</v>
      </c>
    </row>
    <row r="125" spans="1:53">
      <c r="A125" s="26">
        <v>50405</v>
      </c>
      <c r="B125" s="24">
        <v>-4.9816984400300898E-2</v>
      </c>
      <c r="C125" s="25">
        <v>7.17647428160134E-6</v>
      </c>
      <c r="D125" s="24">
        <v>-1.3510981229077901</v>
      </c>
      <c r="E125" s="25">
        <v>4.4709008578991402E-17</v>
      </c>
      <c r="F125" s="24">
        <v>1.1199187607086301</v>
      </c>
      <c r="G125" s="24">
        <v>-8.4739920034235097E-2</v>
      </c>
      <c r="H125" s="25">
        <v>3.25770914875244E-6</v>
      </c>
      <c r="I125" s="25">
        <v>7.5821867197651798E-16</v>
      </c>
      <c r="J125" s="25">
        <v>1.2688445239930199E-16</v>
      </c>
      <c r="K125" s="25">
        <v>-1.64042584855337E-13</v>
      </c>
      <c r="L125" s="24">
        <v>-4.0865343106534597E-3</v>
      </c>
      <c r="M125" s="24">
        <v>0</v>
      </c>
      <c r="N125" s="24">
        <v>0</v>
      </c>
      <c r="O125" s="25">
        <v>1.39780032599412E-14</v>
      </c>
      <c r="P125" s="24">
        <v>0</v>
      </c>
      <c r="Q125" s="24">
        <v>-3.0276760807297599E-4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5">
        <v>2.2887435351194302E-13</v>
      </c>
      <c r="Z125" s="25">
        <v>-1.96621609212601E-17</v>
      </c>
      <c r="AA125" s="25">
        <v>1.7045278827986499E-14</v>
      </c>
      <c r="AB125" s="25">
        <v>1.5870411803960099E-14</v>
      </c>
      <c r="AC125" s="25">
        <v>1.5293218895759E-14</v>
      </c>
      <c r="AD125" s="25">
        <v>-3.1099385090161303E-14</v>
      </c>
      <c r="AE125" s="24">
        <v>0.15713294546474499</v>
      </c>
      <c r="AF125" s="24">
        <v>-0.21298218890415299</v>
      </c>
      <c r="AQ125" s="1">
        <f t="shared" si="33"/>
        <v>50405</v>
      </c>
      <c r="AR125" s="14">
        <f t="shared" si="34"/>
        <v>-4.9816984400300898E-2</v>
      </c>
      <c r="AS125" s="14">
        <f t="shared" si="35"/>
        <v>-1.3510909464335086</v>
      </c>
      <c r="AT125" s="14">
        <f t="shared" si="36"/>
        <v>1.1199187607086301</v>
      </c>
      <c r="AU125" s="14">
        <f t="shared" si="37"/>
        <v>-2.9950989892422357E-4</v>
      </c>
      <c r="AV125" s="14">
        <f t="shared" si="38"/>
        <v>-4.0865343106534597E-3</v>
      </c>
      <c r="AW125" s="14">
        <f t="shared" si="39"/>
        <v>-8.4739920034235097E-2</v>
      </c>
      <c r="AX125" s="14">
        <f t="shared" si="40"/>
        <v>7.5821867197651798E-16</v>
      </c>
      <c r="AY125" s="14">
        <f t="shared" si="41"/>
        <v>1.2688445239930199E-16</v>
      </c>
      <c r="AZ125" s="14">
        <f t="shared" si="42"/>
        <v>0.84528352461289935</v>
      </c>
      <c r="BA125" s="14">
        <f t="shared" si="43"/>
        <v>0.475168390243908</v>
      </c>
    </row>
    <row r="126" spans="1:53">
      <c r="A126" s="26">
        <v>50495</v>
      </c>
      <c r="B126" s="24">
        <v>-4.9281788448417102E-2</v>
      </c>
      <c r="C126" s="25">
        <v>6.0866564663982198E-6</v>
      </c>
      <c r="D126" s="24">
        <v>-1.33758714167871</v>
      </c>
      <c r="E126" s="25">
        <v>4.4394364883767399E-17</v>
      </c>
      <c r="F126" s="24">
        <v>1.10871957310155</v>
      </c>
      <c r="G126" s="24">
        <v>-8.4732691513195693E-2</v>
      </c>
      <c r="H126" s="25">
        <v>3.2965066888136902E-6</v>
      </c>
      <c r="I126" s="25">
        <v>7.568768828134E-16</v>
      </c>
      <c r="J126" s="25">
        <v>-2.3371228274784501E-17</v>
      </c>
      <c r="K126" s="25">
        <v>-1.6459613015591999E-13</v>
      </c>
      <c r="L126" s="24">
        <v>-3.91455469625348E-3</v>
      </c>
      <c r="M126" s="24">
        <v>0</v>
      </c>
      <c r="N126" s="24">
        <v>0</v>
      </c>
      <c r="O126" s="25">
        <v>1.38233874730093E-14</v>
      </c>
      <c r="P126" s="24">
        <v>0</v>
      </c>
      <c r="Q126" s="24">
        <v>-2.8318474046792799E-4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5">
        <v>2.2879565013522399E-13</v>
      </c>
      <c r="Z126" s="25">
        <v>-1.3394675754380301E-16</v>
      </c>
      <c r="AA126" s="25">
        <v>1.6945715150403E-14</v>
      </c>
      <c r="AB126" s="25">
        <v>1.5792298885671901E-14</v>
      </c>
      <c r="AC126" s="25">
        <v>1.52138752361891E-14</v>
      </c>
      <c r="AD126" s="25">
        <v>-3.0814622914066602E-14</v>
      </c>
      <c r="AE126" s="24">
        <v>0.155318211481109</v>
      </c>
      <c r="AF126" s="24">
        <v>-0.211752193331148</v>
      </c>
      <c r="AQ126" s="1">
        <f t="shared" si="33"/>
        <v>50495</v>
      </c>
      <c r="AR126" s="14">
        <f t="shared" si="34"/>
        <v>-4.9281788448417102E-2</v>
      </c>
      <c r="AS126" s="14">
        <f t="shared" si="35"/>
        <v>-1.3375810550222436</v>
      </c>
      <c r="AT126" s="14">
        <f t="shared" si="36"/>
        <v>1.10871957310155</v>
      </c>
      <c r="AU126" s="14">
        <f t="shared" si="37"/>
        <v>-2.7988823377911429E-4</v>
      </c>
      <c r="AV126" s="14">
        <f t="shared" si="38"/>
        <v>-3.91455469625348E-3</v>
      </c>
      <c r="AW126" s="14">
        <f t="shared" si="39"/>
        <v>-8.4732691513195693E-2</v>
      </c>
      <c r="AX126" s="14">
        <f t="shared" si="40"/>
        <v>7.568768828134E-16</v>
      </c>
      <c r="AY126" s="14">
        <f t="shared" si="41"/>
        <v>-2.3371228274784501E-17</v>
      </c>
      <c r="AZ126" s="14">
        <f t="shared" si="42"/>
        <v>0.84346879062925117</v>
      </c>
      <c r="BA126" s="14">
        <f t="shared" si="43"/>
        <v>0.47639838581691302</v>
      </c>
    </row>
    <row r="127" spans="1:53">
      <c r="A127" s="26">
        <v>50586</v>
      </c>
      <c r="B127" s="24">
        <v>-4.87520374755663E-2</v>
      </c>
      <c r="C127" s="25">
        <v>5.1623381464374398E-6</v>
      </c>
      <c r="D127" s="24">
        <v>-1.32421127026193</v>
      </c>
      <c r="E127" s="25">
        <v>4.4078297139609103E-17</v>
      </c>
      <c r="F127" s="24">
        <v>1.0976323773705401</v>
      </c>
      <c r="G127" s="24">
        <v>-8.4715973505166006E-2</v>
      </c>
      <c r="H127" s="25">
        <v>3.3196127799882001E-6</v>
      </c>
      <c r="I127" s="25">
        <v>7.5520794654907696E-16</v>
      </c>
      <c r="J127" s="25">
        <v>-1.69772593152223E-16</v>
      </c>
      <c r="K127" s="25">
        <v>-1.6509151692847799E-13</v>
      </c>
      <c r="L127" s="24">
        <v>-3.7473563866743101E-3</v>
      </c>
      <c r="M127" s="24">
        <v>0</v>
      </c>
      <c r="N127" s="24">
        <v>0</v>
      </c>
      <c r="O127" s="25">
        <v>1.36694672779833E-14</v>
      </c>
      <c r="P127" s="24">
        <v>0</v>
      </c>
      <c r="Q127" s="24">
        <v>-2.6511241962151198E-4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5">
        <v>2.2866450406933702E-13</v>
      </c>
      <c r="Z127" s="25">
        <v>-2.4439017003896202E-16</v>
      </c>
      <c r="AA127" s="25">
        <v>1.68454140147005E-14</v>
      </c>
      <c r="AB127" s="25">
        <v>1.57130444918379E-14</v>
      </c>
      <c r="AC127" s="25">
        <v>1.5133578850273001E-14</v>
      </c>
      <c r="AD127" s="25">
        <v>-3.0531670410204799E-14</v>
      </c>
      <c r="AE127" s="24">
        <v>0.15352232921034101</v>
      </c>
      <c r="AF127" s="24">
        <v>-0.210528561517068</v>
      </c>
      <c r="AQ127" s="1">
        <f t="shared" si="33"/>
        <v>50586</v>
      </c>
      <c r="AR127" s="14">
        <f t="shared" si="34"/>
        <v>-4.87520374755663E-2</v>
      </c>
      <c r="AS127" s="14">
        <f t="shared" si="35"/>
        <v>-1.3242061079237835</v>
      </c>
      <c r="AT127" s="14">
        <f t="shared" si="36"/>
        <v>1.0976323773705401</v>
      </c>
      <c r="AU127" s="14">
        <f t="shared" si="37"/>
        <v>-2.6179280684152377E-4</v>
      </c>
      <c r="AV127" s="14">
        <f t="shared" si="38"/>
        <v>-3.7473563866743101E-3</v>
      </c>
      <c r="AW127" s="14">
        <f t="shared" si="39"/>
        <v>-8.4715973505166006E-2</v>
      </c>
      <c r="AX127" s="14">
        <f t="shared" si="40"/>
        <v>7.5520794654907696E-16</v>
      </c>
      <c r="AY127" s="14">
        <f t="shared" si="41"/>
        <v>-1.69772593152223E-16</v>
      </c>
      <c r="AZ127" s="14">
        <f t="shared" si="42"/>
        <v>0.84167290835848396</v>
      </c>
      <c r="BA127" s="14">
        <f t="shared" si="43"/>
        <v>0.47762201763099305</v>
      </c>
    </row>
    <row r="128" spans="1:53">
      <c r="A128" s="26">
        <v>50678</v>
      </c>
      <c r="B128" s="24">
        <v>-4.8227690670029598E-2</v>
      </c>
      <c r="C128" s="25">
        <v>4.3783866045401398E-6</v>
      </c>
      <c r="D128" s="24">
        <v>-1.3109691575593101</v>
      </c>
      <c r="E128" s="25">
        <v>4.3760956968478799E-17</v>
      </c>
      <c r="F128" s="24">
        <v>1.0866560535968299</v>
      </c>
      <c r="G128" s="24">
        <v>-8.4690045013951595E-2</v>
      </c>
      <c r="H128" s="25">
        <v>3.3285554728871201E-6</v>
      </c>
      <c r="I128" s="25">
        <v>7.5322530004436097E-16</v>
      </c>
      <c r="J128" s="25">
        <v>-3.12367451153548E-16</v>
      </c>
      <c r="K128" s="25">
        <v>-1.6553026228562101E-13</v>
      </c>
      <c r="L128" s="24">
        <v>-3.5855615332792499E-3</v>
      </c>
      <c r="M128" s="24">
        <v>0</v>
      </c>
      <c r="N128" s="24">
        <v>0</v>
      </c>
      <c r="O128" s="25">
        <v>1.35162691784752E-14</v>
      </c>
      <c r="P128" s="24">
        <v>0</v>
      </c>
      <c r="Q128" s="24">
        <v>-2.48486650407926E-4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5">
        <v>2.2848240116271799E-13</v>
      </c>
      <c r="Z128" s="25">
        <v>-3.5107137496683101E-16</v>
      </c>
      <c r="AA128" s="25">
        <v>1.6744419334893201E-14</v>
      </c>
      <c r="AB128" s="25">
        <v>1.5632697689557099E-14</v>
      </c>
      <c r="AC128" s="25">
        <v>1.5052373559302301E-14</v>
      </c>
      <c r="AD128" s="25">
        <v>-3.0250551807069202E-14</v>
      </c>
      <c r="AE128" s="24">
        <v>0.151745107695297</v>
      </c>
      <c r="AF128" s="24">
        <v>-0.20931207319268499</v>
      </c>
      <c r="AQ128" s="1">
        <f t="shared" si="33"/>
        <v>50678</v>
      </c>
      <c r="AR128" s="14">
        <f t="shared" si="34"/>
        <v>-4.8227690670029598E-2</v>
      </c>
      <c r="AS128" s="14">
        <f t="shared" si="35"/>
        <v>-1.3109647791727055</v>
      </c>
      <c r="AT128" s="14">
        <f t="shared" si="36"/>
        <v>1.0866560535968299</v>
      </c>
      <c r="AU128" s="14">
        <f t="shared" si="37"/>
        <v>-2.4515809493503887E-4</v>
      </c>
      <c r="AV128" s="14">
        <f t="shared" si="38"/>
        <v>-3.5855615332792499E-3</v>
      </c>
      <c r="AW128" s="14">
        <f t="shared" si="39"/>
        <v>-8.4690045013951595E-2</v>
      </c>
      <c r="AX128" s="14">
        <f t="shared" si="40"/>
        <v>7.5322530004436097E-16</v>
      </c>
      <c r="AY128" s="14">
        <f t="shared" si="41"/>
        <v>-3.12367451153548E-16</v>
      </c>
      <c r="AZ128" s="14">
        <f t="shared" si="42"/>
        <v>0.83989568684344662</v>
      </c>
      <c r="BA128" s="14">
        <f t="shared" si="43"/>
        <v>0.47883850595537597</v>
      </c>
    </row>
    <row r="129" spans="1:53">
      <c r="A129" s="26">
        <v>50770</v>
      </c>
      <c r="B129" s="24">
        <v>-4.7708709057114003E-2</v>
      </c>
      <c r="C129" s="25">
        <v>3.71348577246564E-6</v>
      </c>
      <c r="D129" s="24">
        <v>-1.2978594659837199</v>
      </c>
      <c r="E129" s="25">
        <v>4.3442491377262602E-17</v>
      </c>
      <c r="F129" s="24">
        <v>1.07578949306087</v>
      </c>
      <c r="G129" s="24">
        <v>-8.4655211677005196E-2</v>
      </c>
      <c r="H129" s="25">
        <v>3.3248493930952101E-6</v>
      </c>
      <c r="I129" s="25">
        <v>7.5094255312410599E-16</v>
      </c>
      <c r="J129" s="25">
        <v>-4.5120531969525903E-16</v>
      </c>
      <c r="K129" s="25">
        <v>-1.6591386867022401E-13</v>
      </c>
      <c r="L129" s="24">
        <v>-3.4296481933412601E-3</v>
      </c>
      <c r="M129" s="24">
        <v>0</v>
      </c>
      <c r="N129" s="24">
        <v>0</v>
      </c>
      <c r="O129" s="25">
        <v>1.3363818533558999E-14</v>
      </c>
      <c r="P129" s="24">
        <v>0</v>
      </c>
      <c r="Q129" s="24">
        <v>-2.3323484874388401E-4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5">
        <v>2.28250815770484E-13</v>
      </c>
      <c r="Z129" s="25">
        <v>-4.5407043369249896E-16</v>
      </c>
      <c r="AA129" s="25">
        <v>1.66427736965827E-14</v>
      </c>
      <c r="AB129" s="25">
        <v>1.5551306301172401E-14</v>
      </c>
      <c r="AC129" s="25">
        <v>1.4970301956805499E-14</v>
      </c>
      <c r="AD129" s="25">
        <v>-2.9971290017301801E-14</v>
      </c>
      <c r="AE129" s="24">
        <v>0.14998635790498699</v>
      </c>
      <c r="AF129" s="24">
        <v>-0.20810338045881699</v>
      </c>
      <c r="AQ129" s="1">
        <f t="shared" si="33"/>
        <v>50770</v>
      </c>
      <c r="AR129" s="14">
        <f t="shared" si="34"/>
        <v>-4.7708709057114003E-2</v>
      </c>
      <c r="AS129" s="14">
        <f t="shared" si="35"/>
        <v>-1.2978557524979475</v>
      </c>
      <c r="AT129" s="14">
        <f t="shared" si="36"/>
        <v>1.07578949306087</v>
      </c>
      <c r="AU129" s="14">
        <f t="shared" si="37"/>
        <v>-2.2990999935078879E-4</v>
      </c>
      <c r="AV129" s="14">
        <f t="shared" si="38"/>
        <v>-3.4296481933412601E-3</v>
      </c>
      <c r="AW129" s="14">
        <f t="shared" si="39"/>
        <v>-8.4655211677005196E-2</v>
      </c>
      <c r="AX129" s="14">
        <f t="shared" si="40"/>
        <v>7.5094255312410599E-16</v>
      </c>
      <c r="AY129" s="14">
        <f t="shared" si="41"/>
        <v>-4.5120531969525903E-16</v>
      </c>
      <c r="AZ129" s="14">
        <f t="shared" si="42"/>
        <v>0.83813693705313241</v>
      </c>
      <c r="BA129" s="14">
        <f t="shared" si="43"/>
        <v>0.48004719868924406</v>
      </c>
    </row>
    <row r="130" spans="1:53">
      <c r="A130" s="26">
        <v>50860</v>
      </c>
      <c r="B130" s="24">
        <v>-4.7195054973017E-2</v>
      </c>
      <c r="C130" s="25">
        <v>3.1495566354378299E-6</v>
      </c>
      <c r="D130" s="24">
        <v>-1.28488087132388</v>
      </c>
      <c r="E130" s="25">
        <v>4.3123042999637897E-17</v>
      </c>
      <c r="F130" s="24">
        <v>1.06503159813026</v>
      </c>
      <c r="G130" s="24">
        <v>-8.4611799536759305E-2</v>
      </c>
      <c r="H130" s="25">
        <v>3.3099736906356598E-6</v>
      </c>
      <c r="I130" s="25">
        <v>7.48373412972062E-16</v>
      </c>
      <c r="J130" s="25">
        <v>-5.8633729451190195E-16</v>
      </c>
      <c r="K130" s="25">
        <v>-1.66243824405616E-13</v>
      </c>
      <c r="L130" s="24">
        <v>-3.2799650107223099E-3</v>
      </c>
      <c r="M130" s="24">
        <v>0</v>
      </c>
      <c r="N130" s="24">
        <v>0</v>
      </c>
      <c r="O130" s="25">
        <v>1.32121395829949E-14</v>
      </c>
      <c r="P130" s="24">
        <v>0</v>
      </c>
      <c r="Q130" s="24">
        <v>-2.1927826739430301E-4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5">
        <v>2.2797121023744598E-13</v>
      </c>
      <c r="Z130" s="25">
        <v>-5.5346820574882397E-16</v>
      </c>
      <c r="AA130" s="25">
        <v>1.6540518472697599E-14</v>
      </c>
      <c r="AB130" s="25">
        <v>1.5468917021754299E-14</v>
      </c>
      <c r="AC130" s="25">
        <v>1.4887405533868001E-14</v>
      </c>
      <c r="AD130" s="25">
        <v>-2.9693906525582997E-14</v>
      </c>
      <c r="AE130" s="24">
        <v>0.14824589271501201</v>
      </c>
      <c r="AF130" s="24">
        <v>-0.20690301873609501</v>
      </c>
      <c r="AQ130" s="1">
        <f t="shared" si="33"/>
        <v>50860</v>
      </c>
      <c r="AR130" s="14">
        <f t="shared" si="34"/>
        <v>-4.7195054973017E-2</v>
      </c>
      <c r="AS130" s="14">
        <f t="shared" si="35"/>
        <v>-1.2848777217672445</v>
      </c>
      <c r="AT130" s="14">
        <f t="shared" si="36"/>
        <v>1.06503159813026</v>
      </c>
      <c r="AU130" s="14">
        <f t="shared" si="37"/>
        <v>-2.1596829370366735E-4</v>
      </c>
      <c r="AV130" s="14">
        <f t="shared" si="38"/>
        <v>-3.2799650107223099E-3</v>
      </c>
      <c r="AW130" s="14">
        <f t="shared" si="39"/>
        <v>-8.4611799536759305E-2</v>
      </c>
      <c r="AX130" s="14">
        <f t="shared" si="40"/>
        <v>7.48373412972062E-16</v>
      </c>
      <c r="AY130" s="14">
        <f t="shared" si="41"/>
        <v>-5.8633729451190195E-16</v>
      </c>
      <c r="AZ130" s="14">
        <f t="shared" ref="AZ130:AZ132" si="44">AF130-SUM(AR130:AY130)+0.688150579148061</f>
        <v>0.83639647186315247</v>
      </c>
      <c r="BA130" s="14">
        <f t="shared" ref="BA130:BA132" si="45">+SUM(AR130:AZ130)</f>
        <v>0.48124756041196598</v>
      </c>
    </row>
    <row r="131" spans="1:53">
      <c r="A131" s="26">
        <v>50951</v>
      </c>
      <c r="B131" s="24">
        <v>-4.6686691612762003E-2</v>
      </c>
      <c r="C131" s="25">
        <v>2.67126565391345E-6</v>
      </c>
      <c r="D131" s="24">
        <v>-1.27203206261065</v>
      </c>
      <c r="E131" s="25">
        <v>4.2802750282299303E-17</v>
      </c>
      <c r="F131" s="24">
        <v>1.05438128214896</v>
      </c>
      <c r="G131" s="24">
        <v>-8.4560149410130597E-2</v>
      </c>
      <c r="H131" s="25">
        <v>3.2853541973069301E-6</v>
      </c>
      <c r="I131" s="25">
        <v>7.4553161314788497E-16</v>
      </c>
      <c r="J131" s="25">
        <v>-7.1781590740681802E-16</v>
      </c>
      <c r="K131" s="25">
        <v>-1.6652160385093199E-13</v>
      </c>
      <c r="L131" s="24">
        <v>-3.13674556527853E-3</v>
      </c>
      <c r="M131" s="24">
        <v>0</v>
      </c>
      <c r="N131" s="24">
        <v>0</v>
      </c>
      <c r="O131" s="25">
        <v>1.30612554728201E-14</v>
      </c>
      <c r="P131" s="24">
        <v>0</v>
      </c>
      <c r="Q131" s="24">
        <v>-2.0653412342499299E-4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5">
        <v>2.27645034160084E-13</v>
      </c>
      <c r="Z131" s="25">
        <v>-6.49346076817878E-16</v>
      </c>
      <c r="AA131" s="25">
        <v>1.6437693921725001E-14</v>
      </c>
      <c r="AB131" s="25">
        <v>1.5385575516238701E-14</v>
      </c>
      <c r="AC131" s="25">
        <v>1.48037247841665E-14</v>
      </c>
      <c r="AD131" s="25">
        <v>-2.9418421306947201E-14</v>
      </c>
      <c r="AE131" s="24">
        <v>0.14652352688819001</v>
      </c>
      <c r="AF131" s="24">
        <v>-0.20571141766516199</v>
      </c>
      <c r="AQ131" s="1">
        <f t="shared" si="33"/>
        <v>50951</v>
      </c>
      <c r="AR131" s="14">
        <f t="shared" si="34"/>
        <v>-4.6686691612762003E-2</v>
      </c>
      <c r="AS131" s="14">
        <f t="shared" si="35"/>
        <v>-1.272029391344996</v>
      </c>
      <c r="AT131" s="14">
        <f t="shared" si="36"/>
        <v>1.05438128214896</v>
      </c>
      <c r="AU131" s="14">
        <f t="shared" si="37"/>
        <v>-2.0324876922768605E-4</v>
      </c>
      <c r="AV131" s="14">
        <f t="shared" si="38"/>
        <v>-3.13674556527853E-3</v>
      </c>
      <c r="AW131" s="14">
        <f t="shared" si="39"/>
        <v>-8.4560149410130597E-2</v>
      </c>
      <c r="AX131" s="14">
        <f t="shared" si="40"/>
        <v>7.4553161314788497E-16</v>
      </c>
      <c r="AY131" s="14">
        <f t="shared" si="41"/>
        <v>-7.1781590740681802E-16</v>
      </c>
      <c r="AZ131" s="14">
        <f t="shared" si="44"/>
        <v>0.83467410603633385</v>
      </c>
      <c r="BA131" s="14">
        <f t="shared" si="45"/>
        <v>0.482439161482899</v>
      </c>
    </row>
    <row r="132" spans="1:53">
      <c r="A132" s="1">
        <v>51043</v>
      </c>
      <c r="U132" s="11">
        <f>+SUM(B132:T132)</f>
        <v>0</v>
      </c>
      <c r="AQ132" s="1">
        <f t="shared" si="33"/>
        <v>51043</v>
      </c>
      <c r="AR132" s="14">
        <f t="shared" si="34"/>
        <v>0</v>
      </c>
      <c r="AS132" s="14">
        <f t="shared" si="35"/>
        <v>0</v>
      </c>
      <c r="AT132" s="14">
        <f t="shared" si="36"/>
        <v>0</v>
      </c>
      <c r="AU132" s="14">
        <f t="shared" si="37"/>
        <v>0</v>
      </c>
      <c r="AV132" s="14">
        <f t="shared" si="38"/>
        <v>0</v>
      </c>
      <c r="AW132" s="14">
        <f t="shared" si="39"/>
        <v>0</v>
      </c>
      <c r="AX132" s="14">
        <f t="shared" si="40"/>
        <v>0</v>
      </c>
      <c r="AY132" s="14">
        <f t="shared" si="41"/>
        <v>0</v>
      </c>
      <c r="AZ132" s="14">
        <f t="shared" si="44"/>
        <v>0.68815057914806099</v>
      </c>
      <c r="BA132" s="14">
        <f t="shared" si="45"/>
        <v>0.68815057914806099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ColWidth="8.85546875" defaultRowHeight="1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>
      <c r="K1" t="s">
        <v>14</v>
      </c>
      <c r="L1" t="s">
        <v>15</v>
      </c>
      <c r="N1" s="28" t="s">
        <v>11</v>
      </c>
      <c r="O1" s="28"/>
      <c r="P1" s="28" t="s">
        <v>12</v>
      </c>
      <c r="Q1" s="28"/>
    </row>
    <row r="2" spans="1:17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-0.52204843873956985</v>
      </c>
      <c r="P11" s="2">
        <f>+hist_ExAnteRealRate_woFG!D2-hist_RealNaturalRate_woFG!D2</f>
        <v>-0.26629988853160014</v>
      </c>
      <c r="Q11">
        <f>+hist_Forward5YearRealR_woFG!D2-hist_Forward5YearRNatR_woFG!D2</f>
        <v>-0.46898451491369997</v>
      </c>
    </row>
    <row r="12" spans="1:17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-0.65867961652199991</v>
      </c>
      <c r="P12" s="2">
        <f>+hist_ExAnteRealRate_woFG!D3-hist_RealNaturalRate_woFG!D3</f>
        <v>-1.1240980400846499</v>
      </c>
      <c r="Q12">
        <f>+hist_Forward5YearRealR_woFG!D3-hist_Forward5YearRNatR_woFG!D3</f>
        <v>-0.60541874980318999</v>
      </c>
    </row>
    <row r="13" spans="1:17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-0.57371340103228041</v>
      </c>
      <c r="P13" s="2">
        <f>+hist_ExAnteRealRate_woFG!D4-hist_RealNaturalRate_woFG!D4</f>
        <v>-1.2880104474184502</v>
      </c>
      <c r="Q13">
        <f>+hist_Forward5YearRealR_woFG!D4-hist_Forward5YearRNatR_woFG!D4</f>
        <v>-0.52025321589596007</v>
      </c>
    </row>
    <row r="14" spans="1:17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-0.5866559825434603</v>
      </c>
      <c r="P14" s="2">
        <f>+hist_ExAnteRealRate_woFG!D5-hist_RealNaturalRate_woFG!D5</f>
        <v>-1.1371290303493002</v>
      </c>
      <c r="Q14">
        <f>+hist_Forward5YearRealR_woFG!D5-hist_Forward5YearRNatR_woFG!D5</f>
        <v>-0.5329933100024502</v>
      </c>
    </row>
    <row r="15" spans="1:17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-0.53649599304447992</v>
      </c>
      <c r="P15" s="2">
        <f>+hist_ExAnteRealRate_woFG!D6-hist_RealNaturalRate_woFG!D6</f>
        <v>-1.7480061967513905</v>
      </c>
      <c r="Q15">
        <f>+hist_Forward5YearRealR_woFG!D6-hist_Forward5YearRNatR_woFG!D6</f>
        <v>-0.48262697673916044</v>
      </c>
    </row>
    <row r="16" spans="1:17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-0.4407297880221801</v>
      </c>
      <c r="P16" s="2">
        <f>+hist_ExAnteRealRate_woFG!D7-hist_RealNaturalRate_woFG!D7</f>
        <v>-1.8894244938559606</v>
      </c>
      <c r="Q16">
        <f>+hist_Forward5YearRealR_woFG!D7-hist_Forward5YearRNatR_woFG!D7</f>
        <v>-0.38664998455245936</v>
      </c>
    </row>
    <row r="17" spans="1:17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-0.50477666004888988</v>
      </c>
      <c r="P17" s="2">
        <f>+hist_ExAnteRealRate_woFG!D8-hist_RealNaturalRate_woFG!D8</f>
        <v>-2.5242975127398699</v>
      </c>
      <c r="Q17">
        <f>+hist_Forward5YearRealR_woFG!D8-hist_Forward5YearRNatR_woFG!D8</f>
        <v>-0.45048113278676993</v>
      </c>
    </row>
    <row r="18" spans="1:17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-0.49549772302244044</v>
      </c>
      <c r="P18" s="2">
        <f>+hist_ExAnteRealRate_woFG!D9-hist_RealNaturalRate_woFG!D9</f>
        <v>-1.9325858754364491</v>
      </c>
      <c r="Q18">
        <f>+hist_Forward5YearRealR_woFG!D9-hist_Forward5YearRNatR_woFG!D9</f>
        <v>-0.44098112896072994</v>
      </c>
    </row>
    <row r="19" spans="1:17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-0.57816425657900972</v>
      </c>
      <c r="P19" s="2">
        <f>+hist_ExAnteRealRate_woFG!D10-hist_RealNaturalRate_woFG!D10</f>
        <v>-2.2257399894668701</v>
      </c>
      <c r="Q19">
        <f>+hist_Forward5YearRealR_woFG!D10-hist_Forward5YearRNatR_woFG!D10</f>
        <v>-0.52342092599675993</v>
      </c>
    </row>
    <row r="20" spans="1:17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-0.53812505576391967</v>
      </c>
      <c r="P20" s="2">
        <f>+hist_ExAnteRealRate_woFG!D11-hist_RealNaturalRate_woFG!D11</f>
        <v>-1.6515422507221089</v>
      </c>
      <c r="Q20">
        <f>+hist_Forward5YearRealR_woFG!D11-hist_Forward5YearRNatR_woFG!D11</f>
        <v>-0.48314906465777963</v>
      </c>
    </row>
    <row r="21" spans="1:17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-0.51398854662774074</v>
      </c>
      <c r="P21" s="2">
        <f>+hist_ExAnteRealRate_woFG!D12-hist_RealNaturalRate_woFG!D12</f>
        <v>-0.63729213633867943</v>
      </c>
      <c r="Q21">
        <f>+hist_Forward5YearRealR_woFG!D12-hist_Forward5YearRNatR_woFG!D12</f>
        <v>-0.45877378199047048</v>
      </c>
    </row>
    <row r="22" spans="1:17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-0.61573245474279048</v>
      </c>
      <c r="P22" s="2">
        <f>+hist_ExAnteRealRate_woFG!D13-hist_RealNaturalRate_woFG!D13</f>
        <v>-0.5029019192540396</v>
      </c>
      <c r="Q22">
        <f>+hist_Forward5YearRealR_woFG!D13-hist_Forward5YearRNatR_woFG!D13</f>
        <v>-0.56027267287369042</v>
      </c>
    </row>
    <row r="23" spans="1:17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-0.79454094015429977</v>
      </c>
      <c r="P23" s="2">
        <f>+hist_ExAnteRealRate_woFG!D14-hist_RealNaturalRate_woFG!D14</f>
        <v>-0.75676005849400996</v>
      </c>
      <c r="Q23">
        <f>+hist_Forward5YearRealR_woFG!D14-hist_Forward5YearRNatR_woFG!D14</f>
        <v>-0.73882981826904048</v>
      </c>
    </row>
    <row r="24" spans="1:17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-0.86560256838920013</v>
      </c>
      <c r="P24" s="2">
        <f>+hist_ExAnteRealRate_woFG!D15-hist_RealNaturalRate_woFG!D15</f>
        <v>-0.87117193334715992</v>
      </c>
      <c r="Q24">
        <f>+hist_Forward5YearRealR_woFG!D15-hist_Forward5YearRNatR_woFG!D15</f>
        <v>-0.80963374986075998</v>
      </c>
    </row>
    <row r="25" spans="1:17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-0.90619001324214032</v>
      </c>
      <c r="P25" s="2">
        <f>+hist_ExAnteRealRate_woFG!D16-hist_RealNaturalRate_woFG!D16</f>
        <v>-1.3691465397754699</v>
      </c>
      <c r="Q25">
        <f>+hist_Forward5YearRealR_woFG!D16-hist_Forward5YearRNatR_woFG!D16</f>
        <v>-0.84995714685380008</v>
      </c>
    </row>
    <row r="26" spans="1:17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-0.9705245800359803</v>
      </c>
      <c r="P26" s="2">
        <f>+hist_ExAnteRealRate_woFG!D17-hist_RealNaturalRate_woFG!D17</f>
        <v>-1.6859344859340197</v>
      </c>
      <c r="Q26">
        <f>+hist_Forward5YearRealR_woFG!D17-hist_Forward5YearRNatR_woFG!D17</f>
        <v>-0.91402135366262005</v>
      </c>
    </row>
    <row r="27" spans="1:17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-0.83578512995183996</v>
      </c>
      <c r="P27" s="2">
        <f>+hist_ExAnteRealRate_woFG!D18-hist_RealNaturalRate_woFG!D18</f>
        <v>-1.5547896290357102</v>
      </c>
      <c r="Q27">
        <f>+hist_Forward5YearRealR_woFG!D18-hist_Forward5YearRNatR_woFG!D18</f>
        <v>-0.77900529910986016</v>
      </c>
    </row>
    <row r="28" spans="1:17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-0.80280709260640926</v>
      </c>
      <c r="P28" s="2">
        <f>+hist_ExAnteRealRate_woFG!D19-hist_RealNaturalRate_woFG!D19</f>
        <v>-1.5416792701808602</v>
      </c>
      <c r="Q28">
        <f>+hist_Forward5YearRealR_woFG!D19-hist_Forward5YearRNatR_woFG!D19</f>
        <v>-0.7457445043267299</v>
      </c>
    </row>
    <row r="29" spans="1:17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-0.87344641327683981</v>
      </c>
      <c r="P29" s="2">
        <f>+hist_ExAnteRealRate_woFG!D20-hist_RealNaturalRate_woFG!D20</f>
        <v>-1.8126207408802397</v>
      </c>
      <c r="Q29">
        <f>+hist_Forward5YearRealR_woFG!D20-hist_Forward5YearRNatR_woFG!D20</f>
        <v>-0.81609502576101001</v>
      </c>
    </row>
    <row r="30" spans="1:17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-0.78207944445246014</v>
      </c>
      <c r="P30" s="2">
        <f>+hist_ExAnteRealRate_woFG!D21-hist_RealNaturalRate_woFG!D21</f>
        <v>-1.8151306244086296</v>
      </c>
      <c r="Q30">
        <f>+hist_Forward5YearRealR_woFG!D21-hist_Forward5YearRNatR_woFG!D21</f>
        <v>-0.72443334297103945</v>
      </c>
    </row>
    <row r="31" spans="1:17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-0.88437464890334994</v>
      </c>
      <c r="P31" s="2">
        <f>+hist_ExAnteRealRate_woFG!D22-hist_RealNaturalRate_woFG!D22</f>
        <v>-1.4913927215347194</v>
      </c>
      <c r="Q31">
        <f>+hist_Forward5YearRealR_woFG!D22-hist_Forward5YearRNatR_woFG!D22</f>
        <v>-0.8264280583888004</v>
      </c>
    </row>
    <row r="32" spans="1:17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-0.93807471374053986</v>
      </c>
      <c r="P32" s="2">
        <f>+hist_ExAnteRealRate_woFG!D23-hist_RealNaturalRate_woFG!D23</f>
        <v>-1.7757487719641496</v>
      </c>
      <c r="Q32">
        <f>+hist_Forward5YearRealR_woFG!D23-hist_Forward5YearRNatR_woFG!D23</f>
        <v>-0.87982200851648962</v>
      </c>
    </row>
    <row r="33" spans="1:17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-0.92856452129630984</v>
      </c>
      <c r="P33" s="2">
        <f>+hist_ExAnteRealRate_woFG!D24-hist_RealNaturalRate_woFG!D24</f>
        <v>-1.7977172865522002</v>
      </c>
      <c r="Q33">
        <f>+hist_Forward5YearRealR_woFG!D24-hist_Forward5YearRNatR_woFG!D24</f>
        <v>-0.87000023237205948</v>
      </c>
    </row>
    <row r="34" spans="1:17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-0.92762237507757028</v>
      </c>
      <c r="P34" s="2">
        <f>+hist_ExAnteRealRate_woFG!D25-hist_RealNaturalRate_woFG!D25</f>
        <v>-0.80397033590835054</v>
      </c>
      <c r="Q34">
        <f>+hist_Forward5YearRealR_woFG!D25-hist_Forward5YearRNatR_woFG!D25</f>
        <v>-0.86874119542226058</v>
      </c>
    </row>
    <row r="35" spans="1:17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-0.95706736235734979</v>
      </c>
      <c r="P35" s="2">
        <f>+hist_ExAnteRealRate_woFG!D26-hist_RealNaturalRate_woFG!D26</f>
        <v>-1.31143940425852</v>
      </c>
      <c r="Q35">
        <f>+hist_Forward5YearRealR_woFG!D26-hist_Forward5YearRNatR_woFG!D26</f>
        <v>-0.89786415055416047</v>
      </c>
    </row>
    <row r="36" spans="1:17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-0.88806226266638966</v>
      </c>
      <c r="P36" s="2">
        <f>+hist_ExAnteRealRate_woFG!D27-hist_RealNaturalRate_woFG!D27</f>
        <v>-1.8169633701806704</v>
      </c>
      <c r="Q36">
        <f>+hist_Forward5YearRealR_woFG!D27-hist_Forward5YearRNatR_woFG!D27</f>
        <v>-0.82853204533563929</v>
      </c>
    </row>
    <row r="37" spans="1:17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-0.92746458675375987</v>
      </c>
      <c r="P37" s="2">
        <f>+hist_ExAnteRealRate_woFG!D28-hist_RealNaturalRate_woFG!D28</f>
        <v>-1.7096182755041607</v>
      </c>
      <c r="Q37">
        <f>+hist_Forward5YearRealR_woFG!D28-hist_Forward5YearRNatR_woFG!D28</f>
        <v>-0.86760256012517978</v>
      </c>
    </row>
    <row r="38" spans="1:17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-1.0432298942318399</v>
      </c>
      <c r="P38" s="2">
        <f>+hist_ExAnteRealRate_woFG!D29-hist_RealNaturalRate_woFG!D29</f>
        <v>-0.9935912149927395</v>
      </c>
      <c r="Q38">
        <f>+hist_Forward5YearRealR_woFG!D29-hist_Forward5YearRNatR_woFG!D29</f>
        <v>-0.98303142524425002</v>
      </c>
    </row>
    <row r="39" spans="1:17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-1.00033406727235</v>
      </c>
      <c r="P39" s="2">
        <f>+hist_ExAnteRealRate_woFG!D30-hist_RealNaturalRate_woFG!D30</f>
        <v>-2.3836596007747701</v>
      </c>
      <c r="Q39">
        <f>+hist_Forward5YearRealR_woFG!D30-hist_Forward5YearRNatR_woFG!D30</f>
        <v>-0.93979469458504017</v>
      </c>
    </row>
    <row r="40" spans="1:17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-0.8239946721691993</v>
      </c>
      <c r="P40" s="2">
        <f>+hist_ExAnteRealRate_woFG!D31-hist_RealNaturalRate_woFG!D31</f>
        <v>-1.6461505620599901</v>
      </c>
      <c r="Q40">
        <f>+hist_Forward5YearRealR_woFG!D31-hist_Forward5YearRNatR_woFG!D31</f>
        <v>-0.76311010748714025</v>
      </c>
    </row>
    <row r="41" spans="1:17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-0.82183512213216936</v>
      </c>
      <c r="P41" s="2">
        <f>+hist_ExAnteRealRate_woFG!D32-hist_RealNaturalRate_woFG!D32</f>
        <v>-2.7576778478075195</v>
      </c>
      <c r="Q41">
        <f>+hist_Forward5YearRealR_woFG!D32-hist_Forward5YearRNatR_woFG!D32</f>
        <v>-0.76060125227973963</v>
      </c>
    </row>
    <row r="42" spans="1:17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-0.86742103962341943</v>
      </c>
      <c r="P42" s="2">
        <f>+hist_ExAnteRealRate_woFG!D33-hist_RealNaturalRate_woFG!D33</f>
        <v>-2.2566488807522198</v>
      </c>
      <c r="Q42">
        <f>+hist_Forward5YearRealR_woFG!D33-hist_Forward5YearRNatR_woFG!D33</f>
        <v>-0.80583392985517932</v>
      </c>
    </row>
    <row r="43" spans="1:17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-0.71925702164329941</v>
      </c>
      <c r="P43" s="2">
        <f>+hist_ExAnteRealRate_woFG!D34-hist_RealNaturalRate_woFG!D34</f>
        <v>-1.2700585498836894</v>
      </c>
      <c r="Q43">
        <f>+hist_Forward5YearRealR_woFG!D34-hist_Forward5YearRNatR_woFG!D34</f>
        <v>-0.65731292075976988</v>
      </c>
    </row>
    <row r="44" spans="1:17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-0.82989996609529015</v>
      </c>
      <c r="P44" s="2">
        <f>+hist_ExAnteRealRate_woFG!D35-hist_RealNaturalRate_woFG!D35</f>
        <v>-1.4695294632805194</v>
      </c>
      <c r="Q44">
        <f>+hist_Forward5YearRealR_woFG!D35-hist_Forward5YearRNatR_woFG!D35</f>
        <v>-0.76759531404690051</v>
      </c>
    </row>
    <row r="45" spans="1:17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-0.78848184893460083</v>
      </c>
      <c r="P45" s="2">
        <f>+hist_ExAnteRealRate_woFG!D36-hist_RealNaturalRate_woFG!D36</f>
        <v>-1.4432582828423701</v>
      </c>
      <c r="Q45">
        <f>+hist_Forward5YearRealR_woFG!D36-hist_Forward5YearRNatR_woFG!D36</f>
        <v>-0.72581328775740062</v>
      </c>
    </row>
    <row r="46" spans="1:17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-0.71421911667952021</v>
      </c>
      <c r="P46" s="2">
        <f>+hist_ExAnteRealRate_woFG!D37-hist_RealNaturalRate_woFG!D37</f>
        <v>-1.3580704876976011</v>
      </c>
      <c r="Q46">
        <f>+hist_Forward5YearRealR_woFG!D37-hist_Forward5YearRNatR_woFG!D37</f>
        <v>-0.65118350582670903</v>
      </c>
    </row>
    <row r="47" spans="1:17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-0.57505906167394905</v>
      </c>
      <c r="P47" s="2">
        <f>+hist_ExAnteRealRate_woFG!D38-hist_RealNaturalRate_woFG!D38</f>
        <v>-1.7677906974106001</v>
      </c>
      <c r="Q47">
        <f>+hist_Forward5YearRealR_woFG!D38-hist_Forward5YearRNatR_woFG!D38</f>
        <v>-0.51165349910600888</v>
      </c>
    </row>
    <row r="48" spans="1:17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-0.53936081825422022</v>
      </c>
      <c r="P48" s="2">
        <f>+hist_ExAnteRealRate_woFG!D39-hist_RealNaturalRate_woFG!D39</f>
        <v>-1.4497993400108005</v>
      </c>
      <c r="Q48">
        <f>+hist_Forward5YearRealR_woFG!D39-hist_Forward5YearRNatR_woFG!D39</f>
        <v>-0.47558266905163116</v>
      </c>
    </row>
    <row r="49" spans="1:17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-0.60418791144359929</v>
      </c>
      <c r="P49" s="2">
        <f>+hist_ExAnteRealRate_woFG!D40-hist_RealNaturalRate_woFG!D40</f>
        <v>-1.2279322544226989</v>
      </c>
      <c r="Q49">
        <f>+hist_Forward5YearRealR_woFG!D40-hist_Forward5YearRNatR_woFG!D40</f>
        <v>-0.54003484623965115</v>
      </c>
    </row>
    <row r="50" spans="1:17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-0.59292016614412013</v>
      </c>
      <c r="P50" s="2">
        <f>+hist_ExAnteRealRate_woFG!D41-hist_RealNaturalRate_woFG!D41</f>
        <v>-0.6724427743491006</v>
      </c>
      <c r="Q50">
        <f>+hist_Forward5YearRealR_woFG!D41-hist_Forward5YearRNatR_woFG!D41</f>
        <v>-0.52839021238431094</v>
      </c>
    </row>
    <row r="51" spans="1:17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-0.52951532216758146</v>
      </c>
      <c r="P51" s="2">
        <f>+hist_ExAnteRealRate_woFG!D42-hist_RealNaturalRate_woFG!D42</f>
        <v>-0.83046086269260044</v>
      </c>
      <c r="Q51">
        <f>+hist_Forward5YearRealR_woFG!D42-hist_Forward5YearRNatR_woFG!D42</f>
        <v>-0.46460693212650028</v>
      </c>
    </row>
    <row r="52" spans="1:17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-0.53634584469461011</v>
      </c>
      <c r="P52" s="2">
        <f>+hist_ExAnteRealRate_woFG!D43-hist_RealNaturalRate_woFG!D43</f>
        <v>-0.2554122220093813</v>
      </c>
      <c r="Q52">
        <f>+hist_Forward5YearRealR_woFG!D43-hist_Forward5YearRNatR_woFG!D43</f>
        <v>-0.47105798538926003</v>
      </c>
    </row>
    <row r="53" spans="1:17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-0.59123016114764937</v>
      </c>
      <c r="P53" s="2">
        <f>+hist_ExAnteRealRate_woFG!D44-hist_RealNaturalRate_woFG!D44</f>
        <v>-0.65650480137959022</v>
      </c>
      <c r="Q53">
        <f>+hist_Forward5YearRealR_woFG!D44-hist_Forward5YearRNatR_woFG!D44</f>
        <v>-0.52556243282248882</v>
      </c>
    </row>
    <row r="54" spans="1:17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-0.58631300360899008</v>
      </c>
      <c r="P54" s="2">
        <f>+hist_ExAnteRealRate_woFG!D45-hist_RealNaturalRate_woFG!D45</f>
        <v>-0.50982343597383917</v>
      </c>
      <c r="Q54">
        <f>+hist_Forward5YearRealR_woFG!D45-hist_Forward5YearRNatR_woFG!D45</f>
        <v>-0.52026579537722029</v>
      </c>
    </row>
    <row r="55" spans="1:17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-0.5646945375077701</v>
      </c>
      <c r="P55" s="2">
        <f>+hist_ExAnteRealRate_woFG!D46-hist_RealNaturalRate_woFG!D46</f>
        <v>-0.63567527454063999</v>
      </c>
      <c r="Q55">
        <f>+hist_Forward5YearRealR_woFG!D46-hist_Forward5YearRNatR_woFG!D46</f>
        <v>-0.49826923097717035</v>
      </c>
    </row>
    <row r="56" spans="1:17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-0.48465599871602993</v>
      </c>
      <c r="P56" s="2">
        <f>+hist_ExAnteRealRate_woFG!D47-hist_RealNaturalRate_woFG!D47</f>
        <v>-0.50431626016395903</v>
      </c>
      <c r="Q56">
        <f>+hist_Forward5YearRealR_woFG!D47-hist_Forward5YearRNatR_woFG!D47</f>
        <v>-0.4178552327746905</v>
      </c>
    </row>
    <row r="57" spans="1:17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-0.54222909884772008</v>
      </c>
      <c r="P57" s="2">
        <f>+hist_ExAnteRealRate_woFG!D48-hist_RealNaturalRate_woFG!D48</f>
        <v>-0.92079170468239013</v>
      </c>
      <c r="Q57">
        <f>+hist_Forward5YearRealR_woFG!D48-hist_Forward5YearRNatR_woFG!D48</f>
        <v>-0.47505711052091026</v>
      </c>
    </row>
    <row r="58" spans="1:17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-0.58141570516313035</v>
      </c>
      <c r="P58" s="2">
        <f>+hist_ExAnteRealRate_woFG!D49-hist_RealNaturalRate_woFG!D49</f>
        <v>-0.73268440425127856</v>
      </c>
      <c r="Q58">
        <f>+hist_Forward5YearRealR_woFG!D49-hist_Forward5YearRNatR_woFG!D49</f>
        <v>-0.51387876072090943</v>
      </c>
    </row>
    <row r="59" spans="1:17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-0.55507686363973008</v>
      </c>
      <c r="P59" s="2">
        <f>+hist_ExAnteRealRate_woFG!D50-hist_RealNaturalRate_woFG!D50</f>
        <v>-0.16275014046508041</v>
      </c>
      <c r="Q59">
        <f>+hist_Forward5YearRealR_woFG!D50-hist_Forward5YearRNatR_woFG!D50</f>
        <v>-0.48718378644977012</v>
      </c>
    </row>
    <row r="60" spans="1:17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-0.52946926520729054</v>
      </c>
      <c r="P60" s="2">
        <f>+hist_ExAnteRealRate_woFG!D51-hist_RealNaturalRate_woFG!D51</f>
        <v>-0.22647554195197994</v>
      </c>
      <c r="Q60">
        <f>+hist_Forward5YearRealR_woFG!D51-hist_Forward5YearRNatR_woFG!D51</f>
        <v>-0.46123204163771003</v>
      </c>
    </row>
    <row r="61" spans="1:17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-0.54055676155017007</v>
      </c>
      <c r="P61" s="2">
        <f>+hist_ExAnteRealRate_woFG!D52-hist_RealNaturalRate_woFG!D52</f>
        <v>-0.55563099260007043</v>
      </c>
      <c r="Q61">
        <f>+hist_Forward5YearRealR_woFG!D52-hist_Forward5YearRNatR_woFG!D52</f>
        <v>-0.47199113904414958</v>
      </c>
    </row>
    <row r="62" spans="1:17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-0.5965309091777895</v>
      </c>
      <c r="P62" s="2">
        <f>+hist_ExAnteRealRate_woFG!D53-hist_RealNaturalRate_woFG!D53</f>
        <v>-0.82513190212520016</v>
      </c>
      <c r="Q62">
        <f>+hist_Forward5YearRealR_woFG!D53-hist_Forward5YearRNatR_woFG!D53</f>
        <v>-0.52765673518885059</v>
      </c>
    </row>
    <row r="63" spans="1:17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-0.55344901219860976</v>
      </c>
      <c r="P63" s="2">
        <f>+hist_ExAnteRealRate_woFG!D54-hist_RealNaturalRate_woFG!D54</f>
        <v>-0.82188542607612014</v>
      </c>
      <c r="Q63">
        <f>+hist_Forward5YearRealR_woFG!D54-hist_Forward5YearRNatR_woFG!D54</f>
        <v>-0.48432871768484986</v>
      </c>
    </row>
    <row r="64" spans="1:17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-0.57753760684217958</v>
      </c>
      <c r="P64" s="2">
        <f>+hist_ExAnteRealRate_woFG!D55-hist_RealNaturalRate_woFG!D55</f>
        <v>-0.59743734136505022</v>
      </c>
      <c r="Q64">
        <f>+hist_Forward5YearRealR_woFG!D55-hist_Forward5YearRNatR_woFG!D55</f>
        <v>-0.5082056531246204</v>
      </c>
    </row>
    <row r="65" spans="1:17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-0.58577183920364018</v>
      </c>
      <c r="P65" s="2">
        <f>+hist_ExAnteRealRate_woFG!D56-hist_RealNaturalRate_woFG!D56</f>
        <v>-0.34166606337848027</v>
      </c>
      <c r="Q65">
        <f>+hist_Forward5YearRealR_woFG!D56-hist_Forward5YearRNatR_woFG!D56</f>
        <v>-0.51625591510619984</v>
      </c>
    </row>
    <row r="66" spans="1:17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-0.50121850588880967</v>
      </c>
      <c r="P66" s="2">
        <f>+hist_ExAnteRealRate_woFG!D57-hist_RealNaturalRate_woFG!D57</f>
        <v>-7.7451709865799856E-2</v>
      </c>
      <c r="Q66">
        <f>+hist_Forward5YearRealR_woFG!D57-hist_Forward5YearRNatR_woFG!D57</f>
        <v>-0.43154088589352035</v>
      </c>
    </row>
    <row r="67" spans="1:17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-0.55682320187188061</v>
      </c>
      <c r="P67" s="2">
        <f>+hist_ExAnteRealRate_woFG!D58-hist_RealNaturalRate_woFG!D58</f>
        <v>-0.71476973830082979</v>
      </c>
      <c r="Q67">
        <f>+hist_Forward5YearRealR_woFG!D58-hist_Forward5YearRNatR_woFG!D58</f>
        <v>-0.4870017913179403</v>
      </c>
    </row>
    <row r="68" spans="1:17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-0.51262797605792976</v>
      </c>
      <c r="P68" s="2">
        <f>+hist_ExAnteRealRate_woFG!D59-hist_RealNaturalRate_woFG!D59</f>
        <v>-0.26491327453700997</v>
      </c>
      <c r="Q68">
        <f>+hist_Forward5YearRealR_woFG!D59-hist_Forward5YearRNatR_woFG!D59</f>
        <v>-0.44267714798507996</v>
      </c>
    </row>
    <row r="69" spans="1:17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-0.51003607984929022</v>
      </c>
      <c r="P69" s="2">
        <f>+hist_ExAnteRealRate_woFG!D60-hist_RealNaturalRate_woFG!D60</f>
        <v>-0.53406805999115026</v>
      </c>
      <c r="Q69">
        <f>+hist_Forward5YearRealR_woFG!D60-hist_Forward5YearRNatR_woFG!D60</f>
        <v>-0.4399673490664302</v>
      </c>
    </row>
    <row r="70" spans="1:17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-0.45962373030879</v>
      </c>
      <c r="P70" s="2">
        <f>+hist_ExAnteRealRate_woFG!D61-hist_RealNaturalRate_woFG!D61</f>
        <v>-0.21471370658015942</v>
      </c>
      <c r="Q70">
        <f>+hist_Forward5YearRealR_woFG!D61-hist_Forward5YearRNatR_woFG!D61</f>
        <v>-0.38944629231978034</v>
      </c>
    </row>
    <row r="71" spans="1:17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-0.50426972884186938</v>
      </c>
      <c r="P71" s="2">
        <f>+hist_ExAnteRealRate_woFG!D62-hist_RealNaturalRate_woFG!D62</f>
        <v>-1.1420718777441099</v>
      </c>
      <c r="Q71">
        <f>+hist_Forward5YearRealR_woFG!D62-hist_Forward5YearRNatR_woFG!D62</f>
        <v>-0.43399088785796991</v>
      </c>
    </row>
    <row r="72" spans="1:17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-0.49615100471269979</v>
      </c>
      <c r="P72" s="2">
        <f>+hist_ExAnteRealRate_woFG!D63-hist_RealNaturalRate_woFG!D63</f>
        <v>-0.64353205594958052</v>
      </c>
      <c r="Q72">
        <f>+hist_Forward5YearRealR_woFG!D63-hist_Forward5YearRNatR_woFG!D63</f>
        <v>-0.42577651346250001</v>
      </c>
    </row>
    <row r="73" spans="1:17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-0.49384179188693</v>
      </c>
      <c r="P73" s="2">
        <f>+hist_ExAnteRealRate_woFG!D64-hist_RealNaturalRate_woFG!D64</f>
        <v>-0.53094565077652067</v>
      </c>
      <c r="Q73">
        <f>+hist_Forward5YearRealR_woFG!D64-hist_Forward5YearRNatR_woFG!D64</f>
        <v>-0.42337612410782022</v>
      </c>
    </row>
    <row r="74" spans="1:17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-0.45997139396661968</v>
      </c>
      <c r="P74" s="2">
        <f>+hist_ExAnteRealRate_woFG!D65-hist_RealNaturalRate_woFG!D65</f>
        <v>0.32468068996045041</v>
      </c>
      <c r="Q74">
        <f>+hist_Forward5YearRealR_woFG!D65-hist_Forward5YearRNatR_woFG!D65</f>
        <v>-0.38941796935433981</v>
      </c>
    </row>
    <row r="75" spans="1:17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-0.46162129243117</v>
      </c>
      <c r="P75" s="2">
        <f>+hist_ExAnteRealRate_woFG!D66-hist_RealNaturalRate_woFG!D66</f>
        <v>-9.003968986878963E-2</v>
      </c>
      <c r="Q75">
        <f>+hist_Forward5YearRealR_woFG!D66-hist_Forward5YearRNatR_woFG!D66</f>
        <v>-0.39098255492582012</v>
      </c>
    </row>
    <row r="76" spans="1:17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-0.46211579553231985</v>
      </c>
      <c r="P76" s="2">
        <f>+hist_ExAnteRealRate_woFG!D67-hist_RealNaturalRate_woFG!D67</f>
        <v>-0.77282019701909022</v>
      </c>
      <c r="Q76">
        <f>+hist_Forward5YearRealR_woFG!D67-hist_Forward5YearRNatR_woFG!D67</f>
        <v>-0.39139348460779022</v>
      </c>
    </row>
    <row r="77" spans="1:17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-0.40976965271693988</v>
      </c>
      <c r="P77" s="2">
        <f>+hist_ExAnteRealRate_woFG!D68-hist_RealNaturalRate_woFG!D68</f>
        <v>-0.56063276987296007</v>
      </c>
      <c r="Q77">
        <f>+hist_Forward5YearRealR_woFG!D68-hist_Forward5YearRNatR_woFG!D68</f>
        <v>-0.33896487711974999</v>
      </c>
    </row>
    <row r="78" spans="1:17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-0.34451355165697972</v>
      </c>
      <c r="P78" s="2">
        <f>+hist_ExAnteRealRate_woFG!D69-hist_RealNaturalRate_woFG!D69</f>
        <v>-0.84624195186213047</v>
      </c>
      <c r="Q78">
        <f>+hist_Forward5YearRealR_woFG!D69-hist_Forward5YearRNatR_woFG!D69</f>
        <v>-0.2736268896254801</v>
      </c>
    </row>
    <row r="79" spans="1:17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-0.35433680919198984</v>
      </c>
      <c r="P79" s="2">
        <f>+hist_ExAnteRealRate_woFG!D70-hist_RealNaturalRate_woFG!D70</f>
        <v>-0.72704596228780005</v>
      </c>
      <c r="Q79">
        <f>+hist_Forward5YearRealR_woFG!D70-hist_Forward5YearRNatR_woFG!D70</f>
        <v>-0.28336839503104017</v>
      </c>
    </row>
    <row r="80" spans="1:17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-0.33339717340431996</v>
      </c>
      <c r="P80" s="2">
        <f>+hist_ExAnteRealRate_woFG!D71-hist_RealNaturalRate_woFG!D71</f>
        <v>-0.78518289087298054</v>
      </c>
      <c r="Q80">
        <f>+hist_Forward5YearRealR_woFG!D71-hist_Forward5YearRNatR_woFG!D71</f>
        <v>-0.2623467728015294</v>
      </c>
    </row>
    <row r="81" spans="1:17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-0.22965253858553947</v>
      </c>
      <c r="P81" s="2">
        <f>+hist_ExAnteRealRate_woFG!D72-hist_RealNaturalRate_woFG!D72</f>
        <v>-0.77340729909375128</v>
      </c>
      <c r="Q81">
        <f>+hist_Forward5YearRealR_woFG!D72-hist_Forward5YearRNatR_woFG!D72</f>
        <v>-0.15851961460252983</v>
      </c>
    </row>
    <row r="82" spans="1:17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-0.17456225705133033</v>
      </c>
      <c r="P82" s="2">
        <f>+hist_ExAnteRealRate_woFG!D73-hist_RealNaturalRate_woFG!D73</f>
        <v>-0.29846069402266906</v>
      </c>
      <c r="Q82">
        <f>+hist_Forward5YearRealR_woFG!D73-hist_Forward5YearRNatR_woFG!D73</f>
        <v>-0.10334602831459971</v>
      </c>
    </row>
    <row r="83" spans="1:17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-0.17998269503761932</v>
      </c>
      <c r="P83" s="2">
        <f>+hist_ExAnteRealRate_woFG!D74-hist_RealNaturalRate_woFG!D74</f>
        <v>0.24077546732970934</v>
      </c>
      <c r="Q83">
        <f>+hist_Forward5YearRealR_woFG!D74-hist_Forward5YearRNatR_woFG!D74</f>
        <v>-0.10868218734101998</v>
      </c>
    </row>
    <row r="84" spans="1:17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-0.15882963474356959</v>
      </c>
      <c r="P84" s="2">
        <f>+hist_ExAnteRealRate_woFG!D75-hist_RealNaturalRate_woFG!D75</f>
        <v>0.1981946884068293</v>
      </c>
      <c r="Q84">
        <f>+hist_Forward5YearRealR_woFG!D75-hist_Forward5YearRNatR_woFG!D75</f>
        <v>-8.7443727052060716E-2</v>
      </c>
    </row>
    <row r="85" spans="1:17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-0.14927284426631982</v>
      </c>
      <c r="P85" s="2">
        <f>+hist_ExAnteRealRate_woFG!D76-hist_RealNaturalRate_woFG!D76</f>
        <v>-0.24112333830731103</v>
      </c>
      <c r="Q85">
        <f>+hist_Forward5YearRealR_woFG!D76-hist_Forward5YearRNatR_woFG!D76</f>
        <v>-7.7800309962489322E-2</v>
      </c>
    </row>
    <row r="86" spans="1:17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-0.13600804710296011</v>
      </c>
      <c r="P86" s="2">
        <f>+hist_ExAnteRealRate_woFG!D77-hist_RealNaturalRate_woFG!D77</f>
        <v>-7.6594751606460676E-2</v>
      </c>
      <c r="Q86">
        <f>+hist_Forward5YearRealR_woFG!D77-hist_Forward5YearRNatR_woFG!D77</f>
        <v>-6.4447591224300105E-2</v>
      </c>
    </row>
    <row r="87" spans="1:17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-0.19448104768166985</v>
      </c>
      <c r="P87" s="2">
        <f>+hist_ExAnteRealRate_woFG!D78-hist_RealNaturalRate_woFG!D78</f>
        <v>-0.17558425308031911</v>
      </c>
      <c r="Q87">
        <f>+hist_Forward5YearRealR_woFG!D78-hist_Forward5YearRNatR_woFG!D78</f>
        <v>-0.12283134084305036</v>
      </c>
    </row>
    <row r="88" spans="1:17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-0.16912094071109962</v>
      </c>
      <c r="P88" s="2">
        <f>+hist_ExAnteRealRate_woFG!D79-hist_RealNaturalRate_woFG!D79</f>
        <v>-6.2021091287429719E-2</v>
      </c>
      <c r="Q88">
        <f>+hist_Forward5YearRealR_woFG!D79-hist_Forward5YearRNatR_woFG!D79</f>
        <v>-9.7380650382220324E-2</v>
      </c>
    </row>
    <row r="89" spans="1:17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-0.21922546332060033</v>
      </c>
      <c r="P89" s="2">
        <f>+hist_ExAnteRealRate_woFG!D80-hist_RealNaturalRate_woFG!D80</f>
        <v>-0.75027320172058154</v>
      </c>
      <c r="Q89">
        <f>+hist_Forward5YearRealR_woFG!D80-hist_Forward5YearRNatR_woFG!D80</f>
        <v>-0.1473932831240603</v>
      </c>
    </row>
    <row r="90" spans="1:17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-0.20513145527255006</v>
      </c>
      <c r="P90" s="2">
        <f>+hist_ExAnteRealRate_woFG!D81-hist_RealNaturalRate_woFG!D81</f>
        <v>-0.66067706806991922</v>
      </c>
      <c r="Q90">
        <f>+hist_Forward5YearRealR_woFG!D81-hist_Forward5YearRNatR_woFG!D81</f>
        <v>-0.13320613298015971</v>
      </c>
    </row>
    <row r="91" spans="1:17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-0.18335956271188003</v>
      </c>
      <c r="P91" s="2">
        <f>+hist_ExAnteRealRate_woFG!D82-hist_RealNaturalRate_woFG!D82</f>
        <v>-0.26496553054517058</v>
      </c>
      <c r="Q91">
        <f>+hist_Forward5YearRealR_woFG!D82-hist_Forward5YearRNatR_woFG!D82</f>
        <v>-0.11133992763959011</v>
      </c>
    </row>
    <row r="92" spans="1:17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-9.3725813847630235E-2</v>
      </c>
      <c r="P92" s="2">
        <f>+hist_ExAnteRealRate_woFG!D83-hist_RealNaturalRate_woFG!D83</f>
        <v>-0.34029846039596912</v>
      </c>
      <c r="Q92">
        <f>+hist_Forward5YearRealR_woFG!D83-hist_Forward5YearRNatR_woFG!D83</f>
        <v>-2.1610804381380078E-2</v>
      </c>
    </row>
    <row r="93" spans="1:17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-0.19412025614104067</v>
      </c>
      <c r="P93" s="2">
        <f>+hist_ExAnteRealRate_woFG!D84-hist_RealNaturalRate_woFG!D84</f>
        <v>-0.61478866008003941</v>
      </c>
      <c r="Q93">
        <f>+hist_Forward5YearRealR_woFG!D84-hist_Forward5YearRNatR_woFG!D84</f>
        <v>-0.12190894816298048</v>
      </c>
    </row>
    <row r="94" spans="1:17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-0.1020490381962702</v>
      </c>
      <c r="P94" s="2">
        <f>+hist_ExAnteRealRate_woFG!D85-hist_RealNaturalRate_woFG!D85</f>
        <v>0.61884455534174965</v>
      </c>
      <c r="Q94">
        <f>+hist_Forward5YearRealR_woFG!D85-hist_Forward5YearRNatR_woFG!D85</f>
        <v>-2.9740675220189416E-2</v>
      </c>
    </row>
    <row r="95" spans="1:17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-0.18076379345346005</v>
      </c>
      <c r="P95" s="2">
        <f>+hist_ExAnteRealRate_woFG!D86-hist_RealNaturalRate_woFG!D86</f>
        <v>0.6386632040337199</v>
      </c>
      <c r="Q95">
        <f>+hist_Forward5YearRealR_woFG!D86-hist_Forward5YearRNatR_woFG!D86</f>
        <v>-0.10835781931473942</v>
      </c>
    </row>
    <row r="96" spans="1:17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-0.23285752997565989</v>
      </c>
      <c r="P96" s="2">
        <f>+hist_ExAnteRealRate_woFG!D87-hist_RealNaturalRate_woFG!D87</f>
        <v>0.1705299478160196</v>
      </c>
      <c r="Q96">
        <f>+hist_Forward5YearRealR_woFG!D87-hist_Forward5YearRNatR_woFG!D87</f>
        <v>-0.16035362494627048</v>
      </c>
    </row>
    <row r="97" spans="1:17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-0.28221856815900992</v>
      </c>
      <c r="P97" s="2">
        <f>+hist_ExAnteRealRate_woFG!D88-hist_RealNaturalRate_woFG!D88</f>
        <v>2.0715715875979868E-2</v>
      </c>
      <c r="Q97">
        <f>+hist_Forward5YearRealR_woFG!D88-hist_Forward5YearRNatR_woFG!D88</f>
        <v>-0.20961668936066946</v>
      </c>
    </row>
    <row r="98" spans="1:17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-0.28303630984665995</v>
      </c>
      <c r="P98" s="2">
        <f>+hist_ExAnteRealRate_woFG!D89-hist_RealNaturalRate_woFG!D89</f>
        <v>-0.10615089654955057</v>
      </c>
      <c r="Q98">
        <f>+hist_Forward5YearRealR_woFG!D89-hist_Forward5YearRNatR_woFG!D89</f>
        <v>-0.2103367367944502</v>
      </c>
    </row>
    <row r="99" spans="1:17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-0.30186729170125037</v>
      </c>
      <c r="P99" s="2">
        <f>+hist_ExAnteRealRate_woFG!D90-hist_RealNaturalRate_woFG!D90</f>
        <v>0.21646737031203944</v>
      </c>
      <c r="Q99">
        <f>+hist_Forward5YearRealR_woFG!D90-hist_Forward5YearRNatR_woFG!D90</f>
        <v>-0.22907067769742007</v>
      </c>
    </row>
    <row r="100" spans="1:17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-0.32799005077256016</v>
      </c>
      <c r="P100" s="2">
        <f>+hist_ExAnteRealRate_woFG!D91-hist_RealNaturalRate_woFG!D91</f>
        <v>0.2239569942847206</v>
      </c>
      <c r="Q100">
        <f>+hist_Forward5YearRealR_woFG!D91-hist_Forward5YearRNatR_woFG!D91</f>
        <v>-0.25509748063964022</v>
      </c>
    </row>
    <row r="101" spans="1:17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-0.29149155464523968</v>
      </c>
      <c r="P101" s="2">
        <f>+hist_ExAnteRealRate_woFG!D92-hist_RealNaturalRate_woFG!D92</f>
        <v>0.38720487436793993</v>
      </c>
      <c r="Q101">
        <f>+hist_Forward5YearRealR_woFG!D92-hist_Forward5YearRNatR_woFG!D92</f>
        <v>-0.21850460887206991</v>
      </c>
    </row>
    <row r="102" spans="1:17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-0.29458687254278981</v>
      </c>
      <c r="P102" s="2">
        <f>+hist_ExAnteRealRate_woFG!D93-hist_RealNaturalRate_woFG!D93</f>
        <v>0.11126326097075001</v>
      </c>
      <c r="Q102">
        <f>+hist_Forward5YearRealR_woFG!D93-hist_Forward5YearRNatR_woFG!D93</f>
        <v>-0.22150769721751029</v>
      </c>
    </row>
    <row r="103" spans="1:17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-0.28591843531987049</v>
      </c>
      <c r="P103" s="2">
        <f>+hist_ExAnteRealRate_woFG!D94-hist_RealNaturalRate_woFG!D94</f>
        <v>-0.26978074897137017</v>
      </c>
      <c r="Q103">
        <f>+hist_Forward5YearRealR_woFG!D94-hist_Forward5YearRNatR_woFG!D94</f>
        <v>-0.21274981609915056</v>
      </c>
    </row>
    <row r="104" spans="1:17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-0.28611133621314</v>
      </c>
      <c r="P104" s="2">
        <f>+hist_ExAnteRealRate_woFG!D95-hist_RealNaturalRate_woFG!D95</f>
        <v>0.10090842021502056</v>
      </c>
      <c r="Q104">
        <f>+hist_Forward5YearRealR_woFG!D95-hist_Forward5YearRNatR_woFG!D95</f>
        <v>-0.21285677282875026</v>
      </c>
    </row>
    <row r="105" spans="1:17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-0.25692546730735</v>
      </c>
      <c r="P105" s="2">
        <f>+hist_ExAnteRealRate_woFG!D96-hist_RealNaturalRate_woFG!D96</f>
        <v>0.11927193139187953</v>
      </c>
      <c r="Q105">
        <f>+hist_Forward5YearRealR_woFG!D96-hist_Forward5YearRNatR_woFG!D96</f>
        <v>-0.18358924247764019</v>
      </c>
    </row>
    <row r="106" spans="1:17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-0.35113032051885984</v>
      </c>
      <c r="P106" s="2">
        <f>+hist_ExAnteRealRate_woFG!D97-hist_RealNaturalRate_woFG!D97</f>
        <v>-3.9222122957330185E-2</v>
      </c>
      <c r="Q106">
        <f>+hist_Forward5YearRealR_woFG!D97-hist_Forward5YearRNatR_woFG!D97</f>
        <v>-0.27771755328774983</v>
      </c>
    </row>
    <row r="107" spans="1:17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-0.31938207375605021</v>
      </c>
      <c r="P107" s="2">
        <f>+hist_ExAnteRealRate_woFG!D98-hist_RealNaturalRate_woFG!D98</f>
        <v>9.2746964582480107E-2</v>
      </c>
      <c r="Q107">
        <f>+hist_Forward5YearRealR_woFG!D98-hist_Forward5YearRNatR_woFG!D98</f>
        <v>-0.24589874188189986</v>
      </c>
    </row>
    <row r="108" spans="1:17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-0.33356546669647003</v>
      </c>
      <c r="P108" s="2">
        <f>+hist_ExAnteRealRate_woFG!D99-hist_RealNaturalRate_woFG!D99</f>
        <v>6.6120941105849873E-2</v>
      </c>
      <c r="Q108">
        <f>+hist_Forward5YearRealR_woFG!D99-hist_Forward5YearRNatR_woFG!D99</f>
        <v>-0.26001837554380014</v>
      </c>
    </row>
    <row r="109" spans="1:17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-0.32380688665397006</v>
      </c>
      <c r="P109" s="2">
        <f>+hist_ExAnteRealRate_woFG!D100-hist_RealNaturalRate_woFG!D100</f>
        <v>0.20659350080768979</v>
      </c>
      <c r="Q109">
        <f>+hist_Forward5YearRealR_woFG!D100-hist_Forward5YearRNatR_woFG!D100</f>
        <v>-0.25020355341832978</v>
      </c>
    </row>
    <row r="110" spans="1:17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-0.32484361607718037</v>
      </c>
      <c r="P110" s="2">
        <f>+hist_ExAnteRealRate_woFG!D101-hist_RealNaturalRate_woFG!D101</f>
        <v>7.9144252636119905E-2</v>
      </c>
      <c r="Q110">
        <f>+hist_Forward5YearRealR_woFG!D101-hist_Forward5YearRNatR_woFG!D101</f>
        <v>-0.25119202995744994</v>
      </c>
    </row>
    <row r="111" spans="1:17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-0.30605684066483985</v>
      </c>
      <c r="P111" s="2">
        <f>+hist_ExAnteRealRate_woFG!D102-hist_RealNaturalRate_woFG!D102</f>
        <v>0.11478795638037997</v>
      </c>
      <c r="Q111">
        <f>+hist_Forward5YearRealR_woFG!D102-hist_Forward5YearRNatR_woFG!D102</f>
        <v>-0.23236505765271032</v>
      </c>
    </row>
    <row r="112" spans="1:17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-0.32580173182999994</v>
      </c>
      <c r="P112" s="2">
        <f>+hist_ExAnteRealRate_woFG!D103-hist_RealNaturalRate_woFG!D103</f>
        <v>-0.15847770746787981</v>
      </c>
      <c r="Q112">
        <f>+hist_Forward5YearRealR_woFG!D103-hist_Forward5YearRNatR_woFG!D103</f>
        <v>-0.25207728284106024</v>
      </c>
    </row>
    <row r="113" spans="1:17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-0.34383993959121018</v>
      </c>
      <c r="P113" s="2">
        <f>+hist_ExAnteRealRate_woFG!D104-hist_RealNaturalRate_woFG!D104</f>
        <v>-0.53025420909462984</v>
      </c>
      <c r="Q113">
        <f>+hist_Forward5YearRealR_woFG!D104-hist_Forward5YearRNatR_woFG!D104</f>
        <v>-0.27008911084918008</v>
      </c>
    </row>
    <row r="114" spans="1:17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-0.30679650224805988</v>
      </c>
      <c r="P114" s="2">
        <f>+hist_ExAnteRealRate_woFG!D105-hist_RealNaturalRate_woFG!D105</f>
        <v>-0.14327752251290038</v>
      </c>
      <c r="Q114">
        <f>+hist_Forward5YearRealR_woFG!D105-hist_Forward5YearRNatR_woFG!D105</f>
        <v>-0.2329012775916901</v>
      </c>
    </row>
    <row r="115" spans="1:17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-0.30722368749141005</v>
      </c>
      <c r="P115" s="2">
        <f>+hist_ExAnteRealRate_woFG!D106-hist_RealNaturalRate_woFG!D106</f>
        <v>-0.15147577138335988</v>
      </c>
      <c r="Q115">
        <f>+hist_Forward5YearRealR_woFG!D106-hist_Forward5YearRNatR_woFG!D106</f>
        <v>-0.23314644602905021</v>
      </c>
    </row>
    <row r="116" spans="1:17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-0.35406507888238004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-0.27981209535236995</v>
      </c>
    </row>
    <row r="117" spans="1:17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-0.38314451144572992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-0.30872409027629999</v>
      </c>
    </row>
    <row r="118" spans="1:17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-0.39189894972591999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-0.31732128941511983</v>
      </c>
    </row>
    <row r="119" spans="1:17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-0.43452035248855991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-0.35976170922818018</v>
      </c>
    </row>
    <row r="120" spans="1:17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-0.45606886318664008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-0.38113543297168007</v>
      </c>
    </row>
    <row r="121" spans="1:17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-0.43664763634446002</v>
      </c>
      <c r="P121" s="2">
        <f>+hist_ExAnteRealRate_woFG!D112-hist_RealNaturalRate_woFG!D112</f>
        <v>-0.50068364481832983</v>
      </c>
      <c r="Q121">
        <f>+hist_Forward5YearRealR_woFG!D112-hist_Forward5YearRNatR_woFG!D112</f>
        <v>-0.36154774452939997</v>
      </c>
    </row>
    <row r="122" spans="1:17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-0.43657057420272993</v>
      </c>
      <c r="P122" s="2">
        <f>+hist_ExAnteRealRate_woFG!D113-hist_RealNaturalRate_woFG!D113</f>
        <v>-0.60359617151530998</v>
      </c>
      <c r="Q122">
        <f>+hist_Forward5YearRealR_woFG!D113-hist_Forward5YearRNatR_woFG!D113</f>
        <v>-0.3613138235394</v>
      </c>
    </row>
    <row r="123" spans="1:17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-0.42968509319943005</v>
      </c>
      <c r="P123" s="2">
        <f>+hist_ExAnteRealRate_woFG!D114-hist_RealNaturalRate_woFG!D114</f>
        <v>-0.87216420095074021</v>
      </c>
      <c r="Q123">
        <f>+hist_Forward5YearRealR_woFG!D114-hist_Forward5YearRNatR_woFG!D114</f>
        <v>-0.3542834714634302</v>
      </c>
    </row>
    <row r="124" spans="1:17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-0.4186675023083799</v>
      </c>
      <c r="P124" s="2">
        <f>+hist_ExAnteRealRate_woFG!D115-hist_RealNaturalRate_woFG!D115</f>
        <v>-0.80802283861617985</v>
      </c>
      <c r="Q124">
        <f>+hist_Forward5YearRealR_woFG!D115-hist_Forward5YearRNatR_woFG!D115</f>
        <v>-0.34310744834976026</v>
      </c>
    </row>
    <row r="125" spans="1:17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-0.43698348644285989</v>
      </c>
      <c r="P125" s="2">
        <f>+hist_ExAnteRealRate_woFG!D116-hist_RealNaturalRate_woFG!D116</f>
        <v>-0.86552452970644955</v>
      </c>
      <c r="Q125">
        <f>+hist_Forward5YearRealR_woFG!D116-hist_Forward5YearRNatR_woFG!D116</f>
        <v>-0.36127406665520967</v>
      </c>
    </row>
    <row r="126" spans="1:17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-0.45553398388907018</v>
      </c>
      <c r="P126" s="2">
        <f>+hist_ExAnteRealRate_woFG!D117-hist_RealNaturalRate_woFG!D117</f>
        <v>-0.98577983544861025</v>
      </c>
      <c r="Q126">
        <f>+hist_Forward5YearRealR_woFG!D117-hist_Forward5YearRNatR_woFG!D117</f>
        <v>-0.37968564637851987</v>
      </c>
    </row>
    <row r="127" spans="1:17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-0.47041421514069004</v>
      </c>
      <c r="P127" s="2">
        <f>+hist_ExAnteRealRate_woFG!D118-hist_RealNaturalRate_woFG!D118</f>
        <v>-0.81806260985164991</v>
      </c>
      <c r="Q127">
        <f>+hist_Forward5YearRealR_woFG!D118-hist_Forward5YearRNatR_woFG!D118</f>
        <v>-0.39442493015293012</v>
      </c>
    </row>
    <row r="128" spans="1:17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-0.47195192440864009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-0.39582548337358991</v>
      </c>
    </row>
    <row r="129" spans="1:17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-0.48858421548880981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-0.41232454032638999</v>
      </c>
    </row>
    <row r="130" spans="1:17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-0.43544635248344998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-0.35905721430301996</v>
      </c>
    </row>
    <row r="131" spans="1:17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-0.39835514105502989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-0.32183998171415995</v>
      </c>
    </row>
    <row r="132" spans="1:17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-0.39534249800302002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-0.31870458429135007</v>
      </c>
    </row>
    <row r="133" spans="1:17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-0.40264119569764989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-0.32588359960215196</v>
      </c>
    </row>
    <row r="134" spans="1:17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-0.39028816469523386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-0.31341371902168813</v>
      </c>
    </row>
    <row r="135" spans="1:17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-0.33066550047016496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-0.25367673058724605</v>
      </c>
    </row>
    <row r="136" spans="1:17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-0.33597795092419502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-0.25887698169359297</v>
      </c>
    </row>
    <row r="137" spans="1:17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-0.33026025652996094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-0.25304869202157798</v>
      </c>
    </row>
    <row r="138" spans="1:17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-0.33803451634019588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-0.26071328823601203</v>
      </c>
    </row>
    <row r="139" spans="1:17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-0.32141676747231807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-0.24398594578630395</v>
      </c>
    </row>
    <row r="140" spans="1:17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-0.30683405955163301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-0.22929261618390895</v>
      </c>
    </row>
    <row r="141" spans="1:17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-0.32041993407554992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-0.24276544551065304</v>
      </c>
    </row>
    <row r="142" spans="1:17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-0.32432318775317492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-0.24655145756677099</v>
      </c>
    </row>
    <row r="143" spans="1:17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-0.34919005565302796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-0.27129462996972203</v>
      </c>
    </row>
    <row r="144" spans="1:17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-0.35441155868852303</v>
      </c>
      <c r="P144" s="2">
        <f>+hist_ExAnteRealRate_woFG!D135-hist_RealNaturalRate_woFG!D135</f>
        <v>-0.71035288967787502</v>
      </c>
      <c r="Q144">
        <f>+hist_Forward5YearRealR_woFG!D135-hist_Forward5YearRNatR_woFG!D135</f>
        <v>-0.27638309782032605</v>
      </c>
    </row>
    <row r="145" spans="1:17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-0.33242437233937905</v>
      </c>
      <c r="P145" s="2">
        <f>+hist_ExAnteRealRate_woFG!D136-hist_RealNaturalRate_woFG!D136</f>
        <v>-0.54766335699766411</v>
      </c>
      <c r="Q145">
        <f>+hist_Forward5YearRealR_woFG!D136-hist_Forward5YearRNatR_woFG!D136</f>
        <v>-0.25424982897117299</v>
      </c>
    </row>
    <row r="146" spans="1:17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-0.36338319067360003</v>
      </c>
      <c r="P146" s="2">
        <f>+hist_ExAnteRealRate_woFG!D137-hist_RealNaturalRate_woFG!D137</f>
        <v>-0.9163845718284811</v>
      </c>
      <c r="Q146">
        <f>+hist_Forward5YearRealR_woFG!D137-hist_Forward5YearRNatR_woFG!D137</f>
        <v>-0.28504472871076691</v>
      </c>
    </row>
    <row r="147" spans="1:17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-0.36212786819032017</v>
      </c>
      <c r="P147" s="2">
        <f>+hist_ExAnteRealRate_woFG!D138-hist_RealNaturalRate_woFG!D138</f>
        <v>-0.86109070371728202</v>
      </c>
      <c r="Q147">
        <f>+hist_Forward5YearRealR_woFG!D138-hist_Forward5YearRNatR_woFG!D138</f>
        <v>-0.28360143685009498</v>
      </c>
    </row>
    <row r="148" spans="1:17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-0.34331897845306014</v>
      </c>
      <c r="P148" s="2">
        <f>+hist_ExAnteRealRate_woFG!D139-hist_RealNaturalRate_woFG!D139</f>
        <v>-0.74193381123545987</v>
      </c>
      <c r="Q148">
        <f>+hist_Forward5YearRealR_woFG!D139-hist_Forward5YearRNatR_woFG!D139</f>
        <v>-0.26457243516239992</v>
      </c>
    </row>
    <row r="149" spans="1:17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-0.32620987736814988</v>
      </c>
      <c r="P149" s="2">
        <f>+hist_ExAnteRealRate_woFG!D140-hist_RealNaturalRate_woFG!D140</f>
        <v>-1.0476347186521102</v>
      </c>
      <c r="Q149">
        <f>+hist_Forward5YearRealR_woFG!D140-hist_Forward5YearRNatR_woFG!D140</f>
        <v>-0.24720053705610989</v>
      </c>
    </row>
    <row r="150" spans="1:17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-0.29178508113100987</v>
      </c>
      <c r="P150" s="2">
        <f>+hist_ExAnteRealRate_woFG!D141-hist_RealNaturalRate_woFG!D141</f>
        <v>-0.79017882554604979</v>
      </c>
      <c r="Q150">
        <f>+hist_Forward5YearRealR_woFG!D141-hist_Forward5YearRNatR_woFG!D141</f>
        <v>-0.21245657776057003</v>
      </c>
    </row>
    <row r="151" spans="1:17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-0.34168037693765996</v>
      </c>
      <c r="P151" s="2">
        <f>+hist_ExAnteRealRate_woFG!D142-hist_RealNaturalRate_woFG!D142</f>
        <v>-1.1664931976965098</v>
      </c>
      <c r="Q151">
        <f>+hist_Forward5YearRealR_woFG!D142-hist_Forward5YearRNatR_woFG!D142</f>
        <v>-0.2619588079433901</v>
      </c>
    </row>
    <row r="152" spans="1:17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-0.34711480043420995</v>
      </c>
      <c r="P152" s="2">
        <f>+hist_ExAnteRealRate_woFG!D143-hist_RealNaturalRate_woFG!D143</f>
        <v>-0.96010366807300995</v>
      </c>
      <c r="Q152">
        <f>+hist_Forward5YearRealR_woFG!D143-hist_Forward5YearRNatR_woFG!D143</f>
        <v>-0.26690442355648991</v>
      </c>
    </row>
    <row r="153" spans="1:17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-0.37508491734369009</v>
      </c>
      <c r="P153" s="2">
        <f>+hist_ExAnteRealRate_woFG!D144-hist_RealNaturalRate_woFG!D144</f>
        <v>-1.1882285351563597</v>
      </c>
      <c r="Q153">
        <f>+hist_Forward5YearRealR_woFG!D144-hist_Forward5YearRNatR_woFG!D144</f>
        <v>-0.29426453026711985</v>
      </c>
    </row>
    <row r="154" spans="1:17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-0.44590694542283016</v>
      </c>
      <c r="P154" s="2">
        <f>+hist_ExAnteRealRate_woFG!D145-hist_RealNaturalRate_woFG!D145</f>
        <v>-1.0228038063318201</v>
      </c>
      <c r="Q154">
        <f>+hist_Forward5YearRealR_woFG!D145-hist_Forward5YearRNatR_woFG!D145</f>
        <v>-0.36433030185126003</v>
      </c>
    </row>
    <row r="155" spans="1:17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-0.39775002864467002</v>
      </c>
      <c r="P155" s="2">
        <f>+hist_ExAnteRealRate_woFG!D146-hist_RealNaturalRate_woFG!D146</f>
        <v>-0.63998256025075984</v>
      </c>
      <c r="Q155">
        <f>+hist_Forward5YearRealR_woFG!D146-hist_Forward5YearRNatR_woFG!D146</f>
        <v>-0.31525827651867022</v>
      </c>
    </row>
    <row r="156" spans="1:17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-0.42129935181351996</v>
      </c>
      <c r="P156" s="2">
        <f>+hist_ExAnteRealRate_woFG!D147-hist_RealNaturalRate_woFG!D147</f>
        <v>-0.62797308086777992</v>
      </c>
      <c r="Q156">
        <f>+hist_Forward5YearRealR_woFG!D147-hist_Forward5YearRNatR_woFG!D147</f>
        <v>-0.33775292982650007</v>
      </c>
    </row>
    <row r="157" spans="1:17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-0.46665234376107989</v>
      </c>
      <c r="P157" s="2">
        <f>+hist_ExAnteRealRate_woFG!D148-hist_RealNaturalRate_woFG!D148</f>
        <v>1.39301076373609</v>
      </c>
      <c r="Q157">
        <f>+hist_Forward5YearRealR_woFG!D148-hist_Forward5YearRNatR_woFG!D148</f>
        <v>-0.42651960643516906</v>
      </c>
    </row>
    <row r="158" spans="1:17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-0.26105659554857974</v>
      </c>
      <c r="P158" s="2">
        <f>+hist_ExAnteRealRate_woFG!D149-hist_RealNaturalRate_woFG!D149</f>
        <v>0.32259643035162117</v>
      </c>
      <c r="Q158">
        <f>+hist_Forward5YearRealR_woFG!D149-hist_Forward5YearRNatR_woFG!D149</f>
        <v>-0.28746873308786003</v>
      </c>
    </row>
    <row r="159" spans="1:17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-0.20905465885023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-0.22767889506333899</v>
      </c>
    </row>
    <row r="160" spans="1:17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-0.12237314637529995</v>
      </c>
      <c r="P160" s="2">
        <f>+hist_ExAnteRealRate_woFG!D151-hist_RealNaturalRate_woFG!D151</f>
        <v>-1.048980287230737</v>
      </c>
      <c r="Q160">
        <f>+hist_Forward5YearRealR_woFG!D151-hist_Forward5YearRNatR_woFG!D151</f>
        <v>-0.14280406060915002</v>
      </c>
    </row>
    <row r="161" spans="1:17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-6.1987331992430228E-2</v>
      </c>
      <c r="P161" s="2">
        <f>+hist_ExAnteRealRate_woFG!D152-hist_RealNaturalRate_woFG!D152</f>
        <v>-0.81144459451120599</v>
      </c>
      <c r="Q161">
        <f>+hist_Forward5YearRealR_woFG!D152-hist_Forward5YearRNatR_woFG!D152</f>
        <v>-0.130473244704577</v>
      </c>
    </row>
    <row r="162" spans="1:17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-0.15327922204790001</v>
      </c>
      <c r="P162" s="2">
        <f>+hist_ExAnteRealRate_woFG!D153-hist_RealNaturalRate_woFG!D153</f>
        <v>-1.0230088521224192</v>
      </c>
      <c r="Q162">
        <f>+hist_Forward5YearRealR_woFG!D153-hist_Forward5YearRNatR_woFG!D153</f>
        <v>-0.17116901366616399</v>
      </c>
    </row>
    <row r="163" spans="1:17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-0.22956165879188006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-0.18975283053532502</v>
      </c>
    </row>
    <row r="164" spans="1:17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-0.22204625495045005</v>
      </c>
      <c r="P164" s="2">
        <f>+hist_ExAnteRealRate_woFG!D155-hist_RealNaturalRate_woFG!D155</f>
        <v>-0.719778291468397</v>
      </c>
      <c r="Q164">
        <f>+hist_Forward5YearRealR_woFG!D155-hist_Forward5YearRNatR_woFG!D155</f>
        <v>-0.21849889183506241</v>
      </c>
    </row>
    <row r="165" spans="1:17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-0.16693360568043003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-0.2551486617739242</v>
      </c>
    </row>
    <row r="166" spans="1:17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-2.6451243930898372E-3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-0.23531604018996408</v>
      </c>
    </row>
    <row r="167" spans="1:17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8.1585082592419589E-2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-0.24950184996055302</v>
      </c>
    </row>
    <row r="168" spans="1:17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-0.15754521058757009</v>
      </c>
      <c r="P168" s="2">
        <f>+hist_ExAnteRealRate_woFG!D159-hist_RealNaturalRate_woFG!D159</f>
        <v>0.20652609889181306</v>
      </c>
      <c r="Q168">
        <f>+hist_Forward5YearRealR_woFG!D159-hist_Forward5YearRNatR_woFG!D159</f>
        <v>-0.22739654063734902</v>
      </c>
    </row>
    <row r="169" spans="1:17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-0.28877341736269291</v>
      </c>
      <c r="P169" s="2">
        <f>+hist_ExAnteRealRate_woFG!D160-hist_RealNaturalRate_woFG!D160</f>
        <v>0.40914487622443696</v>
      </c>
      <c r="Q169">
        <f>+hist_Forward5YearRealR_woFG!D160-hist_Forward5YearRNatR_woFG!D160</f>
        <v>-0.2302960432034574</v>
      </c>
    </row>
    <row r="170" spans="1:17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-0.29444528335564346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-0.20080422676282403</v>
      </c>
    </row>
    <row r="171" spans="1:17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-0.24414748393642396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-0.11982742694619303</v>
      </c>
    </row>
    <row r="172" spans="1:17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-0.252558376445009</v>
      </c>
      <c r="P172" s="2">
        <f>+hist_ExAnteRealRate_woFG!D163-hist_RealNaturalRate_woFG!D163</f>
        <v>-0.44740163491377993</v>
      </c>
      <c r="Q172">
        <f>+hist_Forward5YearRealR_woFG!D163-hist_Forward5YearRNatR_woFG!D163</f>
        <v>-8.332724746384601E-2</v>
      </c>
    </row>
    <row r="173" spans="1:17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-0.20487583042516</v>
      </c>
      <c r="P173" s="2">
        <f>+hist_ExAnteRealRate_woFG!D164-hist_RealNaturalRate_woFG!D164</f>
        <v>-0.22172010301683986</v>
      </c>
      <c r="Q173">
        <f>+hist_Forward5YearRealR_woFG!D164-hist_Forward5YearRNatR_woFG!D164</f>
        <v>-6.6664554027195067E-2</v>
      </c>
    </row>
    <row r="174" spans="1:17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-7.9668003518135078E-2</v>
      </c>
      <c r="P174" s="2">
        <f>+hist_ExAnteRealRate_woFG!D165-hist_RealNaturalRate_woFG!D165</f>
        <v>-0.33653648356654009</v>
      </c>
      <c r="Q174">
        <f>+hist_Forward5YearRealR_woFG!D165-hist_Forward5YearRNatR_woFG!D165</f>
        <v>4.0859593377797987E-2</v>
      </c>
    </row>
    <row r="175" spans="1:17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-8.3952483481962048E-2</v>
      </c>
      <c r="P175" s="2">
        <f>+hist_ExAnteRealRate_woFG!D166-hist_RealNaturalRate_woFG!D166</f>
        <v>-0.1759073873922099</v>
      </c>
      <c r="Q175">
        <f>+hist_Forward5YearRealR_woFG!D166-hist_Forward5YearRNatR_woFG!D166</f>
        <v>4.179886046607495E-2</v>
      </c>
    </row>
    <row r="176" spans="1:17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-8.0628023609310984E-2</v>
      </c>
      <c r="P176" s="2">
        <f>+hist_ExAnteRealRate_woFG!D167-hist_RealNaturalRate_woFG!D167</f>
        <v>0.14356361861677991</v>
      </c>
      <c r="Q176">
        <f>+hist_Forward5YearRealR_woFG!D167-hist_Forward5YearRNatR_woFG!D167</f>
        <v>8.4377031444926587E-5</v>
      </c>
    </row>
    <row r="177" spans="1:17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-5.5873819045090034E-2</v>
      </c>
      <c r="P177" s="2">
        <f>+hist_ExAnteRealRate_woFG!D168-hist_RealNaturalRate_woFG!D168</f>
        <v>0.23213751522787995</v>
      </c>
      <c r="Q177">
        <f>+hist_Forward5YearRealR_woFG!D168-hist_Forward5YearRNatR_woFG!D168</f>
        <v>2.7597131766775918E-2</v>
      </c>
    </row>
    <row r="178" spans="1:17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3.4512890231799043E-2</v>
      </c>
      <c r="P178" s="2">
        <f>+hist_ExAnteRealRate_woFG!D169-hist_RealNaturalRate_woFG!D169</f>
        <v>0.42155909534434</v>
      </c>
      <c r="Q178">
        <f>+hist_Forward5YearRealR_woFG!D169-hist_Forward5YearRNatR_woFG!D169</f>
        <v>0.125620627520869</v>
      </c>
    </row>
    <row r="179" spans="1:17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2.1293751509803061E-2</v>
      </c>
      <c r="P179" s="2">
        <f>+hist_ExAnteRealRate_woFG!D170-hist_RealNaturalRate_woFG!D170</f>
        <v>0.67727540999113001</v>
      </c>
      <c r="Q179">
        <f>+hist_Forward5YearRealR_woFG!D170-hist_Forward5YearRNatR_woFG!D170</f>
        <v>9.634995122177703E-2</v>
      </c>
    </row>
    <row r="180" spans="1:17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-1.9921273894620173E-2</v>
      </c>
      <c r="P180" s="2">
        <f>+hist_ExAnteRealRate_woFG!D171-hist_RealNaturalRate_woFG!D171</f>
        <v>0.14259912436856004</v>
      </c>
      <c r="Q180">
        <f>+hist_Forward5YearRealR_woFG!D171-hist_Forward5YearRNatR_woFG!D171</f>
        <v>8.1982408130165996E-2</v>
      </c>
    </row>
    <row r="181" spans="1:17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-1.459429097235998E-2</v>
      </c>
      <c r="P181" s="2">
        <f>+hist_ExAnteRealRate_woFG!D172-hist_RealNaturalRate_woFG!D172</f>
        <v>0.17921658235113003</v>
      </c>
      <c r="Q181">
        <f>+hist_Forward5YearRealR_woFG!D172-hist_Forward5YearRNatR_woFG!D172</f>
        <v>8.4298489701850166E-2</v>
      </c>
    </row>
    <row r="182" spans="1:17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3.1609311642120108E-2</v>
      </c>
      <c r="P182" s="2">
        <f>+hist_ExAnteRealRate_woFG!D173-hist_RealNaturalRate_woFG!D173</f>
        <v>0.2251349569419101</v>
      </c>
      <c r="Q182">
        <f>+hist_Forward5YearRealR_woFG!D173-hist_Forward5YearRNatR_woFG!D173</f>
        <v>0.13615160130963999</v>
      </c>
    </row>
    <row r="183" spans="1:17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1.3831849654230011E-2</v>
      </c>
      <c r="P183" s="2">
        <f>+hist_ExAnteRealRate_woFG!D174-hist_RealNaturalRate_woFG!D174</f>
        <v>-0.19767883651603002</v>
      </c>
      <c r="Q183">
        <f>+hist_Forward5YearRealR_woFG!D174-hist_Forward5YearRNatR_woFG!D174</f>
        <v>0.10633062320404019</v>
      </c>
    </row>
    <row r="184" spans="1:17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-5.582756589537996E-2</v>
      </c>
      <c r="P184" s="2">
        <f>+hist_ExAnteRealRate_woFG!D175-hist_RealNaturalRate_woFG!D175</f>
        <v>0.52822646955742991</v>
      </c>
      <c r="Q184">
        <f>+hist_Forward5YearRealR_woFG!D175-hist_Forward5YearRNatR_woFG!D175</f>
        <v>5.9074939816170069E-2</v>
      </c>
    </row>
    <row r="185" spans="1:17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-4.8248795995229798E-2</v>
      </c>
      <c r="P185" s="2">
        <f>+hist_ExAnteRealRate_woFG!D176-hist_RealNaturalRate_woFG!D176</f>
        <v>0.19444205670528003</v>
      </c>
      <c r="Q185">
        <f>+hist_Forward5YearRealR_woFG!D176-hist_Forward5YearRNatR_woFG!D176</f>
        <v>8.5157146104370085E-2</v>
      </c>
    </row>
    <row r="186" spans="1:17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-9.5856503227679912E-2</v>
      </c>
      <c r="P186" s="2">
        <f>+hist_ExAnteRealRate_woFG!D177-hist_RealNaturalRate_woFG!D177</f>
        <v>0.46822448300294006</v>
      </c>
      <c r="Q186">
        <f>+hist_Forward5YearRealR_woFG!D177-hist_Forward5YearRNatR_woFG!D177</f>
        <v>7.5852814038899874E-2</v>
      </c>
    </row>
    <row r="187" spans="1:17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-0.10145888179856</v>
      </c>
      <c r="P187" s="2">
        <f>+hist_ExAnteRealRate_woFG!D178-hist_RealNaturalRate_woFG!D178</f>
        <v>1.4618740633021154E-4</v>
      </c>
      <c r="Q187">
        <f>+hist_Forward5YearRealR_woFG!D178-hist_Forward5YearRNatR_woFG!D178</f>
        <v>8.3764489365829808E-2</v>
      </c>
    </row>
    <row r="188" spans="1:17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-8.6213430220940079E-2</v>
      </c>
      <c r="P188" s="2">
        <f>+hist_ExAnteRealRate_woFG!D179-hist_RealNaturalRate_woFG!D179</f>
        <v>-0.13328833970780019</v>
      </c>
      <c r="Q188">
        <f>+hist_Forward5YearRealR_woFG!D179-hist_Forward5YearRNatR_woFG!D179</f>
        <v>9.8196023072020022E-2</v>
      </c>
    </row>
    <row r="189" spans="1:17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-0.12512627629891027</v>
      </c>
      <c r="P189" s="2">
        <f>+hist_ExAnteRealRate_woFG!D180-hist_RealNaturalRate_woFG!D180</f>
        <v>-0.33282983319435</v>
      </c>
      <c r="Q189">
        <f>+hist_Forward5YearRealR_woFG!D180-hist_Forward5YearRNatR_woFG!D180</f>
        <v>4.1234521826809978E-2</v>
      </c>
    </row>
    <row r="190" spans="1:17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-0.14014723275362995</v>
      </c>
      <c r="P190" s="2">
        <f>+hist_ExAnteRealRate_woFG!D181-hist_RealNaturalRate_woFG!D181</f>
        <v>-0.28677369730442992</v>
      </c>
      <c r="Q190">
        <f>+hist_Forward5YearRealR_woFG!D181-hist_Forward5YearRNatR_woFG!D181</f>
        <v>2.2130529179509972E-2</v>
      </c>
    </row>
    <row r="191" spans="1:17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-7.9132887897420012E-2</v>
      </c>
      <c r="P191" s="2">
        <f>+hist_ExAnteRealRate_woFG!D182-hist_RealNaturalRate_woFG!D182</f>
        <v>-0.67927783131765973</v>
      </c>
      <c r="Q191">
        <f>+hist_Forward5YearRealR_woFG!D182-hist_Forward5YearRNatR_woFG!D182</f>
        <v>5.9591071350169944E-2</v>
      </c>
    </row>
    <row r="192" spans="1:17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-0.14846263996988984</v>
      </c>
      <c r="P192" s="2">
        <f>+hist_ExAnteRealRate_woFG!D183-hist_RealNaturalRate_woFG!D183</f>
        <v>0.2483084084950502</v>
      </c>
      <c r="Q192">
        <f>+hist_Forward5YearRealR_woFG!D183-hist_Forward5YearRNatR_woFG!D183</f>
        <v>-8.040686751450199E-3</v>
      </c>
    </row>
    <row r="193" spans="1:17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-0.16988394069919988</v>
      </c>
      <c r="P193" s="2">
        <f>+hist_ExAnteRealRate_woFG!D184-hist_RealNaturalRate_woFG!D184</f>
        <v>-0.20072492861684976</v>
      </c>
      <c r="Q193">
        <f>+hist_Forward5YearRealR_woFG!D184-hist_Forward5YearRNatR_woFG!D184</f>
        <v>-2.2977672406840011E-2</v>
      </c>
    </row>
    <row r="194" spans="1:17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-0.20400402025788988</v>
      </c>
      <c r="P194" s="2">
        <f>+hist_ExAnteRealRate_woFG!D185-hist_RealNaturalRate_woFG!D185</f>
        <v>-0.23847681862457004</v>
      </c>
      <c r="Q194">
        <f>+hist_Forward5YearRealR_woFG!D185-hist_Forward5YearRNatR_woFG!D185</f>
        <v>-6.2487194928800172E-2</v>
      </c>
    </row>
    <row r="195" spans="1:17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-0.23577196577718995</v>
      </c>
      <c r="P195" s="2">
        <f>+hist_ExAnteRealRate_woFG!D186-hist_RealNaturalRate_woFG!D186</f>
        <v>-0.32953028163243014</v>
      </c>
      <c r="Q195">
        <f>+hist_Forward5YearRealR_woFG!D186-hist_Forward5YearRNatR_woFG!D186</f>
        <v>-8.914357363774994E-2</v>
      </c>
    </row>
    <row r="196" spans="1:17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-0.22664644305480985</v>
      </c>
      <c r="P196" s="2">
        <f>+hist_ExAnteRealRate_woFG!D187-hist_RealNaturalRate_woFG!D187</f>
        <v>-0.27543558897819986</v>
      </c>
      <c r="Q196">
        <f>+hist_Forward5YearRealR_woFG!D187-hist_Forward5YearRNatR_woFG!D187</f>
        <v>-7.3136578386049811E-2</v>
      </c>
    </row>
    <row r="197" spans="1:17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-0.22937696212650005</v>
      </c>
      <c r="P197" s="2">
        <f>+hist_ExAnteRealRate_woFG!D188-hist_RealNaturalRate_woFG!D188</f>
        <v>-0.73959542223319019</v>
      </c>
      <c r="Q197">
        <f>+hist_Forward5YearRealR_woFG!D188-hist_Forward5YearRNatR_woFG!D188</f>
        <v>-8.1104276378110018E-2</v>
      </c>
    </row>
    <row r="198" spans="1:17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-0.23646563194621972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-0.10255713028610991</v>
      </c>
    </row>
    <row r="199" spans="1:17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-0.23464289365942026</v>
      </c>
      <c r="P199" s="2">
        <f>+hist_ExAnteRealRate_woFG!D190-hist_RealNaturalRate_woFG!D190</f>
        <v>-0.92007459274226</v>
      </c>
      <c r="Q199">
        <f>+hist_Forward5YearRealR_woFG!D190-hist_Forward5YearRNatR_woFG!D190</f>
        <v>-8.1820635709040079E-2</v>
      </c>
    </row>
    <row r="200" spans="1:17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-0.34575909858655018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-0.14288396111006985</v>
      </c>
    </row>
    <row r="201" spans="1:17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-0.17774424341406014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-1.0155930362720111E-2</v>
      </c>
    </row>
    <row r="202" spans="1:17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-8.9726978825996895E-3</v>
      </c>
      <c r="P202" s="2">
        <f>+hist_ExAnteRealRate_woFG!D193-hist_RealNaturalRate_woFG!D193</f>
        <v>-0.71349567938898018</v>
      </c>
      <c r="Q202">
        <f>+hist_Forward5YearRealR_woFG!D193-hist_Forward5YearRNatR_woFG!D193</f>
        <v>0.18147526962637017</v>
      </c>
    </row>
    <row r="203" spans="1:17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0.14544921917160991</v>
      </c>
      <c r="P203" s="2">
        <f>+hist_ExAnteRealRate_woFG!D194-hist_RealNaturalRate_woFG!D194</f>
        <v>-0.20051471958610989</v>
      </c>
      <c r="Q203">
        <f>+hist_Forward5YearRealR_woFG!D194-hist_Forward5YearRNatR_woFG!D194</f>
        <v>0.34737561014974982</v>
      </c>
    </row>
    <row r="204" spans="1:17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0.17459024845878979</v>
      </c>
      <c r="P204" s="2">
        <f>+hist_ExAnteRealRate_woFG!D195-hist_RealNaturalRate_woFG!D195</f>
        <v>-0.13989261940897002</v>
      </c>
      <c r="Q204">
        <f>+hist_Forward5YearRealR_woFG!D195-hist_Forward5YearRNatR_woFG!D195</f>
        <v>0.36235264764534003</v>
      </c>
    </row>
    <row r="205" spans="1:17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0.47436388856124001</v>
      </c>
      <c r="P205" s="2">
        <f>+hist_ExAnteRealRate_woFG!D196-hist_RealNaturalRate_woFG!D196</f>
        <v>0.4852274576829898</v>
      </c>
      <c r="Q205">
        <f>+hist_Forward5YearRealR_woFG!D196-hist_Forward5YearRNatR_woFG!D196</f>
        <v>0.65841414637675988</v>
      </c>
    </row>
    <row r="206" spans="1:17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0.47874242224190988</v>
      </c>
      <c r="P206" s="2">
        <f>+hist_ExAnteRealRate_woFG!D197-hist_RealNaturalRate_woFG!D197</f>
        <v>1.15129923563335</v>
      </c>
      <c r="Q206">
        <f>+hist_Forward5YearRealR_woFG!D197-hist_Forward5YearRNatR_woFG!D197</f>
        <v>0.64829444336542008</v>
      </c>
    </row>
    <row r="207" spans="1:17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0.1037254915057999</v>
      </c>
      <c r="P207" s="2">
        <f>+hist_ExAnteRealRate_woFG!D198-hist_RealNaturalRate_woFG!D198</f>
        <v>0.10460796787284998</v>
      </c>
      <c r="Q207">
        <f>+hist_Forward5YearRealR_woFG!D198-hist_Forward5YearRNatR_woFG!D198</f>
        <v>0.28749789909010004</v>
      </c>
    </row>
    <row r="208" spans="1:17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-0.13082261787350991</v>
      </c>
      <c r="P208" s="2">
        <f>+hist_ExAnteRealRate_woFG!D199-hist_RealNaturalRate_woFG!D199</f>
        <v>-0.49892092659392984</v>
      </c>
      <c r="Q208">
        <f>+hist_Forward5YearRealR_woFG!D199-hist_Forward5YearRNatR_woFG!D199</f>
        <v>6.4979483736730126E-2</v>
      </c>
    </row>
    <row r="209" spans="1:17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-3.1964554913510135E-2</v>
      </c>
      <c r="P209" s="2">
        <f>+hist_ExAnteRealRate_woFG!D200-hist_RealNaturalRate_woFG!D200</f>
        <v>-0.88260492932789991</v>
      </c>
      <c r="Q209">
        <f>+hist_Forward5YearRealR_woFG!D200-hist_Forward5YearRNatR_woFG!D200</f>
        <v>0.16565785220354989</v>
      </c>
    </row>
    <row r="210" spans="1:17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-0.13201225338502987</v>
      </c>
      <c r="P210" s="2">
        <f>+hist_ExAnteRealRate_woFG!D201-hist_RealNaturalRate_woFG!D201</f>
        <v>-0.93589907252064997</v>
      </c>
      <c r="Q210">
        <f>+hist_Forward5YearRealR_woFG!D201-hist_Forward5YearRNatR_woFG!D201</f>
        <v>5.916442323081017E-2</v>
      </c>
    </row>
    <row r="211" spans="1:17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-0.19127582881560001</v>
      </c>
      <c r="P211" s="2">
        <f>+hist_ExAnteRealRate_woFG!D202-hist_RealNaturalRate_woFG!D202</f>
        <v>-1.7645258830489399</v>
      </c>
      <c r="Q211">
        <f>+hist_Forward5YearRealR_woFG!D202-hist_Forward5YearRNatR_woFG!D202</f>
        <v>-2.7154699872727006E-2</v>
      </c>
    </row>
    <row r="212" spans="1:17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-0.29338665233054018</v>
      </c>
      <c r="P212" s="2">
        <f>+hist_ExAnteRealRate_woFG!D203-hist_RealNaturalRate_woFG!D203</f>
        <v>-1.5247657338432019</v>
      </c>
      <c r="Q212">
        <f>+hist_Forward5YearRealR_woFG!D203-hist_Forward5YearRNatR_woFG!D203</f>
        <v>-0.14772324503513301</v>
      </c>
    </row>
    <row r="213" spans="1:17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-0.21519123289849595</v>
      </c>
      <c r="P213" s="2">
        <f>+hist_ExAnteRealRate_woFG!D204-hist_RealNaturalRate_woFG!D204</f>
        <v>-0.54770618502500801</v>
      </c>
      <c r="Q213">
        <f>+hist_Forward5YearRealR_woFG!D204-hist_Forward5YearRNatR_woFG!D204</f>
        <v>-8.1658786922897991E-2</v>
      </c>
    </row>
    <row r="214" spans="1:17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-0.17311149689023309</v>
      </c>
      <c r="P214" s="2">
        <f>+hist_ExAnteRealRate_woFG!D205-hist_RealNaturalRate_woFG!D205</f>
        <v>9.5793586115633503E-2</v>
      </c>
      <c r="Q214">
        <f>+hist_Forward5YearRealR_woFG!D205-hist_Forward5YearRNatR_woFG!D205</f>
        <v>-4.7923323888544901E-2</v>
      </c>
    </row>
    <row r="215" spans="1:17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-0.21026179260121799</v>
      </c>
      <c r="P215" s="2">
        <f>+hist_ExAnteRealRate_woFG!D206-hist_RealNaturalRate_woFG!D206</f>
        <v>0.433148223244679</v>
      </c>
      <c r="Q215">
        <f>+hist_Forward5YearRealR_woFG!D206-hist_Forward5YearRNatR_woFG!D206</f>
        <v>-9.1824658967863015E-2</v>
      </c>
    </row>
    <row r="216" spans="1:17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-0.20203288247027038</v>
      </c>
      <c r="P216" s="2">
        <f>+hist_ExAnteRealRate_woFG!D207-hist_RealNaturalRate_woFG!D207</f>
        <v>0.51926738497508607</v>
      </c>
      <c r="Q216">
        <f>+hist_Forward5YearRealR_woFG!D207-hist_Forward5YearRNatR_woFG!D207</f>
        <v>-8.8877245521774006E-2</v>
      </c>
    </row>
    <row r="217" spans="1:17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-0.11545879417114402</v>
      </c>
      <c r="P217" s="2">
        <f>+hist_ExAnteRealRate_woFG!D208-hist_RealNaturalRate_woFG!D208</f>
        <v>0.60579566675148011</v>
      </c>
      <c r="Q217">
        <f>+hist_Forward5YearRealR_woFG!D208-hist_Forward5YearRNatR_woFG!D208</f>
        <v>-6.0433158896729955E-3</v>
      </c>
    </row>
    <row r="218" spans="1:17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-0.18209944493059396</v>
      </c>
      <c r="P218" s="2">
        <f>+hist_ExAnteRealRate_woFG!D209-hist_RealNaturalRate_woFG!D209</f>
        <v>0.86376138762646004</v>
      </c>
      <c r="Q218">
        <f>+hist_Forward5YearRealR_woFG!D209-hist_Forward5YearRNatR_woFG!D209</f>
        <v>-7.5211899137269E-2</v>
      </c>
    </row>
    <row r="219" spans="1:17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-0.11884241294867598</v>
      </c>
      <c r="P219" s="2">
        <f>+hist_ExAnteRealRate_woFG!D210-hist_RealNaturalRate_woFG!D210</f>
        <v>0.83839142280321011</v>
      </c>
      <c r="Q219">
        <f>+hist_Forward5YearRealR_woFG!D210-hist_Forward5YearRNatR_woFG!D210</f>
        <v>-1.3082910201615006E-2</v>
      </c>
    </row>
    <row r="220" spans="1:17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>
      <c r="A225" s="1"/>
      <c r="B225" s="1"/>
      <c r="C225" s="1"/>
      <c r="D225" s="1"/>
      <c r="E225" s="1"/>
      <c r="F225" s="1"/>
      <c r="G225" s="1"/>
      <c r="N225" s="2"/>
      <c r="P225" s="2"/>
    </row>
    <row r="226" spans="1:16">
      <c r="A226" s="1"/>
      <c r="B226" s="1"/>
      <c r="C226" s="1"/>
      <c r="D226" s="1"/>
      <c r="E226" s="1"/>
      <c r="F226" s="1"/>
      <c r="G226" s="1"/>
      <c r="N226" s="2"/>
      <c r="P226" s="2"/>
    </row>
    <row r="227" spans="1:16">
      <c r="A227" s="1"/>
      <c r="B227" s="1"/>
      <c r="C227" s="1"/>
      <c r="D227" s="1"/>
      <c r="E227" s="1"/>
      <c r="F227" s="1"/>
      <c r="G227" s="1"/>
      <c r="N227" s="2"/>
      <c r="P227" s="2"/>
    </row>
    <row r="228" spans="1:16">
      <c r="A228" s="1"/>
      <c r="B228" s="1"/>
      <c r="C228" s="1"/>
      <c r="D228" s="1"/>
      <c r="E228" s="1"/>
      <c r="F228" s="1"/>
      <c r="G228" s="1"/>
      <c r="N228" s="2"/>
      <c r="P228" s="2"/>
    </row>
    <row r="229" spans="1:16">
      <c r="A229" s="1"/>
      <c r="B229" s="1"/>
      <c r="C229" s="1"/>
      <c r="D229" s="1"/>
      <c r="E229" s="1"/>
      <c r="F229" s="1"/>
      <c r="G229" s="1"/>
      <c r="N229" s="2"/>
      <c r="P229" s="2"/>
    </row>
    <row r="230" spans="1:16">
      <c r="A230" s="1"/>
      <c r="B230" s="1"/>
      <c r="C230" s="1"/>
      <c r="D230" s="1"/>
      <c r="E230" s="1"/>
      <c r="F230" s="1"/>
      <c r="G230" s="1"/>
      <c r="N230" s="2"/>
      <c r="P230" s="2"/>
    </row>
    <row r="231" spans="1:16">
      <c r="A231" s="1"/>
      <c r="B231" s="1"/>
      <c r="C231" s="1"/>
      <c r="D231" s="1"/>
      <c r="E231" s="1"/>
      <c r="F231" s="1"/>
      <c r="G231" s="1"/>
      <c r="N231" s="2"/>
      <c r="P231" s="2"/>
    </row>
    <row r="232" spans="1:16">
      <c r="A232" s="1"/>
      <c r="B232" s="1"/>
      <c r="C232" s="1"/>
      <c r="D232" s="1"/>
      <c r="E232" s="1"/>
      <c r="F232" s="1"/>
      <c r="G232" s="1"/>
      <c r="N232" s="2"/>
      <c r="P232" s="2"/>
    </row>
    <row r="233" spans="1:16">
      <c r="A233" s="1"/>
      <c r="B233" s="1"/>
      <c r="C233" s="1"/>
      <c r="D233" s="1"/>
      <c r="E233" s="1"/>
      <c r="F233" s="1"/>
      <c r="G233" s="1"/>
      <c r="N233" s="2"/>
      <c r="P233" s="2"/>
    </row>
    <row r="234" spans="1:16">
      <c r="A234" s="1"/>
      <c r="B234" s="1"/>
      <c r="C234" s="1"/>
      <c r="D234" s="1"/>
      <c r="E234" s="1"/>
      <c r="F234" s="1"/>
      <c r="G234" s="1"/>
      <c r="N234" s="2"/>
      <c r="P234" s="2"/>
    </row>
    <row r="235" spans="1:16">
      <c r="A235" s="1"/>
      <c r="B235" s="1"/>
      <c r="C235" s="1"/>
      <c r="D235" s="1"/>
      <c r="E235" s="1"/>
      <c r="F235" s="1"/>
      <c r="G235" s="1"/>
      <c r="N235" s="2"/>
      <c r="P235" s="2"/>
    </row>
    <row r="236" spans="1:16">
      <c r="A236" s="1"/>
      <c r="B236" s="1"/>
      <c r="C236" s="1"/>
      <c r="D236" s="1"/>
      <c r="E236" s="1"/>
      <c r="F236" s="1"/>
      <c r="G236" s="1"/>
      <c r="N236" s="2"/>
      <c r="P236" s="2"/>
    </row>
    <row r="237" spans="1:16">
      <c r="A237" s="1"/>
      <c r="B237" s="1"/>
      <c r="C237" s="1"/>
      <c r="D237" s="1"/>
      <c r="E237" s="1"/>
      <c r="F237" s="1"/>
      <c r="G237" s="1"/>
      <c r="N237" s="2"/>
      <c r="P237" s="2"/>
    </row>
    <row r="238" spans="1:16">
      <c r="A238" s="1"/>
      <c r="B238" s="1"/>
      <c r="C238" s="1"/>
      <c r="D238" s="1"/>
      <c r="E238" s="1"/>
      <c r="F238" s="1"/>
      <c r="G238" s="1"/>
      <c r="N238" s="2"/>
      <c r="P238" s="2"/>
    </row>
    <row r="239" spans="1:16">
      <c r="A239" s="1"/>
      <c r="B239" s="1"/>
      <c r="C239" s="1"/>
      <c r="D239" s="1"/>
      <c r="E239" s="1"/>
      <c r="F239" s="1"/>
      <c r="G239" s="1"/>
      <c r="N239" s="2"/>
      <c r="P239" s="2"/>
    </row>
    <row r="240" spans="1:16">
      <c r="A240" s="1"/>
      <c r="B240" s="1"/>
      <c r="C240" s="1"/>
      <c r="D240" s="1"/>
      <c r="E240" s="1"/>
      <c r="F240" s="1"/>
      <c r="G240" s="1"/>
      <c r="N240" s="2"/>
      <c r="P240" s="2"/>
    </row>
    <row r="241" spans="1:16">
      <c r="A241" s="1"/>
      <c r="B241" s="1"/>
      <c r="C241" s="1"/>
      <c r="D241" s="1"/>
      <c r="E241" s="1"/>
      <c r="F241" s="1"/>
      <c r="G241" s="1"/>
      <c r="N241" s="2"/>
      <c r="P241" s="2"/>
    </row>
    <row r="242" spans="1:16">
      <c r="A242" s="1"/>
      <c r="B242" s="1"/>
      <c r="C242" s="1"/>
      <c r="D242" s="1"/>
      <c r="E242" s="1"/>
      <c r="F242" s="1"/>
      <c r="G242" s="1"/>
      <c r="N242" s="2"/>
      <c r="P242" s="2"/>
    </row>
    <row r="243" spans="1:16">
      <c r="A243" s="1"/>
      <c r="B243" s="1"/>
      <c r="C243" s="1"/>
      <c r="D243" s="1"/>
      <c r="E243" s="1"/>
      <c r="F243" s="1"/>
      <c r="G243" s="1"/>
      <c r="N243" s="2"/>
      <c r="P243" s="2"/>
    </row>
    <row r="244" spans="1:16">
      <c r="A244" s="1"/>
      <c r="B244" s="1"/>
      <c r="C244" s="1"/>
      <c r="D244" s="1"/>
      <c r="E244" s="1"/>
      <c r="F244" s="1"/>
      <c r="G244" s="1"/>
      <c r="N244" s="2"/>
      <c r="P244" s="2"/>
    </row>
    <row r="245" spans="1:16">
      <c r="A245" s="1"/>
      <c r="B245" s="1"/>
      <c r="C245" s="1"/>
      <c r="D245" s="1"/>
      <c r="E245" s="1"/>
      <c r="F245" s="1"/>
      <c r="G245" s="1"/>
      <c r="N245" s="2"/>
      <c r="P245" s="2"/>
    </row>
    <row r="246" spans="1:16">
      <c r="A246" s="1"/>
      <c r="B246" s="1"/>
      <c r="C246" s="1"/>
      <c r="D246" s="1"/>
      <c r="E246" s="1"/>
      <c r="F246" s="1"/>
      <c r="G246" s="1"/>
      <c r="N246" s="2"/>
      <c r="P246" s="2"/>
    </row>
    <row r="247" spans="1:16">
      <c r="A247" s="1"/>
      <c r="B247" s="1"/>
      <c r="C247" s="1"/>
      <c r="D247" s="1"/>
      <c r="E247" s="1"/>
      <c r="F247" s="1"/>
      <c r="G247" s="1"/>
      <c r="N247" s="2"/>
      <c r="P247" s="2"/>
    </row>
    <row r="248" spans="1:16">
      <c r="A248" s="1"/>
      <c r="B248" s="1"/>
      <c r="C248" s="1"/>
      <c r="D248" s="1"/>
      <c r="E248" s="1"/>
      <c r="F248" s="1"/>
      <c r="G248" s="1"/>
      <c r="N248" s="2"/>
      <c r="P248" s="2"/>
    </row>
    <row r="249" spans="1:16">
      <c r="A249" s="1"/>
      <c r="B249" s="1"/>
      <c r="C249" s="1"/>
      <c r="D249" s="1"/>
      <c r="E249" s="1"/>
      <c r="F249" s="1"/>
      <c r="G249" s="1"/>
      <c r="N249" s="2"/>
      <c r="P249" s="2"/>
    </row>
    <row r="250" spans="1:16">
      <c r="A250" s="1"/>
      <c r="B250" s="1"/>
      <c r="C250" s="1"/>
      <c r="D250" s="1"/>
      <c r="E250" s="1"/>
      <c r="F250" s="1"/>
      <c r="G250" s="1"/>
      <c r="N250" s="2"/>
      <c r="P250" s="2"/>
    </row>
    <row r="251" spans="1:16">
      <c r="A251" s="1"/>
      <c r="B251" s="1"/>
      <c r="C251" s="1"/>
      <c r="D251" s="1"/>
      <c r="E251" s="1"/>
      <c r="F251" s="1"/>
      <c r="G251" s="1"/>
      <c r="N251" s="2"/>
      <c r="P251" s="2"/>
    </row>
    <row r="252" spans="1:16">
      <c r="A252" s="1"/>
      <c r="B252" s="1"/>
      <c r="C252" s="1"/>
      <c r="D252" s="1"/>
      <c r="E252" s="1"/>
      <c r="F252" s="1"/>
      <c r="G252" s="1"/>
      <c r="N252" s="2"/>
      <c r="P252" s="2"/>
    </row>
    <row r="253" spans="1:16">
      <c r="A253" s="1"/>
      <c r="B253" s="1"/>
      <c r="C253" s="1"/>
      <c r="D253" s="1"/>
      <c r="E253" s="1"/>
      <c r="F253" s="1"/>
      <c r="G253" s="1"/>
      <c r="N253" s="2"/>
      <c r="P253" s="2"/>
    </row>
    <row r="254" spans="1:16">
      <c r="A254" s="1"/>
      <c r="B254" s="1"/>
      <c r="C254" s="1"/>
      <c r="D254" s="1"/>
      <c r="E254" s="1"/>
      <c r="F254" s="1"/>
      <c r="G254" s="1"/>
      <c r="N254" s="2"/>
      <c r="P254" s="2"/>
    </row>
    <row r="255" spans="1:16">
      <c r="A255" s="1"/>
      <c r="B255" s="1"/>
      <c r="C255" s="1"/>
      <c r="D255" s="1"/>
      <c r="E255" s="1"/>
      <c r="F255" s="1"/>
      <c r="G255" s="1"/>
      <c r="N255" s="2"/>
      <c r="P255" s="2"/>
    </row>
    <row r="256" spans="1:16">
      <c r="A256" s="1"/>
      <c r="B256" s="1"/>
      <c r="C256" s="1"/>
      <c r="D256" s="1"/>
      <c r="E256" s="1"/>
      <c r="F256" s="1"/>
      <c r="G256" s="1"/>
      <c r="N256" s="2"/>
      <c r="P256" s="2"/>
    </row>
    <row r="257" spans="1:16">
      <c r="A257" s="1"/>
      <c r="B257" s="1"/>
      <c r="C257" s="1"/>
      <c r="D257" s="1"/>
      <c r="E257" s="1"/>
      <c r="F257" s="1"/>
      <c r="G257" s="1"/>
      <c r="N257" s="2"/>
      <c r="P257" s="2"/>
    </row>
    <row r="258" spans="1:16">
      <c r="A258" s="1"/>
      <c r="B258" s="1"/>
      <c r="C258" s="1"/>
      <c r="D258" s="1"/>
      <c r="E258" s="1"/>
      <c r="F258" s="1"/>
      <c r="G258" s="1"/>
      <c r="N258" s="2"/>
      <c r="P258" s="2"/>
    </row>
    <row r="259" spans="1:16">
      <c r="A259" s="1"/>
      <c r="B259" s="1"/>
      <c r="C259" s="1"/>
      <c r="D259" s="1"/>
      <c r="E259" s="1"/>
      <c r="F259" s="1"/>
      <c r="G259" s="1"/>
      <c r="N259" s="2"/>
      <c r="P259" s="2"/>
    </row>
    <row r="260" spans="1:16">
      <c r="A260" s="1"/>
      <c r="B260" s="1"/>
      <c r="C260" s="1"/>
      <c r="D260" s="1"/>
      <c r="E260" s="1"/>
      <c r="F260" s="1"/>
      <c r="G260" s="1"/>
      <c r="N260" s="2"/>
      <c r="P260" s="2"/>
    </row>
    <row r="261" spans="1:16">
      <c r="A261" s="1"/>
      <c r="B261" s="1"/>
      <c r="C261" s="1"/>
      <c r="D261" s="1"/>
      <c r="E261" s="1"/>
      <c r="F261" s="1"/>
      <c r="G261" s="1"/>
      <c r="N261" s="2"/>
      <c r="P261" s="2"/>
    </row>
    <row r="262" spans="1:16">
      <c r="A262" s="1"/>
      <c r="B262" s="1"/>
      <c r="C262" s="1"/>
      <c r="D262" s="1"/>
      <c r="E262" s="1"/>
      <c r="F262" s="1"/>
      <c r="G262" s="1"/>
      <c r="N262" s="2"/>
      <c r="P262" s="2"/>
    </row>
    <row r="263" spans="1:16">
      <c r="A263" s="1"/>
      <c r="B263" s="1"/>
      <c r="C263" s="1"/>
      <c r="D263" s="1"/>
      <c r="E263" s="1"/>
      <c r="F263" s="1"/>
      <c r="G263" s="1"/>
      <c r="N263" s="2"/>
      <c r="P263" s="2"/>
    </row>
    <row r="264" spans="1:16">
      <c r="A264" s="1"/>
      <c r="B264" s="1"/>
      <c r="C264" s="1"/>
      <c r="D264" s="1"/>
      <c r="E264" s="1"/>
      <c r="F264" s="1"/>
      <c r="G264" s="1"/>
      <c r="N264" s="2"/>
      <c r="P264" s="2"/>
    </row>
    <row r="265" spans="1:16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sheetPr codeName="Sheet20"/>
  <dimension ref="A1:G259"/>
  <sheetViews>
    <sheetView zoomScale="45" zoomScaleNormal="145" workbookViewId="0">
      <selection activeCell="Z30" sqref="Z30"/>
    </sheetView>
  </sheetViews>
  <sheetFormatPr defaultColWidth="8.85546875" defaultRowHeight="15"/>
  <sheetData>
    <row r="1" spans="1:7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sheetPr codeName="Sheet21"/>
  <dimension ref="A1:BV132"/>
  <sheetViews>
    <sheetView topLeftCell="Z1" zoomScale="115" zoomScaleNormal="115" workbookViewId="0">
      <selection activeCell="AP47" activeCellId="1" sqref="Z2 AP4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CBABA-7157-4ADE-A01E-77783BCEA514}">
  <sheetPr codeName="Sheet22"/>
  <dimension ref="A1:AK136"/>
  <sheetViews>
    <sheetView zoomScale="85" zoomScaleNormal="85" workbookViewId="0">
      <selection activeCell="AW52" sqref="AW52"/>
    </sheetView>
  </sheetViews>
  <sheetFormatPr defaultColWidth="8.85546875" defaultRowHeight="15"/>
  <cols>
    <col min="35" max="37" width="9.140625" style="19"/>
  </cols>
  <sheetData>
    <row r="1" spans="1:37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243</v>
      </c>
      <c r="AH1" t="s">
        <v>244</v>
      </c>
      <c r="AI1" s="19" t="s">
        <v>246</v>
      </c>
      <c r="AJ1" s="19" t="s">
        <v>245</v>
      </c>
      <c r="AK1" s="19" t="s">
        <v>247</v>
      </c>
    </row>
    <row r="2" spans="1:37">
      <c r="A2" s="1">
        <v>39172</v>
      </c>
      <c r="B2">
        <v>2.53630823905555</v>
      </c>
      <c r="C2">
        <v>-0.18049422284584901</v>
      </c>
      <c r="D2">
        <v>-5.0265680420263203</v>
      </c>
      <c r="E2">
        <v>-5.1095037872067204E-4</v>
      </c>
      <c r="F2">
        <v>6.5669289187221302</v>
      </c>
      <c r="G2">
        <v>14.167348027233199</v>
      </c>
      <c r="H2">
        <v>-2.8136164971882101E-2</v>
      </c>
      <c r="I2">
        <v>0.24489409207482801</v>
      </c>
      <c r="J2">
        <v>-5.7575040114019801E-2</v>
      </c>
      <c r="K2">
        <v>2.5748891372568901</v>
      </c>
      <c r="L2">
        <v>0.26640204861601702</v>
      </c>
      <c r="M2">
        <v>0</v>
      </c>
      <c r="N2">
        <v>0</v>
      </c>
      <c r="O2">
        <v>0.43018805557478201</v>
      </c>
      <c r="P2">
        <v>0</v>
      </c>
      <c r="Q2">
        <v>-1.7234494942893499E-2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7.4683268734955401</v>
      </c>
      <c r="AF2">
        <v>28.944766476749599</v>
      </c>
      <c r="AG2">
        <f>+AF2-AVERAGE($AF$2:$AF$131)</f>
        <v>4.008773472975566</v>
      </c>
      <c r="AH2">
        <f>AG2-K2-SUM(Y2:AD2)</f>
        <v>1.4338843357186759</v>
      </c>
      <c r="AI2" s="19">
        <v>2.7370000000000001</v>
      </c>
      <c r="AJ2" s="19">
        <v>1.1661531999999999</v>
      </c>
      <c r="AK2" s="19">
        <v>2.4409062499999998</v>
      </c>
    </row>
    <row r="3" spans="1:37">
      <c r="A3" s="1">
        <v>39263</v>
      </c>
      <c r="B3">
        <v>2.18883767026144</v>
      </c>
      <c r="C3">
        <v>-0.102014370936373</v>
      </c>
      <c r="D3">
        <v>-5.4151599012098304</v>
      </c>
      <c r="E3">
        <v>4.3291299929138302E-4</v>
      </c>
      <c r="F3">
        <v>7.4635098061922598</v>
      </c>
      <c r="G3">
        <v>14.096810475057</v>
      </c>
      <c r="H3">
        <v>-1.7718534005384499E-2</v>
      </c>
      <c r="I3">
        <v>0.23729293923779801</v>
      </c>
      <c r="J3">
        <v>-5.8482714973288601E-2</v>
      </c>
      <c r="K3">
        <v>2.6753131990213301</v>
      </c>
      <c r="L3">
        <v>0.30577422281893701</v>
      </c>
      <c r="M3">
        <v>0</v>
      </c>
      <c r="N3">
        <v>0</v>
      </c>
      <c r="O3">
        <v>0.44487798170183901</v>
      </c>
      <c r="P3">
        <v>0</v>
      </c>
      <c r="Q3">
        <v>-2.5392488129723698E-2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7.4451940470251001</v>
      </c>
      <c r="AF3">
        <v>29.2392752450607</v>
      </c>
      <c r="AG3">
        <f t="shared" ref="AG3:AG66" si="0">+AF3-AVERAGE($AF$2:$AF$131)</f>
        <v>4.3032822412866665</v>
      </c>
      <c r="AH3">
        <f t="shared" ref="AH3:AH66" si="1">AG3-K3-SUM(Y3:AD3)</f>
        <v>1.6279690422653363</v>
      </c>
      <c r="AI3" s="19">
        <v>3.0494018114075221</v>
      </c>
      <c r="AJ3" s="19">
        <v>0.63073330000000005</v>
      </c>
      <c r="AK3" s="19">
        <v>2.7138437500000001</v>
      </c>
    </row>
    <row r="4" spans="1:37">
      <c r="A4" s="1">
        <v>39355</v>
      </c>
      <c r="B4">
        <v>2.3018783920665302</v>
      </c>
      <c r="C4">
        <v>-0.18582521333365401</v>
      </c>
      <c r="D4">
        <v>-5.7797077510181802</v>
      </c>
      <c r="E4">
        <v>-2.4449341903938498E-4</v>
      </c>
      <c r="F4">
        <v>8.1065584879172192</v>
      </c>
      <c r="G4">
        <v>14.147299816699199</v>
      </c>
      <c r="H4">
        <v>9.9248504023507506E-3</v>
      </c>
      <c r="I4">
        <v>0.311531537084073</v>
      </c>
      <c r="J4">
        <v>-6.1960514929925999E-2</v>
      </c>
      <c r="K4">
        <v>2.5069939880985901</v>
      </c>
      <c r="L4">
        <v>0.300640039801022</v>
      </c>
      <c r="M4">
        <v>0</v>
      </c>
      <c r="N4">
        <v>0</v>
      </c>
      <c r="O4">
        <v>0.46631617691817501</v>
      </c>
      <c r="P4">
        <v>0</v>
      </c>
      <c r="Q4">
        <v>-4.0553602925540999E-2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7.4221486874528697</v>
      </c>
      <c r="AF4">
        <v>29.505000400814001</v>
      </c>
      <c r="AG4">
        <f t="shared" si="0"/>
        <v>4.5690073970399681</v>
      </c>
      <c r="AH4">
        <f t="shared" si="1"/>
        <v>2.062013408941378</v>
      </c>
      <c r="AI4" s="19">
        <v>2.9951680354802281</v>
      </c>
      <c r="AJ4" s="19">
        <v>0.49029679999999998</v>
      </c>
      <c r="AK4" s="19">
        <v>2.8524687499999999</v>
      </c>
    </row>
    <row r="5" spans="1:37">
      <c r="A5" s="1">
        <v>39447</v>
      </c>
      <c r="B5">
        <v>2.0031345478730098</v>
      </c>
      <c r="C5">
        <v>-5.9805901158355802E-2</v>
      </c>
      <c r="D5">
        <v>-6.0906698056146</v>
      </c>
      <c r="E5">
        <v>6.5881996133333905E-4</v>
      </c>
      <c r="F5">
        <v>8.5748649175229303</v>
      </c>
      <c r="G5">
        <v>14.2455873104881</v>
      </c>
      <c r="H5">
        <v>1.5467909719686E-2</v>
      </c>
      <c r="I5">
        <v>0.24896400444299099</v>
      </c>
      <c r="J5">
        <v>-6.33293878464085E-2</v>
      </c>
      <c r="K5">
        <v>2.6392114002299398</v>
      </c>
      <c r="L5">
        <v>0.34661215671060702</v>
      </c>
      <c r="M5">
        <v>0</v>
      </c>
      <c r="N5">
        <v>0</v>
      </c>
      <c r="O5">
        <v>0.47709801165218901</v>
      </c>
      <c r="P5">
        <v>0</v>
      </c>
      <c r="Q5">
        <v>-4.5182361154159197E-2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7.3991901929064898</v>
      </c>
      <c r="AF5">
        <v>29.691801815733999</v>
      </c>
      <c r="AG5">
        <f t="shared" si="0"/>
        <v>4.755808811959966</v>
      </c>
      <c r="AH5">
        <f t="shared" si="1"/>
        <v>2.1165974117300261</v>
      </c>
      <c r="AI5" s="19">
        <v>2.5742986722182222</v>
      </c>
      <c r="AJ5" s="19">
        <v>0.58647769999999999</v>
      </c>
      <c r="AK5" s="19">
        <v>2.85678125</v>
      </c>
    </row>
    <row r="6" spans="1:37">
      <c r="A6" s="1">
        <v>39538</v>
      </c>
      <c r="B6">
        <v>2.0564368337968402</v>
      </c>
      <c r="C6">
        <v>-0.17410701908977599</v>
      </c>
      <c r="D6">
        <v>-6.2409236510038602</v>
      </c>
      <c r="E6" s="16">
        <v>-8.14883314806636E-5</v>
      </c>
      <c r="F6">
        <v>8.7254233372779204</v>
      </c>
      <c r="G6">
        <v>14.47022493131</v>
      </c>
      <c r="H6">
        <v>-5.3129903993939499E-2</v>
      </c>
      <c r="I6">
        <v>0.30778976046645701</v>
      </c>
      <c r="J6">
        <v>-6.6874844845825301E-2</v>
      </c>
      <c r="K6">
        <v>2.9688717973471301</v>
      </c>
      <c r="L6">
        <v>0.14427824324691599</v>
      </c>
      <c r="M6">
        <v>0</v>
      </c>
      <c r="N6">
        <v>0</v>
      </c>
      <c r="O6">
        <v>0.497139236404053</v>
      </c>
      <c r="P6">
        <v>0</v>
      </c>
      <c r="Q6">
        <v>-5.0515250612021598E-2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7.3763179754639197</v>
      </c>
      <c r="AF6">
        <v>29.960849957436601</v>
      </c>
      <c r="AG6">
        <f t="shared" si="0"/>
        <v>5.0248569536625673</v>
      </c>
      <c r="AH6">
        <f t="shared" si="1"/>
        <v>2.0559851563154372</v>
      </c>
      <c r="AI6" s="19">
        <v>1.786793721620711</v>
      </c>
      <c r="AJ6" s="19">
        <v>7.7620499999999995E-2</v>
      </c>
      <c r="AK6" s="19">
        <v>3.1066250000000002</v>
      </c>
    </row>
    <row r="7" spans="1:37">
      <c r="A7" s="1">
        <v>39629</v>
      </c>
      <c r="B7">
        <v>1.9437085765589099</v>
      </c>
      <c r="C7">
        <v>-0.259683276133164</v>
      </c>
      <c r="D7">
        <v>-6.4409474409749903</v>
      </c>
      <c r="E7">
        <v>5.0280931411909196E-4</v>
      </c>
      <c r="F7">
        <v>9.1352305160961897</v>
      </c>
      <c r="G7">
        <v>14.6029959232603</v>
      </c>
      <c r="H7">
        <v>-2.8221986010449202E-3</v>
      </c>
      <c r="I7">
        <v>0.24610090160795101</v>
      </c>
      <c r="J7">
        <v>-6.3600815736029798E-2</v>
      </c>
      <c r="K7">
        <v>2.6992023286772402</v>
      </c>
      <c r="L7">
        <v>3.1560885220240899E-2</v>
      </c>
      <c r="M7">
        <v>0</v>
      </c>
      <c r="N7">
        <v>0</v>
      </c>
      <c r="O7">
        <v>0.50964207766347602</v>
      </c>
      <c r="P7">
        <v>0</v>
      </c>
      <c r="Q7">
        <v>-7.3570730125575398E-2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7.3535314605282602</v>
      </c>
      <c r="AF7">
        <v>29.681851017356099</v>
      </c>
      <c r="AG7">
        <f t="shared" si="0"/>
        <v>4.7458580135820654</v>
      </c>
      <c r="AH7">
        <f t="shared" si="1"/>
        <v>2.0466556849048252</v>
      </c>
      <c r="AI7" s="19">
        <v>0.63265318368917689</v>
      </c>
      <c r="AJ7" s="19">
        <v>-0.26664339999999997</v>
      </c>
      <c r="AK7" s="19">
        <v>2.690375</v>
      </c>
    </row>
    <row r="8" spans="1:37">
      <c r="A8" s="1">
        <v>39721</v>
      </c>
      <c r="B8">
        <v>1.5553724897719601</v>
      </c>
      <c r="C8">
        <v>-0.47264140679683098</v>
      </c>
      <c r="D8">
        <v>-6.5811779206041203</v>
      </c>
      <c r="E8">
        <v>4.5985531922392101E-4</v>
      </c>
      <c r="F8">
        <v>9.4802157151683897</v>
      </c>
      <c r="G8">
        <v>14.9277205908699</v>
      </c>
      <c r="H8">
        <v>2.7059604965328499E-2</v>
      </c>
      <c r="I8">
        <v>0.29587019151993499</v>
      </c>
      <c r="J8">
        <v>-6.8185466478176998E-2</v>
      </c>
      <c r="K8">
        <v>2.5210748872093101</v>
      </c>
      <c r="L8">
        <v>-0.16240356923483901</v>
      </c>
      <c r="M8">
        <v>0</v>
      </c>
      <c r="N8">
        <v>0</v>
      </c>
      <c r="O8">
        <v>0.53344518556097997</v>
      </c>
      <c r="P8">
        <v>0</v>
      </c>
      <c r="Q8">
        <v>-8.1467540503536995E-2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7.3308300862292102</v>
      </c>
      <c r="AF8">
        <v>29.306172702996999</v>
      </c>
      <c r="AG8">
        <f t="shared" si="0"/>
        <v>4.370179699222966</v>
      </c>
      <c r="AH8">
        <f t="shared" si="1"/>
        <v>1.849104812013656</v>
      </c>
      <c r="AI8" s="19">
        <v>-0.88812294157855254</v>
      </c>
      <c r="AJ8" s="19">
        <v>-0.43865599999999999</v>
      </c>
      <c r="AK8" s="19">
        <v>1.9878750000000001</v>
      </c>
    </row>
    <row r="9" spans="1:37">
      <c r="A9" s="1">
        <v>39813</v>
      </c>
      <c r="B9">
        <v>2.2206633938693998</v>
      </c>
      <c r="C9">
        <v>-0.98689402693851402</v>
      </c>
      <c r="D9">
        <v>-6.9466265888823804</v>
      </c>
      <c r="E9">
        <v>-2.8961149516071598E-4</v>
      </c>
      <c r="F9">
        <v>8.9449094619519602</v>
      </c>
      <c r="G9">
        <v>15.9444444252641</v>
      </c>
      <c r="H9">
        <v>0.11808668436684</v>
      </c>
      <c r="I9">
        <v>0.336957973765663</v>
      </c>
      <c r="J9">
        <v>-6.5994593939889407E-2</v>
      </c>
      <c r="K9">
        <v>2.2587813257151401</v>
      </c>
      <c r="L9">
        <v>-0.68091048788084896</v>
      </c>
      <c r="M9">
        <v>0</v>
      </c>
      <c r="N9">
        <v>0</v>
      </c>
      <c r="O9">
        <v>0.55671627307925298</v>
      </c>
      <c r="P9">
        <v>0</v>
      </c>
      <c r="Q9">
        <v>-7.3561543428765502E-2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7.3690920975854293E-2</v>
      </c>
      <c r="Z9">
        <v>-0.13359576600567</v>
      </c>
      <c r="AA9">
        <v>9.2384556253990793E-2</v>
      </c>
      <c r="AB9">
        <v>-7.1129062466962004E-3</v>
      </c>
      <c r="AC9">
        <v>-1.49690520168188E-2</v>
      </c>
      <c r="AD9">
        <v>-2.8973438074691001E-2</v>
      </c>
      <c r="AE9">
        <v>7.3082133028505902</v>
      </c>
      <c r="AF9">
        <v>28.915920303183601</v>
      </c>
      <c r="AG9">
        <f t="shared" si="0"/>
        <v>3.9799272994095674</v>
      </c>
      <c r="AH9">
        <f t="shared" si="1"/>
        <v>1.7397216588084581</v>
      </c>
      <c r="AI9" s="19">
        <v>-2.469180645817433</v>
      </c>
      <c r="AJ9" s="19">
        <v>-1.9018168</v>
      </c>
      <c r="AK9" s="19">
        <v>0.99912500000000104</v>
      </c>
    </row>
    <row r="10" spans="1:37">
      <c r="A10" s="1">
        <v>39903</v>
      </c>
      <c r="B10">
        <v>2.4024060633230402</v>
      </c>
      <c r="C10">
        <v>-1.26067968007328</v>
      </c>
      <c r="D10">
        <v>-6.8199196937901601</v>
      </c>
      <c r="E10">
        <v>-1.73805903572382E-4</v>
      </c>
      <c r="F10">
        <v>8.6027343228496704</v>
      </c>
      <c r="G10">
        <v>16.652520759109201</v>
      </c>
      <c r="H10">
        <v>6.7492489836353295E-2</v>
      </c>
      <c r="I10">
        <v>0.27634317973655098</v>
      </c>
      <c r="J10">
        <v>-6.0941638717538403E-2</v>
      </c>
      <c r="K10">
        <v>2.7785998607438702</v>
      </c>
      <c r="L10">
        <v>-1.17981961048613</v>
      </c>
      <c r="M10">
        <v>0</v>
      </c>
      <c r="N10">
        <v>0</v>
      </c>
      <c r="O10">
        <v>0.57206768445192602</v>
      </c>
      <c r="P10">
        <v>0</v>
      </c>
      <c r="Q10">
        <v>-2.5279013584049399E-2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-1.7973575302804901</v>
      </c>
      <c r="Z10">
        <v>1.37214782021567E-2</v>
      </c>
      <c r="AA10">
        <v>0.125297894146912</v>
      </c>
      <c r="AB10">
        <v>-3.03958677033636E-2</v>
      </c>
      <c r="AC10">
        <v>-5.11088381828953E-2</v>
      </c>
      <c r="AD10">
        <v>-0.13660701692066299</v>
      </c>
      <c r="AE10">
        <v>7.2856805722836997</v>
      </c>
      <c r="AF10">
        <v>27.414581609041502</v>
      </c>
      <c r="AG10">
        <f t="shared" si="0"/>
        <v>2.4785886052674684</v>
      </c>
      <c r="AH10">
        <f t="shared" si="1"/>
        <v>1.5764386252619413</v>
      </c>
      <c r="AI10" s="19">
        <v>-3.4688020633500409</v>
      </c>
      <c r="AJ10" s="19">
        <v>-2.6583602000000002</v>
      </c>
      <c r="AK10" s="19">
        <v>-1.9980624999999901</v>
      </c>
    </row>
    <row r="11" spans="1:37">
      <c r="A11" s="1">
        <v>39994</v>
      </c>
      <c r="B11">
        <v>2.4277615580208498</v>
      </c>
      <c r="C11">
        <v>-1.6490084653729999</v>
      </c>
      <c r="D11">
        <v>-6.3861467721369003</v>
      </c>
      <c r="E11">
        <v>-4.9595052275973296E-4</v>
      </c>
      <c r="F11">
        <v>7.9593532454160396</v>
      </c>
      <c r="G11">
        <v>17.059180860841199</v>
      </c>
      <c r="H11">
        <v>-8.99071654674959E-2</v>
      </c>
      <c r="I11">
        <v>0.257858193135863</v>
      </c>
      <c r="J11">
        <v>-5.9151638687286297E-2</v>
      </c>
      <c r="K11">
        <v>5.4069760323139997</v>
      </c>
      <c r="L11">
        <v>-1.41816064025192</v>
      </c>
      <c r="M11">
        <v>0</v>
      </c>
      <c r="N11">
        <v>0</v>
      </c>
      <c r="O11">
        <v>0.58667402520876899</v>
      </c>
      <c r="P11">
        <v>0</v>
      </c>
      <c r="Q11">
        <v>1.6546462253551501E-2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-4.5109296537208703</v>
      </c>
      <c r="Z11">
        <v>0.25520857646403</v>
      </c>
      <c r="AA11">
        <v>0.13462048627083301</v>
      </c>
      <c r="AB11">
        <v>-7.8483827507434101E-2</v>
      </c>
      <c r="AC11">
        <v>-6.7382708195324201E-2</v>
      </c>
      <c r="AD11">
        <v>-0.30713781423421899</v>
      </c>
      <c r="AE11">
        <v>7.2632313675058899</v>
      </c>
      <c r="AF11">
        <v>26.800606171334099</v>
      </c>
      <c r="AG11">
        <f t="shared" si="0"/>
        <v>1.8646131675600657</v>
      </c>
      <c r="AH11">
        <f t="shared" si="1"/>
        <v>1.0317420761690501</v>
      </c>
      <c r="AI11" s="19">
        <v>-3.8667303168868918</v>
      </c>
      <c r="AJ11" s="19">
        <v>-2.4732533000000001</v>
      </c>
      <c r="AK11" s="19">
        <v>-2.8704374999999902</v>
      </c>
    </row>
    <row r="12" spans="1:37">
      <c r="A12" s="1">
        <v>40086</v>
      </c>
      <c r="B12">
        <v>2.4217084605560699</v>
      </c>
      <c r="C12">
        <v>-2.0203722445254302</v>
      </c>
      <c r="D12">
        <v>-5.5802493671650097</v>
      </c>
      <c r="E12">
        <v>-1.30064778174943E-3</v>
      </c>
      <c r="F12">
        <v>7.14175490442077</v>
      </c>
      <c r="G12">
        <v>17.135333258146801</v>
      </c>
      <c r="H12">
        <v>-4.2674400151896899E-2</v>
      </c>
      <c r="I12">
        <v>0.32245699683805701</v>
      </c>
      <c r="J12">
        <v>-5.65283720255415E-2</v>
      </c>
      <c r="K12">
        <v>7.9652820687273298</v>
      </c>
      <c r="L12">
        <v>-1.4766757099038299</v>
      </c>
      <c r="M12">
        <v>0</v>
      </c>
      <c r="N12">
        <v>0</v>
      </c>
      <c r="O12">
        <v>0.60460848351772201</v>
      </c>
      <c r="P12">
        <v>0</v>
      </c>
      <c r="Q12">
        <v>7.35099131643945E-4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-6.6481835091444799</v>
      </c>
      <c r="Z12">
        <v>0.43002849059688603</v>
      </c>
      <c r="AA12">
        <v>0.110923247486547</v>
      </c>
      <c r="AB12">
        <v>-0.165981992442858</v>
      </c>
      <c r="AC12">
        <v>-0.117963884623232</v>
      </c>
      <c r="AD12">
        <v>-0.56485064856874501</v>
      </c>
      <c r="AE12">
        <v>7.2408651720838897</v>
      </c>
      <c r="AF12">
        <v>26.6989154051731</v>
      </c>
      <c r="AG12">
        <f t="shared" si="0"/>
        <v>1.7629224013990665</v>
      </c>
      <c r="AH12">
        <f t="shared" si="1"/>
        <v>0.75366862936761869</v>
      </c>
      <c r="AI12" s="19">
        <v>-3.6629654064287331</v>
      </c>
      <c r="AJ12" s="19">
        <v>-2.2970006999999999</v>
      </c>
      <c r="AK12" s="19">
        <v>-3.3401874999999901</v>
      </c>
    </row>
    <row r="13" spans="1:37">
      <c r="A13" s="1">
        <v>40178</v>
      </c>
      <c r="B13">
        <v>2.0701525204182598</v>
      </c>
      <c r="C13">
        <v>-1.96326765615888</v>
      </c>
      <c r="D13">
        <v>-4.9639270278353296</v>
      </c>
      <c r="E13">
        <v>-8.0920876310131397E-4</v>
      </c>
      <c r="F13">
        <v>6.7932403096328704</v>
      </c>
      <c r="G13">
        <v>17.165547270441799</v>
      </c>
      <c r="H13">
        <v>1.8838774243435798E-2</v>
      </c>
      <c r="I13">
        <v>0.252926995902792</v>
      </c>
      <c r="J13">
        <v>-4.67777764444069E-2</v>
      </c>
      <c r="K13">
        <v>9.6680861368480802</v>
      </c>
      <c r="L13">
        <v>-1.4944410681140801</v>
      </c>
      <c r="M13">
        <v>0</v>
      </c>
      <c r="N13">
        <v>0</v>
      </c>
      <c r="O13">
        <v>0.61475522409911698</v>
      </c>
      <c r="P13">
        <v>0</v>
      </c>
      <c r="Q13">
        <v>-1.7101425050101701E-2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-8.2298802105804203</v>
      </c>
      <c r="Z13">
        <v>0.64538339253854404</v>
      </c>
      <c r="AA13">
        <v>7.5587373391156606E-2</v>
      </c>
      <c r="AB13">
        <v>-0.243896146608968</v>
      </c>
      <c r="AC13">
        <v>-0.13783327192872799</v>
      </c>
      <c r="AD13">
        <v>-0.86962230913817995</v>
      </c>
      <c r="AE13">
        <v>7.2185814797010597</v>
      </c>
      <c r="AF13">
        <v>26.5555433765951</v>
      </c>
      <c r="AG13">
        <f t="shared" si="0"/>
        <v>1.6195503728210667</v>
      </c>
      <c r="AH13">
        <f t="shared" si="1"/>
        <v>0.71172540829958209</v>
      </c>
      <c r="AI13" s="19">
        <v>-3.0097138680330628</v>
      </c>
      <c r="AJ13" s="19">
        <v>-1.4258796</v>
      </c>
      <c r="AK13" s="19">
        <v>-3.40731249999999</v>
      </c>
    </row>
    <row r="14" spans="1:37">
      <c r="A14" s="1">
        <v>40268</v>
      </c>
      <c r="B14">
        <v>1.9292618800469501</v>
      </c>
      <c r="C14">
        <v>-1.9152573591376301</v>
      </c>
      <c r="D14">
        <v>-4.6209408751502101</v>
      </c>
      <c r="E14" s="16">
        <v>-9.3285765123369405E-5</v>
      </c>
      <c r="F14">
        <v>6.2885872854381901</v>
      </c>
      <c r="G14">
        <v>17.194811255323501</v>
      </c>
      <c r="H14">
        <v>-9.7242431429084408E-3</v>
      </c>
      <c r="I14">
        <v>0.244685762894742</v>
      </c>
      <c r="J14">
        <v>-3.3630540605941603E-2</v>
      </c>
      <c r="K14">
        <v>11.391704855629101</v>
      </c>
      <c r="L14">
        <v>-1.5295777776872299</v>
      </c>
      <c r="M14">
        <v>0</v>
      </c>
      <c r="N14">
        <v>0</v>
      </c>
      <c r="O14">
        <v>0.62748076535153596</v>
      </c>
      <c r="P14">
        <v>0</v>
      </c>
      <c r="Q14">
        <v>-2.1055781739265901E-2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-9.28421985695344</v>
      </c>
      <c r="Z14">
        <v>0.93375032888764598</v>
      </c>
      <c r="AA14">
        <v>0.13528553355022499</v>
      </c>
      <c r="AB14">
        <v>-0.26251041109710299</v>
      </c>
      <c r="AC14">
        <v>-0.11896932543482</v>
      </c>
      <c r="AD14">
        <v>-1.1855579588271501</v>
      </c>
      <c r="AE14">
        <v>7.1963797937079903</v>
      </c>
      <c r="AF14">
        <v>26.960410045289301</v>
      </c>
      <c r="AG14">
        <f t="shared" si="0"/>
        <v>2.0244170415152674</v>
      </c>
      <c r="AH14">
        <f t="shared" si="1"/>
        <v>0.41493387576081098</v>
      </c>
      <c r="AI14" s="19">
        <v>-2.4148134426936441</v>
      </c>
      <c r="AJ14" s="19">
        <v>-1.2296765999999999</v>
      </c>
      <c r="AK14" s="19">
        <v>-2.0075937499999998</v>
      </c>
    </row>
    <row r="15" spans="1:37">
      <c r="A15" s="1">
        <v>40359</v>
      </c>
      <c r="B15">
        <v>1.7114593850772499</v>
      </c>
      <c r="C15">
        <v>-1.7910188959194999</v>
      </c>
      <c r="D15">
        <v>-4.4171119759714603</v>
      </c>
      <c r="E15">
        <v>-3.4034384567023398E-4</v>
      </c>
      <c r="F15">
        <v>5.5084959784089502</v>
      </c>
      <c r="G15">
        <v>17.284894564710701</v>
      </c>
      <c r="H15">
        <v>3.61250330904943E-2</v>
      </c>
      <c r="I15">
        <v>0.25452995273916201</v>
      </c>
      <c r="J15">
        <v>-2.5443457029563701E-2</v>
      </c>
      <c r="K15">
        <v>12.6242669779888</v>
      </c>
      <c r="L15">
        <v>-1.46308450515178</v>
      </c>
      <c r="M15">
        <v>0</v>
      </c>
      <c r="N15">
        <v>0</v>
      </c>
      <c r="O15">
        <v>0.64041986558546904</v>
      </c>
      <c r="P15">
        <v>0</v>
      </c>
      <c r="Q15">
        <v>-2.4373029012644699E-2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-10.235003512859601</v>
      </c>
      <c r="Z15">
        <v>1.2587611462749899</v>
      </c>
      <c r="AA15">
        <v>0.30474392172075698</v>
      </c>
      <c r="AB15">
        <v>-0.178695966786246</v>
      </c>
      <c r="AC15">
        <v>-3.9515870275057402E-2</v>
      </c>
      <c r="AD15">
        <v>-1.4723621523674399</v>
      </c>
      <c r="AE15">
        <v>7.1742596266957799</v>
      </c>
      <c r="AF15">
        <v>27.151006743073602</v>
      </c>
      <c r="AG15">
        <f t="shared" si="0"/>
        <v>2.2150137392995681</v>
      </c>
      <c r="AH15">
        <f t="shared" si="1"/>
        <v>-4.7180804396633746E-2</v>
      </c>
      <c r="AI15" s="19">
        <v>-1.9189852607478819</v>
      </c>
      <c r="AJ15" s="19">
        <v>-0.90648519999999999</v>
      </c>
      <c r="AK15" s="19">
        <v>-1.6951562499999999</v>
      </c>
    </row>
    <row r="16" spans="1:37">
      <c r="A16" s="1">
        <v>40451</v>
      </c>
      <c r="B16">
        <v>1.66892361766518</v>
      </c>
      <c r="C16">
        <v>-1.66928696594946</v>
      </c>
      <c r="D16">
        <v>-4.2631128421755804</v>
      </c>
      <c r="E16">
        <v>-4.7472157619914102E-4</v>
      </c>
      <c r="F16">
        <v>5.3252984871908398</v>
      </c>
      <c r="G16">
        <v>17.3345798631908</v>
      </c>
      <c r="H16">
        <v>5.6531455228965698E-3</v>
      </c>
      <c r="I16">
        <v>0.33959560270529598</v>
      </c>
      <c r="J16">
        <v>-1.5797659984864501E-2</v>
      </c>
      <c r="K16">
        <v>13.592728033140499</v>
      </c>
      <c r="L16">
        <v>-1.5563826348785501</v>
      </c>
      <c r="M16">
        <v>0</v>
      </c>
      <c r="N16">
        <v>0</v>
      </c>
      <c r="O16">
        <v>0.65967138592699004</v>
      </c>
      <c r="P16">
        <v>0</v>
      </c>
      <c r="Q16">
        <v>-1.7203496762647499E-2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-11.450591513162401</v>
      </c>
      <c r="Z16">
        <v>1.4891879159838499</v>
      </c>
      <c r="AA16">
        <v>0.38887175337638602</v>
      </c>
      <c r="AB16">
        <v>-0.132868606443099</v>
      </c>
      <c r="AC16">
        <v>1.92330667714893E-2</v>
      </c>
      <c r="AD16">
        <v>-1.74986020898295</v>
      </c>
      <c r="AE16">
        <v>7.1522205000909898</v>
      </c>
      <c r="AF16">
        <v>27.1203847216497</v>
      </c>
      <c r="AG16">
        <f t="shared" si="0"/>
        <v>2.1843917178756662</v>
      </c>
      <c r="AH16">
        <f t="shared" si="1"/>
        <v>2.7691277191891572E-2</v>
      </c>
      <c r="AI16" s="19">
        <v>-1.522229322194844</v>
      </c>
      <c r="AJ16" s="19">
        <v>-0.66063400000000005</v>
      </c>
      <c r="AK16" s="19">
        <v>-1.40578125</v>
      </c>
    </row>
    <row r="17" spans="1:37">
      <c r="A17" s="1">
        <v>40543</v>
      </c>
      <c r="B17">
        <v>1.3754459161492001</v>
      </c>
      <c r="C17">
        <v>-1.47319840199445</v>
      </c>
      <c r="D17">
        <v>-4.3372803406989799</v>
      </c>
      <c r="E17">
        <v>-1.6910156114132899E-4</v>
      </c>
      <c r="F17">
        <v>6.02832427206185</v>
      </c>
      <c r="G17">
        <v>17.375537723597901</v>
      </c>
      <c r="H17">
        <v>-3.6956779526524E-2</v>
      </c>
      <c r="I17">
        <v>0.26961922895684798</v>
      </c>
      <c r="J17">
        <v>-8.40626758114244E-3</v>
      </c>
      <c r="K17">
        <v>14.9270380757638</v>
      </c>
      <c r="L17">
        <v>-1.55144642849359</v>
      </c>
      <c r="M17">
        <v>0</v>
      </c>
      <c r="N17">
        <v>0</v>
      </c>
      <c r="O17">
        <v>0.67296250369230304</v>
      </c>
      <c r="P17">
        <v>0</v>
      </c>
      <c r="Q17">
        <v>-1.0960892061115699E-2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-13.193122697194999</v>
      </c>
      <c r="Z17">
        <v>1.67287892077763</v>
      </c>
      <c r="AA17">
        <v>0.43419460449876901</v>
      </c>
      <c r="AB17">
        <v>-0.115124706883921</v>
      </c>
      <c r="AC17">
        <v>3.18828888300874E-2</v>
      </c>
      <c r="AD17">
        <v>-2.0389966536117998</v>
      </c>
      <c r="AE17">
        <v>7.1302619437716004</v>
      </c>
      <c r="AF17">
        <v>27.152483808492399</v>
      </c>
      <c r="AG17">
        <f t="shared" si="0"/>
        <v>2.2164908047183651</v>
      </c>
      <c r="AH17">
        <f t="shared" si="1"/>
        <v>0.4977403725388001</v>
      </c>
      <c r="AI17" s="19">
        <v>-1.236979562278554</v>
      </c>
      <c r="AJ17" s="19">
        <v>-0.20269400000000001</v>
      </c>
      <c r="AK17" s="19">
        <v>-1.13946874999999</v>
      </c>
    </row>
    <row r="18" spans="1:37">
      <c r="A18" s="1">
        <v>40633</v>
      </c>
      <c r="B18">
        <v>1.90430169484166</v>
      </c>
      <c r="C18">
        <v>-1.5433038156605901</v>
      </c>
      <c r="D18">
        <v>-4.5069512603227597</v>
      </c>
      <c r="E18">
        <v>-1.2869150583441999E-3</v>
      </c>
      <c r="F18">
        <v>7.4268885346222602</v>
      </c>
      <c r="G18">
        <v>17.454779890083302</v>
      </c>
      <c r="H18">
        <v>-3.6961388485043899E-2</v>
      </c>
      <c r="I18">
        <v>0.308137105273108</v>
      </c>
      <c r="J18">
        <v>-7.8414583309630807E-3</v>
      </c>
      <c r="K18">
        <v>16.6753646049164</v>
      </c>
      <c r="L18">
        <v>-1.4894906117164599</v>
      </c>
      <c r="M18">
        <v>0</v>
      </c>
      <c r="N18">
        <v>0</v>
      </c>
      <c r="O18">
        <v>0.69313122766132895</v>
      </c>
      <c r="P18">
        <v>0</v>
      </c>
      <c r="Q18">
        <v>-2.3400021264036199E-2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-15.5140048371796</v>
      </c>
      <c r="Z18">
        <v>1.6560903554873201</v>
      </c>
      <c r="AA18">
        <v>0.29727135675643701</v>
      </c>
      <c r="AB18">
        <v>-0.20292068942248001</v>
      </c>
      <c r="AC18">
        <v>-2.7254570694421301E-2</v>
      </c>
      <c r="AD18">
        <v>-2.38472881141446</v>
      </c>
      <c r="AE18">
        <v>7.1083834957030803</v>
      </c>
      <c r="AF18">
        <v>27.786203885795899</v>
      </c>
      <c r="AG18">
        <f t="shared" si="0"/>
        <v>2.8502108820218659</v>
      </c>
      <c r="AH18">
        <f t="shared" si="1"/>
        <v>2.350393473572673</v>
      </c>
      <c r="AI18" s="19">
        <v>-1.1314463403104229</v>
      </c>
      <c r="AJ18" s="19">
        <v>5.4567900000000003E-2</v>
      </c>
      <c r="AK18" s="19">
        <v>-0.56574999999999998</v>
      </c>
    </row>
    <row r="19" spans="1:37">
      <c r="A19" s="1">
        <v>40724</v>
      </c>
      <c r="B19">
        <v>1.46780798403477</v>
      </c>
      <c r="C19">
        <v>-1.2043497424401</v>
      </c>
      <c r="D19">
        <v>-4.3924235234108604</v>
      </c>
      <c r="E19">
        <v>-1.0583469374447999E-3</v>
      </c>
      <c r="F19">
        <v>8.4062549644090296</v>
      </c>
      <c r="G19">
        <v>17.546426512778002</v>
      </c>
      <c r="H19">
        <v>7.3247419831505706E-2</v>
      </c>
      <c r="I19">
        <v>0.30268882988408502</v>
      </c>
      <c r="J19">
        <v>-5.1230817776732997E-3</v>
      </c>
      <c r="K19">
        <v>18.7292664523357</v>
      </c>
      <c r="L19">
        <v>-1.5556790380726</v>
      </c>
      <c r="M19">
        <v>0</v>
      </c>
      <c r="N19">
        <v>0</v>
      </c>
      <c r="O19">
        <v>0.71288760535690499</v>
      </c>
      <c r="P19">
        <v>0</v>
      </c>
      <c r="Q19">
        <v>-3.5226887975860502E-2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-18.615703712448301</v>
      </c>
      <c r="Z19">
        <v>1.7520007447770301</v>
      </c>
      <c r="AA19">
        <v>0.18453734051349799</v>
      </c>
      <c r="AB19">
        <v>-0.23254532670007499</v>
      </c>
      <c r="AC19">
        <v>-2.9947737468592799E-2</v>
      </c>
      <c r="AD19">
        <v>-2.7091680082109999</v>
      </c>
      <c r="AE19">
        <v>7.0865847015938304</v>
      </c>
      <c r="AF19">
        <v>27.480477150072101</v>
      </c>
      <c r="AG19">
        <f t="shared" si="0"/>
        <v>2.5444841462980676</v>
      </c>
      <c r="AH19">
        <f t="shared" si="1"/>
        <v>3.4660443934998071</v>
      </c>
      <c r="AI19" s="19">
        <v>-1.215995186427282</v>
      </c>
      <c r="AJ19" s="19">
        <v>0.43834099999999998</v>
      </c>
      <c r="AK19" s="19">
        <v>-0.47775000000000001</v>
      </c>
    </row>
    <row r="20" spans="1:37">
      <c r="A20" s="1">
        <v>40816</v>
      </c>
      <c r="B20">
        <v>1.8241285966793399</v>
      </c>
      <c r="C20">
        <v>-1.0959542128456901</v>
      </c>
      <c r="D20">
        <v>-4.2580248788041599</v>
      </c>
      <c r="E20">
        <v>-2.8471594758398301E-4</v>
      </c>
      <c r="F20">
        <v>6.5846466428789903</v>
      </c>
      <c r="G20">
        <v>17.671886113914798</v>
      </c>
      <c r="H20">
        <v>-4.7348454706175901E-2</v>
      </c>
      <c r="I20">
        <v>0.34776191552861802</v>
      </c>
      <c r="J20">
        <v>1.2598253735041499E-3</v>
      </c>
      <c r="K20">
        <v>21.6687945567189</v>
      </c>
      <c r="L20">
        <v>-1.62693074199378</v>
      </c>
      <c r="M20">
        <v>0</v>
      </c>
      <c r="N20">
        <v>0</v>
      </c>
      <c r="O20">
        <v>0.72603407980219004</v>
      </c>
      <c r="P20">
        <v>0</v>
      </c>
      <c r="Q20">
        <v>-2.1518546973866001E-2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-21.2940371809404</v>
      </c>
      <c r="Z20">
        <v>2.30875629440852</v>
      </c>
      <c r="AA20">
        <v>0.35473860941712099</v>
      </c>
      <c r="AB20">
        <v>-8.0751503755398801E-2</v>
      </c>
      <c r="AC20">
        <v>9.9261867776008594E-2</v>
      </c>
      <c r="AD20">
        <v>-2.8984710561645799</v>
      </c>
      <c r="AE20">
        <v>7.0648651145688799</v>
      </c>
      <c r="AF20">
        <v>27.328812324935299</v>
      </c>
      <c r="AG20">
        <f t="shared" si="0"/>
        <v>2.3928193211612658</v>
      </c>
      <c r="AH20">
        <f t="shared" si="1"/>
        <v>2.2345277337010927</v>
      </c>
      <c r="AI20" s="19">
        <v>-1.4906261006292909</v>
      </c>
      <c r="AJ20" s="19">
        <v>0.44553039999999999</v>
      </c>
      <c r="AK20" s="19">
        <v>-0.54500000000000104</v>
      </c>
    </row>
    <row r="21" spans="1:37">
      <c r="A21" s="1">
        <v>40908</v>
      </c>
      <c r="B21">
        <v>1.7116468748119</v>
      </c>
      <c r="C21">
        <v>-1.19567614047177</v>
      </c>
      <c r="D21">
        <v>-4.0807577436529296</v>
      </c>
      <c r="E21">
        <v>-4.3868761079023002E-4</v>
      </c>
      <c r="F21">
        <v>4.67922050689344</v>
      </c>
      <c r="G21">
        <v>17.798756969830499</v>
      </c>
      <c r="H21">
        <v>3.9090861444632502E-2</v>
      </c>
      <c r="I21">
        <v>0.37943593743603099</v>
      </c>
      <c r="J21">
        <v>3.4267657342607299E-3</v>
      </c>
      <c r="K21">
        <v>24.313875439371699</v>
      </c>
      <c r="L21">
        <v>-1.71665281853925</v>
      </c>
      <c r="M21">
        <v>0</v>
      </c>
      <c r="N21">
        <v>0</v>
      </c>
      <c r="O21">
        <v>0.73748113694713202</v>
      </c>
      <c r="P21">
        <v>0</v>
      </c>
      <c r="Q21">
        <v>-3.3579428099786701E-2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-23.129957189468101</v>
      </c>
      <c r="Z21">
        <v>2.8174208525393598</v>
      </c>
      <c r="AA21">
        <v>0.45742311371089001</v>
      </c>
      <c r="AB21">
        <v>2.0213672144897801E-2</v>
      </c>
      <c r="AC21">
        <v>0.17302120510567101</v>
      </c>
      <c r="AD21">
        <v>-3.0045923511625401</v>
      </c>
      <c r="AE21">
        <v>7.04322429486131</v>
      </c>
      <c r="AF21">
        <v>27.0125832718266</v>
      </c>
      <c r="AG21">
        <f t="shared" si="0"/>
        <v>2.0765902680525663</v>
      </c>
      <c r="AH21">
        <f t="shared" si="1"/>
        <v>0.42918552581068781</v>
      </c>
      <c r="AI21" s="19">
        <v>-1.93595021188762</v>
      </c>
      <c r="AJ21" s="19">
        <v>0.58010090000000003</v>
      </c>
      <c r="AK21" s="19">
        <v>-0.76750000000000096</v>
      </c>
    </row>
    <row r="22" spans="1:37">
      <c r="A22" s="1">
        <v>40999</v>
      </c>
      <c r="B22">
        <v>1.7745152492390499</v>
      </c>
      <c r="C22">
        <v>-1.1512078128085099</v>
      </c>
      <c r="D22">
        <v>-3.6668970538686998</v>
      </c>
      <c r="E22">
        <v>-2.0259960409919699E-4</v>
      </c>
      <c r="F22">
        <v>3.1534811339203301</v>
      </c>
      <c r="G22">
        <v>17.781766248807202</v>
      </c>
      <c r="H22">
        <v>-1.52687215606351E-2</v>
      </c>
      <c r="I22">
        <v>0.39761095897126603</v>
      </c>
      <c r="J22">
        <v>6.0637123721003199E-3</v>
      </c>
      <c r="K22">
        <v>25.949502975784998</v>
      </c>
      <c r="L22">
        <v>-1.78285700959472</v>
      </c>
      <c r="M22">
        <v>0</v>
      </c>
      <c r="N22">
        <v>0</v>
      </c>
      <c r="O22">
        <v>0.74654144672910305</v>
      </c>
      <c r="P22">
        <v>0</v>
      </c>
      <c r="Q22">
        <v>-2.7867382670135599E-2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-24.355612153156901</v>
      </c>
      <c r="Z22">
        <v>3.1420473865260501</v>
      </c>
      <c r="AA22">
        <v>0.52224162464951696</v>
      </c>
      <c r="AB22">
        <v>7.2374178086460295E-2</v>
      </c>
      <c r="AC22">
        <v>0.21075443593257601</v>
      </c>
      <c r="AD22">
        <v>-3.0719170935074902</v>
      </c>
      <c r="AE22">
        <v>7.0216618095202801</v>
      </c>
      <c r="AF22">
        <v>26.706731333767799</v>
      </c>
      <c r="AG22">
        <f t="shared" si="0"/>
        <v>1.7707383299937653</v>
      </c>
      <c r="AH22">
        <f t="shared" si="1"/>
        <v>-0.69865302432144105</v>
      </c>
      <c r="AI22" s="19">
        <v>-2.3604940326081478</v>
      </c>
      <c r="AJ22" s="19">
        <v>1.2355438000000001</v>
      </c>
      <c r="AK22" s="19">
        <v>-1.6313437500000001</v>
      </c>
    </row>
    <row r="23" spans="1:37">
      <c r="A23" s="1">
        <v>41090</v>
      </c>
      <c r="B23">
        <v>1.7273448727743399</v>
      </c>
      <c r="C23">
        <v>-1.0260260169334601</v>
      </c>
      <c r="D23">
        <v>-3.06860190963324</v>
      </c>
      <c r="E23">
        <v>-4.3545693397367599E-4</v>
      </c>
      <c r="F23">
        <v>1.83087895178664</v>
      </c>
      <c r="G23">
        <v>17.780729956156399</v>
      </c>
      <c r="H23">
        <v>-4.2989799299453296E-3</v>
      </c>
      <c r="I23">
        <v>0.40370725510275901</v>
      </c>
      <c r="J23">
        <v>5.8911014894153504E-3</v>
      </c>
      <c r="K23">
        <v>26.446453493174001</v>
      </c>
      <c r="L23">
        <v>-1.7374237963322601</v>
      </c>
      <c r="M23">
        <v>0</v>
      </c>
      <c r="N23">
        <v>0</v>
      </c>
      <c r="O23">
        <v>0.75547826792904504</v>
      </c>
      <c r="P23">
        <v>0</v>
      </c>
      <c r="Q23">
        <v>-2.91776677197766E-2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-25.1987091610394</v>
      </c>
      <c r="Z23">
        <v>3.3390778754202599</v>
      </c>
      <c r="AA23">
        <v>0.612477639193307</v>
      </c>
      <c r="AB23">
        <v>0.15466234429600501</v>
      </c>
      <c r="AC23">
        <v>0.24660536306417</v>
      </c>
      <c r="AD23">
        <v>-3.12144095922705</v>
      </c>
      <c r="AE23">
        <v>7.0001772321349902</v>
      </c>
      <c r="AF23">
        <v>26.117370404772299</v>
      </c>
      <c r="AG23">
        <f t="shared" si="0"/>
        <v>1.1813774009982652</v>
      </c>
      <c r="AH23">
        <f t="shared" si="1"/>
        <v>-1.2977491938830248</v>
      </c>
      <c r="AI23" s="19">
        <v>-2.715349303346136</v>
      </c>
      <c r="AJ23" s="19">
        <v>1.2491973999999999</v>
      </c>
      <c r="AK23" s="19">
        <v>-1.96990625</v>
      </c>
    </row>
    <row r="24" spans="1:37">
      <c r="A24" s="1">
        <v>41182</v>
      </c>
      <c r="B24">
        <v>1.90154954609281</v>
      </c>
      <c r="C24">
        <v>-0.956419012814827</v>
      </c>
      <c r="D24">
        <v>-2.6051424390638398</v>
      </c>
      <c r="E24">
        <v>-2.71271117381589E-4</v>
      </c>
      <c r="F24">
        <v>0.52588777919454299</v>
      </c>
      <c r="G24">
        <v>17.7034413902316</v>
      </c>
      <c r="H24">
        <v>1.92013819824568E-2</v>
      </c>
      <c r="I24">
        <v>0.41206090251639899</v>
      </c>
      <c r="J24">
        <v>7.5941220429796103E-3</v>
      </c>
      <c r="K24">
        <v>26.677077810480998</v>
      </c>
      <c r="L24">
        <v>-1.73292173158422</v>
      </c>
      <c r="M24">
        <v>0</v>
      </c>
      <c r="N24">
        <v>0</v>
      </c>
      <c r="O24">
        <v>0.76275138374797202</v>
      </c>
      <c r="P24">
        <v>0</v>
      </c>
      <c r="Q24">
        <v>-3.04673508042256E-2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-25.4297608165102</v>
      </c>
      <c r="Z24">
        <v>3.4081982937965898</v>
      </c>
      <c r="AA24">
        <v>0.66600289397063706</v>
      </c>
      <c r="AB24">
        <v>0.26644537319060202</v>
      </c>
      <c r="AC24">
        <v>0.31738985320353802</v>
      </c>
      <c r="AD24">
        <v>-3.1505490328875099</v>
      </c>
      <c r="AE24">
        <v>6.9787701425736701</v>
      </c>
      <c r="AF24">
        <v>25.740839218242701</v>
      </c>
      <c r="AG24">
        <f t="shared" si="0"/>
        <v>0.80484621446866811</v>
      </c>
      <c r="AH24">
        <f t="shared" si="1"/>
        <v>-1.9499581607759886</v>
      </c>
      <c r="AI24" s="19">
        <v>-3.0005160241009179</v>
      </c>
      <c r="AJ24" s="19">
        <v>1.1368252000000001</v>
      </c>
      <c r="AK24" s="19">
        <v>-2.2692812500000001</v>
      </c>
    </row>
    <row r="25" spans="1:37">
      <c r="A25" s="1">
        <v>41274</v>
      </c>
      <c r="B25">
        <v>1.68853550835584</v>
      </c>
      <c r="C25">
        <v>-0.80996321172394303</v>
      </c>
      <c r="D25">
        <v>-2.3226142623147199</v>
      </c>
      <c r="E25" s="16">
        <v>-9.3899547834162003E-5</v>
      </c>
      <c r="F25">
        <v>-0.128138593560679</v>
      </c>
      <c r="G25">
        <v>17.557532665901</v>
      </c>
      <c r="H25">
        <v>5.3122221570343102E-3</v>
      </c>
      <c r="I25">
        <v>0.407151212035058</v>
      </c>
      <c r="J25">
        <v>8.7861664947813806E-3</v>
      </c>
      <c r="K25">
        <v>26.2895845312616</v>
      </c>
      <c r="L25">
        <v>-1.6484045493603601</v>
      </c>
      <c r="M25">
        <v>0</v>
      </c>
      <c r="N25">
        <v>0</v>
      </c>
      <c r="O25">
        <v>0.77028908110739602</v>
      </c>
      <c r="P25">
        <v>0</v>
      </c>
      <c r="Q25">
        <v>-2.1151968916469199E-2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-25.318973453458</v>
      </c>
      <c r="Z25">
        <v>3.41025109297893</v>
      </c>
      <c r="AA25">
        <v>0.66484067177225703</v>
      </c>
      <c r="AB25">
        <v>0.33257312884005902</v>
      </c>
      <c r="AC25">
        <v>0.40025708850841701</v>
      </c>
      <c r="AD25">
        <v>-3.1384898006277799</v>
      </c>
      <c r="AE25">
        <v>6.9574401267368096</v>
      </c>
      <c r="AF25">
        <v>25.104723756639501</v>
      </c>
      <c r="AG25">
        <f t="shared" si="0"/>
        <v>0.16873075286546779</v>
      </c>
      <c r="AH25">
        <f t="shared" si="1"/>
        <v>-2.471312506410019</v>
      </c>
      <c r="AI25" s="19">
        <v>-3.2150264319633841</v>
      </c>
      <c r="AJ25" s="19">
        <v>1.2547473</v>
      </c>
      <c r="AK25" s="19">
        <v>-2.5294687499999999</v>
      </c>
    </row>
    <row r="26" spans="1:37">
      <c r="A26" s="1">
        <v>41364</v>
      </c>
      <c r="B26">
        <v>1.9786437510478001</v>
      </c>
      <c r="C26">
        <v>-0.79178442491126899</v>
      </c>
      <c r="D26">
        <v>-2.14356086727468</v>
      </c>
      <c r="E26">
        <v>-3.0285695938721198E-4</v>
      </c>
      <c r="F26">
        <v>-0.20814263563907201</v>
      </c>
      <c r="G26">
        <v>17.392860355399002</v>
      </c>
      <c r="H26">
        <v>-1.0660212128721001E-3</v>
      </c>
      <c r="I26">
        <v>0.39270397728762702</v>
      </c>
      <c r="J26">
        <v>8.9714381156942805E-3</v>
      </c>
      <c r="K26">
        <v>25.346612750164599</v>
      </c>
      <c r="L26">
        <v>-1.58511867652674</v>
      </c>
      <c r="M26">
        <v>0</v>
      </c>
      <c r="N26">
        <v>0</v>
      </c>
      <c r="O26">
        <v>0.77587910859464204</v>
      </c>
      <c r="P26">
        <v>0</v>
      </c>
      <c r="Q26">
        <v>-1.4530158274751201E-2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-25.181368510595199</v>
      </c>
      <c r="Z26">
        <v>3.3031438179241199</v>
      </c>
      <c r="AA26">
        <v>0.60964110277982697</v>
      </c>
      <c r="AB26">
        <v>0.33269499989462697</v>
      </c>
      <c r="AC26">
        <v>0.43273254988352</v>
      </c>
      <c r="AD26">
        <v>-3.0894084975426801</v>
      </c>
      <c r="AE26">
        <v>6.9361867763238703</v>
      </c>
      <c r="AF26">
        <v>24.494787978478801</v>
      </c>
      <c r="AG26">
        <f t="shared" si="0"/>
        <v>-0.44120502529523264</v>
      </c>
      <c r="AH26">
        <f t="shared" si="1"/>
        <v>-2.1952532378040459</v>
      </c>
      <c r="AI26" s="19">
        <v>-3.3375897429209438</v>
      </c>
      <c r="AJ26" s="19">
        <v>1.347278</v>
      </c>
      <c r="AK26" s="19">
        <v>-2.8424999999999998</v>
      </c>
    </row>
    <row r="27" spans="1:37">
      <c r="A27" s="1">
        <v>41455</v>
      </c>
      <c r="B27">
        <v>2.3158174430880001</v>
      </c>
      <c r="C27">
        <v>-0.83785725871482097</v>
      </c>
      <c r="D27">
        <v>-2.3233159389095301</v>
      </c>
      <c r="E27">
        <v>-3.7381298482556301E-4</v>
      </c>
      <c r="F27">
        <v>-0.113288690684524</v>
      </c>
      <c r="G27">
        <v>17.262847581181401</v>
      </c>
      <c r="H27">
        <v>-6.1443255364638197E-2</v>
      </c>
      <c r="I27">
        <v>0.37906184305992402</v>
      </c>
      <c r="J27">
        <v>1.0760175114783501E-2</v>
      </c>
      <c r="K27">
        <v>24.779326666313001</v>
      </c>
      <c r="L27">
        <v>-1.3657132052002601</v>
      </c>
      <c r="M27">
        <v>0</v>
      </c>
      <c r="N27">
        <v>0</v>
      </c>
      <c r="O27">
        <v>0.78297190769186098</v>
      </c>
      <c r="P27">
        <v>0</v>
      </c>
      <c r="Q27">
        <v>-1.12190983031307E-2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-24.8327313304559</v>
      </c>
      <c r="Z27">
        <v>3.2602455369069099</v>
      </c>
      <c r="AA27">
        <v>0.59993817350668099</v>
      </c>
      <c r="AB27">
        <v>0.35298904661994901</v>
      </c>
      <c r="AC27">
        <v>0.46621535108997197</v>
      </c>
      <c r="AD27">
        <v>-3.01541512410718</v>
      </c>
      <c r="AE27">
        <v>6.9150096886127503</v>
      </c>
      <c r="AF27">
        <v>24.563825698460398</v>
      </c>
      <c r="AG27">
        <f t="shared" si="0"/>
        <v>-0.37216730531363496</v>
      </c>
      <c r="AH27">
        <f t="shared" si="1"/>
        <v>-1.9827356251870718</v>
      </c>
      <c r="AI27" s="19">
        <v>-3.3594960907870139</v>
      </c>
      <c r="AJ27" s="19">
        <v>1.3304111000000001</v>
      </c>
      <c r="AK27" s="19">
        <v>-2.9874999999999998</v>
      </c>
    </row>
    <row r="28" spans="1:37">
      <c r="A28" s="1">
        <v>41547</v>
      </c>
      <c r="B28">
        <v>2.02744599405007</v>
      </c>
      <c r="C28">
        <v>-0.87290481502888795</v>
      </c>
      <c r="D28">
        <v>-2.6922543536323298</v>
      </c>
      <c r="E28">
        <v>-2.3370726668001601E-4</v>
      </c>
      <c r="F28">
        <v>0.50599300179270901</v>
      </c>
      <c r="G28">
        <v>17.159645764878402</v>
      </c>
      <c r="H28">
        <v>6.2806821997660994E-2</v>
      </c>
      <c r="I28">
        <v>0.35864097316103499</v>
      </c>
      <c r="J28">
        <v>1.42879083074071E-2</v>
      </c>
      <c r="K28">
        <v>24.409367339651499</v>
      </c>
      <c r="L28">
        <v>-1.21912819818972</v>
      </c>
      <c r="M28">
        <v>0</v>
      </c>
      <c r="N28">
        <v>0</v>
      </c>
      <c r="O28">
        <v>0.79040221380942899</v>
      </c>
      <c r="P28">
        <v>0</v>
      </c>
      <c r="Q28">
        <v>-2.6064836155932702E-2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-24.4686791757712</v>
      </c>
      <c r="Z28">
        <v>3.2027039531231098</v>
      </c>
      <c r="AA28">
        <v>0.56129313336237896</v>
      </c>
      <c r="AB28">
        <v>0.335886853767983</v>
      </c>
      <c r="AC28">
        <v>0.46705887279988001</v>
      </c>
      <c r="AD28">
        <v>-2.9498574568540499</v>
      </c>
      <c r="AE28">
        <v>6.8939084662511503</v>
      </c>
      <c r="AF28">
        <v>24.560318754054101</v>
      </c>
      <c r="AG28">
        <f t="shared" si="0"/>
        <v>-0.37567424971993191</v>
      </c>
      <c r="AH28">
        <f t="shared" si="1"/>
        <v>-1.9334477697995318</v>
      </c>
      <c r="AI28" s="19">
        <v>-3.2807454755615502</v>
      </c>
      <c r="AJ28" s="19">
        <v>1.5884453000000001</v>
      </c>
      <c r="AK28" s="19">
        <v>-3.0565000000000002</v>
      </c>
    </row>
    <row r="29" spans="1:37">
      <c r="A29" s="1">
        <v>41639</v>
      </c>
      <c r="B29">
        <v>2.3715318415572502</v>
      </c>
      <c r="C29">
        <v>-0.76416708516801102</v>
      </c>
      <c r="D29">
        <v>-2.8850404243878902</v>
      </c>
      <c r="E29">
        <v>1.15740278349697E-4</v>
      </c>
      <c r="F29">
        <v>0.70262591254997597</v>
      </c>
      <c r="G29">
        <v>16.991893537511402</v>
      </c>
      <c r="H29">
        <v>-5.1210865488299298E-3</v>
      </c>
      <c r="I29">
        <v>0.27310945559577299</v>
      </c>
      <c r="J29">
        <v>1.9331731772094601E-2</v>
      </c>
      <c r="K29">
        <v>23.921270807435199</v>
      </c>
      <c r="L29">
        <v>-1.02961628836434</v>
      </c>
      <c r="M29">
        <v>0</v>
      </c>
      <c r="N29">
        <v>0</v>
      </c>
      <c r="O29">
        <v>0.79056306338899496</v>
      </c>
      <c r="P29">
        <v>0</v>
      </c>
      <c r="Q29">
        <v>-1.0308078719763599E-2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-24.1845776938091</v>
      </c>
      <c r="Z29">
        <v>3.1979534477176799</v>
      </c>
      <c r="AA29">
        <v>0.55881616555736502</v>
      </c>
      <c r="AB29">
        <v>0.345050444365538</v>
      </c>
      <c r="AC29">
        <v>0.48544887869301601</v>
      </c>
      <c r="AD29">
        <v>-2.8788199261539198</v>
      </c>
      <c r="AE29">
        <v>6.8728827170593103</v>
      </c>
      <c r="AF29">
        <v>24.7729431603302</v>
      </c>
      <c r="AG29">
        <f t="shared" si="0"/>
        <v>-0.163049843443833</v>
      </c>
      <c r="AH29">
        <f t="shared" si="1"/>
        <v>-1.6081919672496099</v>
      </c>
      <c r="AI29" s="19">
        <v>-3.1020381718246122</v>
      </c>
      <c r="AJ29" s="19">
        <v>1.8602263000000001</v>
      </c>
      <c r="AK29" s="19">
        <v>-3.0495000000000001</v>
      </c>
    </row>
    <row r="30" spans="1:37">
      <c r="A30" s="1">
        <v>41729</v>
      </c>
      <c r="B30">
        <v>2.8242759860396198</v>
      </c>
      <c r="C30">
        <v>-0.65097384984537299</v>
      </c>
      <c r="D30">
        <v>-2.8309381844156598</v>
      </c>
      <c r="E30">
        <v>-3.0804098256098698E-4</v>
      </c>
      <c r="F30">
        <v>0.47585439198712198</v>
      </c>
      <c r="G30">
        <v>16.7680956062974</v>
      </c>
      <c r="H30">
        <v>-2.0237548638639E-2</v>
      </c>
      <c r="I30">
        <v>0.25658305968844403</v>
      </c>
      <c r="J30">
        <v>2.10014119285768E-2</v>
      </c>
      <c r="K30">
        <v>22.9772388458086</v>
      </c>
      <c r="L30">
        <v>-0.89563896091872697</v>
      </c>
      <c r="M30">
        <v>0</v>
      </c>
      <c r="N30">
        <v>0</v>
      </c>
      <c r="O30">
        <v>0.78879007501295695</v>
      </c>
      <c r="P30">
        <v>0</v>
      </c>
      <c r="Q30">
        <v>-3.6720940288296898E-3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-24.094430657101199</v>
      </c>
      <c r="Z30">
        <v>3.2001444691295302</v>
      </c>
      <c r="AA30">
        <v>0.56788120534983999</v>
      </c>
      <c r="AB30">
        <v>0.35796807469202802</v>
      </c>
      <c r="AC30">
        <v>0.50203007210152595</v>
      </c>
      <c r="AD30">
        <v>-2.8023700462875198</v>
      </c>
      <c r="AE30">
        <v>6.8519320538433304</v>
      </c>
      <c r="AF30">
        <v>24.293225869660599</v>
      </c>
      <c r="AG30">
        <f t="shared" si="0"/>
        <v>-0.64276713411343422</v>
      </c>
      <c r="AH30">
        <f t="shared" si="1"/>
        <v>-1.351229097806236</v>
      </c>
      <c r="AI30" s="19">
        <v>-2.8885277265185811</v>
      </c>
      <c r="AJ30" s="19">
        <v>1.6738161</v>
      </c>
      <c r="AK30" s="19">
        <v>-2.7996249999999998</v>
      </c>
    </row>
    <row r="31" spans="1:37">
      <c r="A31" s="1">
        <v>41820</v>
      </c>
      <c r="B31">
        <v>2.7910539466006301</v>
      </c>
      <c r="C31">
        <v>-0.410788901643029</v>
      </c>
      <c r="D31">
        <v>-2.6397176111205098</v>
      </c>
      <c r="E31">
        <v>1.2714426002324999E-4</v>
      </c>
      <c r="F31">
        <v>0.11658329905289801</v>
      </c>
      <c r="G31">
        <v>16.5503728846681</v>
      </c>
      <c r="H31">
        <v>2.6788525733596899E-2</v>
      </c>
      <c r="I31">
        <v>0.178652337930605</v>
      </c>
      <c r="J31">
        <v>2.4945790397281099E-2</v>
      </c>
      <c r="K31">
        <v>22.643803146167102</v>
      </c>
      <c r="L31">
        <v>-0.76092504342438705</v>
      </c>
      <c r="M31">
        <v>0</v>
      </c>
      <c r="N31">
        <v>0</v>
      </c>
      <c r="O31">
        <v>0.78436241654897298</v>
      </c>
      <c r="P31">
        <v>0</v>
      </c>
      <c r="Q31">
        <v>-5.1381608253529797E-3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-23.941400208460198</v>
      </c>
      <c r="Z31">
        <v>3.22683253774805</v>
      </c>
      <c r="AA31">
        <v>0.56597092417514905</v>
      </c>
      <c r="AB31">
        <v>0.36835268821057998</v>
      </c>
      <c r="AC31">
        <v>0.50790756440240803</v>
      </c>
      <c r="AD31">
        <v>-2.7260487341878101</v>
      </c>
      <c r="AE31">
        <v>6.8310560942185203</v>
      </c>
      <c r="AF31">
        <v>24.132790640452701</v>
      </c>
      <c r="AG31">
        <f t="shared" si="0"/>
        <v>-0.80320236332133277</v>
      </c>
      <c r="AH31">
        <f t="shared" si="1"/>
        <v>-1.4486202813766162</v>
      </c>
      <c r="AI31" s="19">
        <v>-2.682818845102628</v>
      </c>
      <c r="AJ31" s="19">
        <v>1.9215804000000001</v>
      </c>
      <c r="AK31" s="19">
        <v>-2.7073749999999999</v>
      </c>
    </row>
    <row r="32" spans="1:37">
      <c r="A32" s="1">
        <v>41912</v>
      </c>
      <c r="B32">
        <v>2.80697279222619</v>
      </c>
      <c r="C32">
        <v>-0.35102860823257998</v>
      </c>
      <c r="D32">
        <v>-2.3311876689169799</v>
      </c>
      <c r="E32">
        <v>-3.31663955155672E-4</v>
      </c>
      <c r="F32">
        <v>-0.60200126724140601</v>
      </c>
      <c r="G32">
        <v>16.380845344236601</v>
      </c>
      <c r="H32">
        <v>1.2156573725941601E-2</v>
      </c>
      <c r="I32">
        <v>0.24770656802388299</v>
      </c>
      <c r="J32">
        <v>2.6840899733530401E-2</v>
      </c>
      <c r="K32">
        <v>22.531608953258001</v>
      </c>
      <c r="L32">
        <v>-0.58345891781967596</v>
      </c>
      <c r="M32">
        <v>0</v>
      </c>
      <c r="N32">
        <v>0</v>
      </c>
      <c r="O32">
        <v>0.78615621185723605</v>
      </c>
      <c r="P32">
        <v>0</v>
      </c>
      <c r="Q32">
        <v>1.06524975009931E-3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-23.566741821031201</v>
      </c>
      <c r="Z32">
        <v>3.1897340410650701</v>
      </c>
      <c r="AA32">
        <v>0.57689064148102298</v>
      </c>
      <c r="AB32">
        <v>0.38570359590042702</v>
      </c>
      <c r="AC32">
        <v>0.51522421622243397</v>
      </c>
      <c r="AD32">
        <v>-2.6492916462757701</v>
      </c>
      <c r="AE32">
        <v>6.8102544604421196</v>
      </c>
      <c r="AF32">
        <v>24.187117954449899</v>
      </c>
      <c r="AG32">
        <f t="shared" si="0"/>
        <v>-0.74887504932413407</v>
      </c>
      <c r="AH32">
        <f t="shared" si="1"/>
        <v>-1.7320030299441171</v>
      </c>
      <c r="AI32" s="19">
        <v>-2.484911527577141</v>
      </c>
      <c r="AJ32" s="19">
        <v>2.1733503000000001</v>
      </c>
      <c r="AK32" s="19">
        <v>-2.6058750000000002</v>
      </c>
    </row>
    <row r="33" spans="1:37">
      <c r="A33" s="1">
        <v>42004</v>
      </c>
      <c r="B33">
        <v>3.0935357002398298</v>
      </c>
      <c r="C33">
        <v>-0.14521558948221699</v>
      </c>
      <c r="D33">
        <v>-1.9575496930754901</v>
      </c>
      <c r="E33">
        <v>-1.07587070050907E-4</v>
      </c>
      <c r="F33">
        <v>-1.2940581196524199</v>
      </c>
      <c r="G33">
        <v>16.227998865828301</v>
      </c>
      <c r="H33">
        <v>-1.0892051320278E-2</v>
      </c>
      <c r="I33">
        <v>0.19469700481990401</v>
      </c>
      <c r="J33">
        <v>2.9710932777765799E-2</v>
      </c>
      <c r="K33">
        <v>22.0413258589947</v>
      </c>
      <c r="L33">
        <v>-0.46157466028531402</v>
      </c>
      <c r="M33">
        <v>0</v>
      </c>
      <c r="N33">
        <v>0</v>
      </c>
      <c r="O33">
        <v>0.77908095913942099</v>
      </c>
      <c r="P33">
        <v>0</v>
      </c>
      <c r="Q33">
        <v>1.0249599178768699E-2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-22.982527788309302</v>
      </c>
      <c r="Z33">
        <v>3.1188168576115101</v>
      </c>
      <c r="AA33">
        <v>0.575921057102183</v>
      </c>
      <c r="AB33">
        <v>0.40470661895564097</v>
      </c>
      <c r="AC33">
        <v>0.51071763646308199</v>
      </c>
      <c r="AD33">
        <v>-2.57216328623712</v>
      </c>
      <c r="AE33">
        <v>6.78952677925479</v>
      </c>
      <c r="AF33">
        <v>24.352199094933901</v>
      </c>
      <c r="AG33">
        <f t="shared" si="0"/>
        <v>-0.58379390884013205</v>
      </c>
      <c r="AH33">
        <f t="shared" si="1"/>
        <v>-1.6805908634208215</v>
      </c>
      <c r="AI33" s="19">
        <v>-2.294805773941746</v>
      </c>
      <c r="AJ33" s="19">
        <v>2.1986349999999999</v>
      </c>
      <c r="AK33" s="19">
        <v>-2.4951249999999998</v>
      </c>
    </row>
    <row r="34" spans="1:37">
      <c r="A34" s="1">
        <v>42094</v>
      </c>
      <c r="B34">
        <v>3.1898067810811401</v>
      </c>
      <c r="C34">
        <v>3.3711396675672897E-2</v>
      </c>
      <c r="D34">
        <v>-1.6048076504937301</v>
      </c>
      <c r="E34" s="16">
        <v>1.32594558273094E-5</v>
      </c>
      <c r="F34">
        <v>-2.0527150746729501</v>
      </c>
      <c r="G34">
        <v>16.048328633802701</v>
      </c>
      <c r="H34">
        <v>-2.1280224390714499E-2</v>
      </c>
      <c r="I34">
        <v>0.197421664216407</v>
      </c>
      <c r="J34">
        <v>3.1587354900196797E-2</v>
      </c>
      <c r="K34">
        <v>21.0587691787957</v>
      </c>
      <c r="L34">
        <v>-0.34785917052728799</v>
      </c>
      <c r="M34">
        <v>0</v>
      </c>
      <c r="N34">
        <v>0</v>
      </c>
      <c r="O34">
        <v>0.76991899005368403</v>
      </c>
      <c r="P34">
        <v>0</v>
      </c>
      <c r="Q34">
        <v>1.02384632887009E-2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-22.273439208153199</v>
      </c>
      <c r="Z34">
        <v>3.0283300753494302</v>
      </c>
      <c r="AA34">
        <v>0.56185230973922295</v>
      </c>
      <c r="AB34">
        <v>0.417172758308195</v>
      </c>
      <c r="AC34">
        <v>0.50784274511924399</v>
      </c>
      <c r="AD34">
        <v>-2.4947942145327802</v>
      </c>
      <c r="AE34">
        <v>6.7688726817304703</v>
      </c>
      <c r="AF34">
        <v>23.828970749746102</v>
      </c>
      <c r="AG34">
        <f t="shared" si="0"/>
        <v>-1.1070222540279318</v>
      </c>
      <c r="AH34">
        <f t="shared" si="1"/>
        <v>-1.9127558986537423</v>
      </c>
      <c r="AI34" s="19">
        <v>-2.111491915949522</v>
      </c>
      <c r="AJ34" s="19">
        <v>2.154855</v>
      </c>
      <c r="AK34" s="19">
        <v>-2.3768437499999999</v>
      </c>
    </row>
    <row r="35" spans="1:37">
      <c r="A35" s="1">
        <v>42185</v>
      </c>
      <c r="B35">
        <v>2.8698888658475501</v>
      </c>
      <c r="C35">
        <v>4.2326876623285097E-2</v>
      </c>
      <c r="D35">
        <v>-1.6682011531145</v>
      </c>
      <c r="E35">
        <v>-4.2622885034369001E-4</v>
      </c>
      <c r="F35">
        <v>-2.1082768744379301</v>
      </c>
      <c r="G35">
        <v>15.9570443762093</v>
      </c>
      <c r="H35">
        <v>8.5406070365359604E-3</v>
      </c>
      <c r="I35">
        <v>0.20325296715484201</v>
      </c>
      <c r="J35">
        <v>3.4043958865219603E-2</v>
      </c>
      <c r="K35">
        <v>20.5554234624747</v>
      </c>
      <c r="L35">
        <v>0.17503077864017799</v>
      </c>
      <c r="M35">
        <v>0</v>
      </c>
      <c r="N35">
        <v>0</v>
      </c>
      <c r="O35">
        <v>0.76360426509699797</v>
      </c>
      <c r="P35">
        <v>0</v>
      </c>
      <c r="Q35">
        <v>1.9712254993990998E-3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-21.325988738502801</v>
      </c>
      <c r="Z35">
        <v>2.9031878277369798</v>
      </c>
      <c r="AA35">
        <v>0.528441567953157</v>
      </c>
      <c r="AB35">
        <v>0.406634250371818</v>
      </c>
      <c r="AC35">
        <v>0.488398843125879</v>
      </c>
      <c r="AD35">
        <v>-2.4225103345404602</v>
      </c>
      <c r="AE35">
        <v>6.7482918031339496</v>
      </c>
      <c r="AF35">
        <v>24.160678346323699</v>
      </c>
      <c r="AG35">
        <f t="shared" si="0"/>
        <v>-0.77531465745033401</v>
      </c>
      <c r="AH35">
        <f t="shared" si="1"/>
        <v>-1.9089015360696031</v>
      </c>
      <c r="AI35" s="19">
        <v>-1.9338658166634</v>
      </c>
      <c r="AJ35" s="19">
        <v>2.5226723999999998</v>
      </c>
      <c r="AK35" s="19">
        <v>-2.2469062499999999</v>
      </c>
    </row>
    <row r="36" spans="1:37">
      <c r="A36" s="1">
        <v>42277</v>
      </c>
      <c r="B36">
        <v>3.5259089543978801</v>
      </c>
      <c r="C36">
        <v>1.2356277792392199E-2</v>
      </c>
      <c r="D36">
        <v>-1.7953127978888801</v>
      </c>
      <c r="E36">
        <v>6.6070168897515002E-4</v>
      </c>
      <c r="F36">
        <v>-2.0995334147488198</v>
      </c>
      <c r="G36">
        <v>15.7763437789385</v>
      </c>
      <c r="H36">
        <v>-4.2477570397110604E-3</v>
      </c>
      <c r="I36">
        <v>0.28887001840424698</v>
      </c>
      <c r="J36">
        <v>3.5677517473749101E-2</v>
      </c>
      <c r="K36">
        <v>19.544221270600602</v>
      </c>
      <c r="L36">
        <v>-0.13695603338821499</v>
      </c>
      <c r="M36">
        <v>0</v>
      </c>
      <c r="N36">
        <v>0</v>
      </c>
      <c r="O36">
        <v>0.76509540192737802</v>
      </c>
      <c r="P36">
        <v>0</v>
      </c>
      <c r="Q36">
        <v>4.3682157444931901E-3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-20.223944971928098</v>
      </c>
      <c r="Z36">
        <v>2.8187942692641799</v>
      </c>
      <c r="AA36">
        <v>0.54466719531850105</v>
      </c>
      <c r="AB36">
        <v>0.43512326901475001</v>
      </c>
      <c r="AC36">
        <v>0.49455257898051103</v>
      </c>
      <c r="AD36">
        <v>-2.33353188283257</v>
      </c>
      <c r="AE36">
        <v>6.7277837827857203</v>
      </c>
      <c r="AF36">
        <v>24.3808963745056</v>
      </c>
      <c r="AG36">
        <f t="shared" si="0"/>
        <v>-0.55509662926843362</v>
      </c>
      <c r="AH36">
        <f t="shared" si="1"/>
        <v>-1.8349783576863068</v>
      </c>
      <c r="AI36" s="19">
        <v>-1.7619269300219269</v>
      </c>
      <c r="AJ36" s="19">
        <v>2.4005920000000001</v>
      </c>
      <c r="AK36" s="19">
        <v>-2.1070312499999999</v>
      </c>
    </row>
    <row r="37" spans="1:37">
      <c r="A37" s="1">
        <v>42369</v>
      </c>
      <c r="B37">
        <v>3.4784827533825902</v>
      </c>
      <c r="C37">
        <v>-4.5204655445949503E-2</v>
      </c>
      <c r="D37">
        <v>-1.7759449185391101</v>
      </c>
      <c r="E37">
        <v>-1.91405719494044E-4</v>
      </c>
      <c r="F37">
        <v>-2.5362496243449999</v>
      </c>
      <c r="G37">
        <v>15.7089178115331</v>
      </c>
      <c r="H37">
        <v>8.4574129823061991E-3</v>
      </c>
      <c r="I37">
        <v>0.31316083101731801</v>
      </c>
      <c r="J37">
        <v>3.2692837069818501E-2</v>
      </c>
      <c r="K37">
        <v>18.537113053056999</v>
      </c>
      <c r="L37">
        <v>0.18041669881139899</v>
      </c>
      <c r="M37">
        <v>0</v>
      </c>
      <c r="N37">
        <v>0</v>
      </c>
      <c r="O37">
        <v>0.76038374038045198</v>
      </c>
      <c r="P37">
        <v>0</v>
      </c>
      <c r="Q37">
        <v>2.7729340792018299E-3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-18.916082405079202</v>
      </c>
      <c r="Z37">
        <v>2.7137332085751802</v>
      </c>
      <c r="AA37">
        <v>0.54793816974602705</v>
      </c>
      <c r="AB37">
        <v>0.44512797757647798</v>
      </c>
      <c r="AC37">
        <v>0.48508075800417</v>
      </c>
      <c r="AD37">
        <v>-2.2396684501880499</v>
      </c>
      <c r="AE37">
        <v>6.7073482639337101</v>
      </c>
      <c r="AF37">
        <v>24.408284990831898</v>
      </c>
      <c r="AG37">
        <f t="shared" si="0"/>
        <v>-0.52770801294213499</v>
      </c>
      <c r="AH37">
        <f t="shared" si="1"/>
        <v>-2.1009503246337395</v>
      </c>
      <c r="AI37" s="19">
        <v>-1.595675256024778</v>
      </c>
      <c r="AJ37" s="19">
        <v>2.1906766000000002</v>
      </c>
      <c r="AK37" s="19">
        <v>-1.95721875</v>
      </c>
    </row>
    <row r="38" spans="1:37">
      <c r="A38" s="1">
        <v>42460</v>
      </c>
      <c r="B38">
        <v>4.3093058542693896</v>
      </c>
      <c r="C38">
        <v>5.8106128186992401E-2</v>
      </c>
      <c r="D38">
        <v>-1.5573251327073201</v>
      </c>
      <c r="E38">
        <v>2.80709135429728E-4</v>
      </c>
      <c r="F38">
        <v>-3.26152847402855</v>
      </c>
      <c r="G38">
        <v>15.6210183869127</v>
      </c>
      <c r="H38">
        <v>-8.6329108024674195E-3</v>
      </c>
      <c r="I38">
        <v>0.24899108456566699</v>
      </c>
      <c r="J38">
        <v>3.2610229558701499E-2</v>
      </c>
      <c r="K38">
        <v>17.274174586154398</v>
      </c>
      <c r="L38">
        <v>0.16062284638484001</v>
      </c>
      <c r="M38">
        <v>0</v>
      </c>
      <c r="N38">
        <v>0</v>
      </c>
      <c r="O38">
        <v>0.747843120668501</v>
      </c>
      <c r="P38">
        <v>0</v>
      </c>
      <c r="Q38">
        <v>7.6277978422025199E-3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-17.316785705064</v>
      </c>
      <c r="Z38">
        <v>2.6201304981511999</v>
      </c>
      <c r="AA38">
        <v>0.58729040991637405</v>
      </c>
      <c r="AB38">
        <v>0.47433120097870402</v>
      </c>
      <c r="AC38">
        <v>0.48048579326908702</v>
      </c>
      <c r="AD38">
        <v>-2.13710767313985</v>
      </c>
      <c r="AE38">
        <v>6.6869848936313998</v>
      </c>
      <c r="AF38">
        <v>25.0284236438834</v>
      </c>
      <c r="AG38">
        <f t="shared" si="0"/>
        <v>9.2430640109366635E-2</v>
      </c>
      <c r="AH38">
        <f t="shared" si="1"/>
        <v>-1.890088470156547</v>
      </c>
      <c r="AI38" s="19">
        <v>-1.4128213840725869</v>
      </c>
      <c r="AJ38" s="19">
        <v>2.3042479</v>
      </c>
      <c r="AK38" s="19">
        <v>-1.8532500000000001</v>
      </c>
    </row>
    <row r="39" spans="1:37">
      <c r="A39" s="1">
        <v>42551</v>
      </c>
      <c r="B39">
        <v>4.2364002851625697</v>
      </c>
      <c r="C39">
        <v>0.156338969375453</v>
      </c>
      <c r="D39">
        <v>-1.22846159705744</v>
      </c>
      <c r="E39">
        <v>3.6179751912595302E-4</v>
      </c>
      <c r="F39">
        <v>-3.7606564498135899</v>
      </c>
      <c r="G39">
        <v>15.465154953282401</v>
      </c>
      <c r="H39">
        <v>4.4185367360086499E-2</v>
      </c>
      <c r="I39">
        <v>0.23645336601815001</v>
      </c>
      <c r="J39">
        <v>3.2578961073455301E-2</v>
      </c>
      <c r="K39">
        <v>15.860859744674899</v>
      </c>
      <c r="L39">
        <v>0.25456811455626399</v>
      </c>
      <c r="M39">
        <v>0</v>
      </c>
      <c r="N39">
        <v>0</v>
      </c>
      <c r="O39">
        <v>0.73774740339659695</v>
      </c>
      <c r="P39">
        <v>0</v>
      </c>
      <c r="Q39">
        <v>7.4390909843263901E-3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-15.6002604125992</v>
      </c>
      <c r="Z39">
        <v>2.4511104815339602</v>
      </c>
      <c r="AA39">
        <v>0.60762385009425901</v>
      </c>
      <c r="AB39">
        <v>0.49722851101684901</v>
      </c>
      <c r="AC39">
        <v>0.47710317039559302</v>
      </c>
      <c r="AD39">
        <v>-2.02832543695594</v>
      </c>
      <c r="AE39">
        <v>6.6666933226219998</v>
      </c>
      <c r="AF39">
        <v>25.114143492639801</v>
      </c>
      <c r="AG39">
        <f t="shared" si="0"/>
        <v>0.1781504888657679</v>
      </c>
      <c r="AH39">
        <f t="shared" si="1"/>
        <v>-2.087189419294651</v>
      </c>
      <c r="AI39" s="19">
        <v>-1.173410446662237</v>
      </c>
      <c r="AJ39" s="19">
        <v>2.4138378999999999</v>
      </c>
      <c r="AK39" s="19">
        <v>-1.6612499999999999</v>
      </c>
    </row>
    <row r="40" spans="1:37">
      <c r="A40" s="1">
        <v>42643</v>
      </c>
      <c r="B40">
        <v>4.26030989784278</v>
      </c>
      <c r="C40">
        <v>0.25392783070284902</v>
      </c>
      <c r="D40">
        <v>-0.92696430105240402</v>
      </c>
      <c r="E40" s="16">
        <v>8.0105577593056601E-5</v>
      </c>
      <c r="F40">
        <v>-4.2094190046629603</v>
      </c>
      <c r="G40">
        <v>15.301603428889999</v>
      </c>
      <c r="H40">
        <v>-2.6028976207532899E-2</v>
      </c>
      <c r="I40">
        <v>0.23795677397919099</v>
      </c>
      <c r="J40">
        <v>3.0091138789140201E-2</v>
      </c>
      <c r="K40">
        <v>14.213972517318201</v>
      </c>
      <c r="L40">
        <v>0.39061561162706399</v>
      </c>
      <c r="M40">
        <v>0</v>
      </c>
      <c r="N40">
        <v>0</v>
      </c>
      <c r="O40">
        <v>0.72552251103715704</v>
      </c>
      <c r="P40">
        <v>0</v>
      </c>
      <c r="Q40">
        <v>2.31193370419242E-2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-13.8546389684141</v>
      </c>
      <c r="Z40">
        <v>2.2748465986351101</v>
      </c>
      <c r="AA40">
        <v>0.61438908850497198</v>
      </c>
      <c r="AB40">
        <v>0.514784423690411</v>
      </c>
      <c r="AC40">
        <v>0.472430495482631</v>
      </c>
      <c r="AD40">
        <v>-1.9157738125833199</v>
      </c>
      <c r="AE40">
        <v>6.6464732052282196</v>
      </c>
      <c r="AF40">
        <v>25.027297901426799</v>
      </c>
      <c r="AG40">
        <f t="shared" si="0"/>
        <v>9.1304897652765504E-2</v>
      </c>
      <c r="AH40">
        <f t="shared" si="1"/>
        <v>-2.2287054449811379</v>
      </c>
      <c r="AI40" s="19">
        <v>-0.87664464896553329</v>
      </c>
      <c r="AJ40" s="19">
        <v>2.3217560000000002</v>
      </c>
      <c r="AK40" s="19">
        <v>-1.4370000000000001</v>
      </c>
    </row>
    <row r="41" spans="1:37">
      <c r="A41" s="1">
        <v>42735</v>
      </c>
      <c r="B41">
        <v>3.7364409060482</v>
      </c>
      <c r="C41">
        <v>0.26544596960515598</v>
      </c>
      <c r="D41">
        <v>-0.89129192658950096</v>
      </c>
      <c r="E41" s="16">
        <v>3.9082176225202097E-5</v>
      </c>
      <c r="F41">
        <v>-4.0065442024626003</v>
      </c>
      <c r="G41">
        <v>15.1694936597279</v>
      </c>
      <c r="H41">
        <v>1.78534037679903E-2</v>
      </c>
      <c r="I41">
        <v>0.231735321445317</v>
      </c>
      <c r="J41">
        <v>2.8152980084986699E-2</v>
      </c>
      <c r="K41">
        <v>12.9462800994348</v>
      </c>
      <c r="L41">
        <v>0.50969368952070104</v>
      </c>
      <c r="M41">
        <v>0</v>
      </c>
      <c r="N41">
        <v>0</v>
      </c>
      <c r="O41">
        <v>0.71392595010827598</v>
      </c>
      <c r="P41">
        <v>0</v>
      </c>
      <c r="Q41">
        <v>2.2779918784525101E-2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-12.064512826366901</v>
      </c>
      <c r="Z41">
        <v>2.0618215234467701</v>
      </c>
      <c r="AA41">
        <v>0.59679117648735103</v>
      </c>
      <c r="AB41">
        <v>0.50253293347024897</v>
      </c>
      <c r="AC41">
        <v>0.45472090219773897</v>
      </c>
      <c r="AD41">
        <v>-1.8143604111785701</v>
      </c>
      <c r="AE41">
        <v>6.6263241992474704</v>
      </c>
      <c r="AF41">
        <v>25.107322348956</v>
      </c>
      <c r="AG41">
        <f t="shared" si="0"/>
        <v>0.17132934518196663</v>
      </c>
      <c r="AH41">
        <f t="shared" si="1"/>
        <v>-2.511944052309472</v>
      </c>
      <c r="AI41" s="19">
        <v>-0.52252399098303526</v>
      </c>
      <c r="AJ41" s="19">
        <v>2.2226626</v>
      </c>
      <c r="AK41" s="19">
        <v>-1.1805000000000001</v>
      </c>
    </row>
    <row r="42" spans="1:37">
      <c r="A42" s="1">
        <v>42825</v>
      </c>
      <c r="B42">
        <v>4.0141404646512102</v>
      </c>
      <c r="C42">
        <v>0.25816525623320002</v>
      </c>
      <c r="D42">
        <v>-0.96198798251108697</v>
      </c>
      <c r="E42">
        <v>7.2387268573640903E-4</v>
      </c>
      <c r="F42">
        <v>-3.72559553805156</v>
      </c>
      <c r="G42">
        <v>14.9989255557124</v>
      </c>
      <c r="H42">
        <v>-1.2888892673212599E-2</v>
      </c>
      <c r="I42">
        <v>0.23211334849710299</v>
      </c>
      <c r="J42">
        <v>2.7284305654578799E-2</v>
      </c>
      <c r="K42">
        <v>11.514093606335001</v>
      </c>
      <c r="L42">
        <v>0.46261112362857798</v>
      </c>
      <c r="M42">
        <v>0</v>
      </c>
      <c r="N42">
        <v>0</v>
      </c>
      <c r="O42">
        <v>0.70188240301317295</v>
      </c>
      <c r="P42">
        <v>0</v>
      </c>
      <c r="Q42">
        <v>2.71866582175588E-2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-10.268616598926</v>
      </c>
      <c r="Z42">
        <v>1.8547187176997799</v>
      </c>
      <c r="AA42">
        <v>0.573070530776702</v>
      </c>
      <c r="AB42">
        <v>0.487881555189418</v>
      </c>
      <c r="AC42">
        <v>0.434880131091955</v>
      </c>
      <c r="AD42">
        <v>-1.7197525273252401</v>
      </c>
      <c r="AE42">
        <v>6.6062459658519197</v>
      </c>
      <c r="AF42">
        <v>25.505081955751098</v>
      </c>
      <c r="AG42">
        <f t="shared" si="0"/>
        <v>0.56908895197706499</v>
      </c>
      <c r="AH42">
        <f t="shared" si="1"/>
        <v>-2.3071864628645518</v>
      </c>
      <c r="AI42" s="19">
        <v>-0.1507935449664399</v>
      </c>
      <c r="AJ42" s="19">
        <v>2.3032009000000002</v>
      </c>
      <c r="AK42" s="19">
        <v>-0.71065624999999899</v>
      </c>
    </row>
    <row r="43" spans="1:37">
      <c r="A43" s="1">
        <v>42916</v>
      </c>
      <c r="B43">
        <v>3.9621422932021702</v>
      </c>
      <c r="C43">
        <v>0.24960215938684899</v>
      </c>
      <c r="D43">
        <v>-1.0074930093411301</v>
      </c>
      <c r="E43">
        <v>-1.0723134285054401E-4</v>
      </c>
      <c r="F43">
        <v>-3.6732677263512601</v>
      </c>
      <c r="G43">
        <v>14.911434431281799</v>
      </c>
      <c r="H43">
        <v>-1.4413922654416199E-2</v>
      </c>
      <c r="I43">
        <v>0.24258775081158401</v>
      </c>
      <c r="J43">
        <v>2.57469293221088E-2</v>
      </c>
      <c r="K43">
        <v>9.9924471707061304</v>
      </c>
      <c r="L43">
        <v>0.96915613550809698</v>
      </c>
      <c r="M43">
        <v>0</v>
      </c>
      <c r="N43">
        <v>0</v>
      </c>
      <c r="O43">
        <v>0.68626549793075498</v>
      </c>
      <c r="P43">
        <v>0</v>
      </c>
      <c r="Q43">
        <v>2.0797124748501601E-2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-8.5184680278901208</v>
      </c>
      <c r="Z43">
        <v>1.6163751096279899</v>
      </c>
      <c r="AA43">
        <v>0.52178139129755297</v>
      </c>
      <c r="AB43">
        <v>0.443828977159893</v>
      </c>
      <c r="AC43">
        <v>0.40110432135542501</v>
      </c>
      <c r="AD43">
        <v>-1.6445216219730301</v>
      </c>
      <c r="AE43">
        <v>6.5862381694933596</v>
      </c>
      <c r="AF43">
        <v>25.771235922279299</v>
      </c>
      <c r="AG43">
        <f t="shared" si="0"/>
        <v>0.83524291850526566</v>
      </c>
      <c r="AH43">
        <f t="shared" si="1"/>
        <v>-1.977304401778575</v>
      </c>
      <c r="AI43" s="19">
        <v>0.12514295535212891</v>
      </c>
      <c r="AJ43" s="19">
        <v>2.1260561</v>
      </c>
      <c r="AK43" s="19">
        <v>-0.46209374999999903</v>
      </c>
    </row>
    <row r="44" spans="1:37">
      <c r="A44" s="1">
        <v>43008</v>
      </c>
      <c r="B44">
        <v>4.3599623595096801</v>
      </c>
      <c r="C44">
        <v>0.3236691232544</v>
      </c>
      <c r="D44">
        <v>-1.0218839874649099</v>
      </c>
      <c r="E44">
        <v>6.6198019689844997E-4</v>
      </c>
      <c r="F44">
        <v>-3.5626897754039999</v>
      </c>
      <c r="G44">
        <v>14.6758667623091</v>
      </c>
      <c r="H44">
        <v>-6.01165426789482E-3</v>
      </c>
      <c r="I44">
        <v>0.241688134785598</v>
      </c>
      <c r="J44">
        <v>2.1601802589640399E-2</v>
      </c>
      <c r="K44">
        <v>8.4415618295780099</v>
      </c>
      <c r="L44">
        <v>0.65056976128211597</v>
      </c>
      <c r="M44">
        <v>0</v>
      </c>
      <c r="N44">
        <v>0</v>
      </c>
      <c r="O44">
        <v>0.674245947061616</v>
      </c>
      <c r="P44">
        <v>0</v>
      </c>
      <c r="Q44">
        <v>1.6378401057063501E-2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-6.7294600815059997</v>
      </c>
      <c r="Z44">
        <v>1.4432709561271</v>
      </c>
      <c r="AA44">
        <v>0.52926342403295301</v>
      </c>
      <c r="AB44">
        <v>0.43835472087325</v>
      </c>
      <c r="AC44">
        <v>0.39731839633688698</v>
      </c>
      <c r="AD44">
        <v>-1.5659007054117999</v>
      </c>
      <c r="AE44">
        <v>6.5663004778124296</v>
      </c>
      <c r="AF44">
        <v>25.894767872751999</v>
      </c>
      <c r="AG44">
        <f t="shared" si="0"/>
        <v>0.95877486897796516</v>
      </c>
      <c r="AH44">
        <f t="shared" si="1"/>
        <v>-1.9956336710524356</v>
      </c>
      <c r="AI44" s="19">
        <v>0.29829600194960421</v>
      </c>
      <c r="AJ44" s="19">
        <v>2.0759582999999999</v>
      </c>
      <c r="AK44" s="19">
        <v>-0.25371874999999999</v>
      </c>
    </row>
    <row r="45" spans="1:37">
      <c r="A45" s="1">
        <v>43100</v>
      </c>
      <c r="B45">
        <v>4.5442971187641996</v>
      </c>
      <c r="C45">
        <v>0.29789447272904901</v>
      </c>
      <c r="D45">
        <v>-0.99294856094550998</v>
      </c>
      <c r="E45">
        <v>1.1839135634316601E-4</v>
      </c>
      <c r="F45">
        <v>-3.6052604000450201</v>
      </c>
      <c r="G45">
        <v>14.525847992090799</v>
      </c>
      <c r="H45">
        <v>-2.5695207795042901E-2</v>
      </c>
      <c r="I45">
        <v>0.31874002908194798</v>
      </c>
      <c r="J45">
        <v>1.6299063309560699E-2</v>
      </c>
      <c r="K45">
        <v>7.1111638204573797</v>
      </c>
      <c r="L45">
        <v>0.76266987482100601</v>
      </c>
      <c r="M45">
        <v>0</v>
      </c>
      <c r="N45">
        <v>0</v>
      </c>
      <c r="O45">
        <v>0.66522039360159402</v>
      </c>
      <c r="P45">
        <v>0</v>
      </c>
      <c r="Q45">
        <v>6.1682172846094004E-3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-4.9739609809022696</v>
      </c>
      <c r="Z45">
        <v>1.2688292372487</v>
      </c>
      <c r="AA45">
        <v>0.52786686026048601</v>
      </c>
      <c r="AB45">
        <v>0.42151084965882701</v>
      </c>
      <c r="AC45">
        <v>0.385668524917473</v>
      </c>
      <c r="AD45">
        <v>-1.4937708936694001</v>
      </c>
      <c r="AE45">
        <v>6.54643256155203</v>
      </c>
      <c r="AF45">
        <v>26.307091363776699</v>
      </c>
      <c r="AG45">
        <f t="shared" si="0"/>
        <v>1.3710983600026658</v>
      </c>
      <c r="AH45">
        <f t="shared" si="1"/>
        <v>-1.8762090579685298</v>
      </c>
      <c r="AI45" s="19">
        <v>0.3686655948256603</v>
      </c>
      <c r="AJ45" s="19">
        <v>2.3497718999999999</v>
      </c>
      <c r="AK45" s="19">
        <v>-8.5531249999999795E-2</v>
      </c>
    </row>
    <row r="46" spans="1:37">
      <c r="A46" s="1">
        <v>43190</v>
      </c>
      <c r="B46">
        <v>4.1051925278799404</v>
      </c>
      <c r="C46">
        <v>0.344241732418822</v>
      </c>
      <c r="D46">
        <v>-1.01967389194373</v>
      </c>
      <c r="E46">
        <v>6.7193524952454797E-4</v>
      </c>
      <c r="F46">
        <v>-3.5175479442093698</v>
      </c>
      <c r="G46">
        <v>14.396297360659799</v>
      </c>
      <c r="H46">
        <v>4.2586954700018401E-2</v>
      </c>
      <c r="I46">
        <v>0.33787357599676499</v>
      </c>
      <c r="J46">
        <v>1.59690297285459E-2</v>
      </c>
      <c r="K46">
        <v>5.8976051089950801</v>
      </c>
      <c r="L46">
        <v>0.82579184424073904</v>
      </c>
      <c r="M46">
        <v>0</v>
      </c>
      <c r="N46">
        <v>0</v>
      </c>
      <c r="O46">
        <v>0.651233956948716</v>
      </c>
      <c r="P46">
        <v>0</v>
      </c>
      <c r="Q46">
        <v>-6.8010169029445004E-3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-3.2811805574167798</v>
      </c>
      <c r="Z46">
        <v>1.0997840542442601</v>
      </c>
      <c r="AA46">
        <v>0.52597911443571899</v>
      </c>
      <c r="AB46">
        <v>0.40476101762787597</v>
      </c>
      <c r="AC46">
        <v>0.36436501003856597</v>
      </c>
      <c r="AD46">
        <v>-1.44642591304688</v>
      </c>
      <c r="AE46">
        <v>6.5266340944746801</v>
      </c>
      <c r="AF46">
        <v>26.267357994119202</v>
      </c>
      <c r="AG46">
        <f t="shared" si="0"/>
        <v>1.3313649903451683</v>
      </c>
      <c r="AH46">
        <f t="shared" si="1"/>
        <v>-2.2335228445326729</v>
      </c>
      <c r="AI46" s="19">
        <v>0.37558031997662422</v>
      </c>
      <c r="AJ46" s="19">
        <v>2.7037502999999998</v>
      </c>
      <c r="AK46" s="19">
        <v>-2.5499999999999901E-2</v>
      </c>
    </row>
    <row r="47" spans="1:37">
      <c r="A47" s="1">
        <v>43281</v>
      </c>
      <c r="B47">
        <v>4.5500219197783904</v>
      </c>
      <c r="C47">
        <v>0.340773245162038</v>
      </c>
      <c r="D47">
        <v>-1.02832718289888</v>
      </c>
      <c r="E47">
        <v>3.7717199567211999E-4</v>
      </c>
      <c r="F47">
        <v>-3.5220660257015801</v>
      </c>
      <c r="G47">
        <v>14.3152189797754</v>
      </c>
      <c r="H47">
        <v>-1.8750530733100401E-2</v>
      </c>
      <c r="I47">
        <v>0.33401342267769701</v>
      </c>
      <c r="J47">
        <v>1.0631016700208501E-2</v>
      </c>
      <c r="K47">
        <v>4.7340066207270199</v>
      </c>
      <c r="L47">
        <v>0.93791139914956601</v>
      </c>
      <c r="M47">
        <v>0</v>
      </c>
      <c r="N47">
        <v>0</v>
      </c>
      <c r="O47">
        <v>0.63684907587778306</v>
      </c>
      <c r="P47">
        <v>0</v>
      </c>
      <c r="Q47">
        <v>1.9486260361562899E-3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-1.6036707285897001</v>
      </c>
      <c r="Z47">
        <v>0.93100496992645199</v>
      </c>
      <c r="AA47">
        <v>0.53701931233987499</v>
      </c>
      <c r="AB47">
        <v>0.401689216511189</v>
      </c>
      <c r="AC47">
        <v>0.36318560208466</v>
      </c>
      <c r="AD47">
        <v>-1.41407409584393</v>
      </c>
      <c r="AE47">
        <v>6.5069047532835</v>
      </c>
      <c r="AF47">
        <v>27.014666768258198</v>
      </c>
      <c r="AG47">
        <f t="shared" si="0"/>
        <v>2.0786737644841651</v>
      </c>
      <c r="AH47">
        <f t="shared" si="1"/>
        <v>-1.8704871326714008</v>
      </c>
      <c r="AI47" s="19">
        <v>0.50064385609828355</v>
      </c>
      <c r="AJ47" s="19">
        <v>2.6322911000000002</v>
      </c>
      <c r="AK47" s="19">
        <v>8.9499999999999996E-2</v>
      </c>
    </row>
    <row r="48" spans="1:37">
      <c r="A48" s="1">
        <v>43373</v>
      </c>
      <c r="B48">
        <v>4.7019269984923602</v>
      </c>
      <c r="C48">
        <v>0.36269158448494798</v>
      </c>
      <c r="D48">
        <v>-0.97280136679210805</v>
      </c>
      <c r="E48">
        <v>3.4913914588466702E-4</v>
      </c>
      <c r="F48">
        <v>-3.6386852935018399</v>
      </c>
      <c r="G48">
        <v>14.2285193663506</v>
      </c>
      <c r="H48">
        <v>4.20517193774309E-2</v>
      </c>
      <c r="I48">
        <v>0.32863740604582697</v>
      </c>
      <c r="J48">
        <v>5.5000195170997104E-3</v>
      </c>
      <c r="K48">
        <v>3.2791401594182599</v>
      </c>
      <c r="L48">
        <v>0.94752895070158405</v>
      </c>
      <c r="M48">
        <v>0</v>
      </c>
      <c r="N48">
        <v>0</v>
      </c>
      <c r="O48">
        <v>0.61997568269597203</v>
      </c>
      <c r="P48">
        <v>0</v>
      </c>
      <c r="Q48">
        <v>1.5824978911138799E-3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-6.4807450244973499E-3</v>
      </c>
      <c r="Z48">
        <v>0.74914248125564997</v>
      </c>
      <c r="AA48">
        <v>0.54415984336630296</v>
      </c>
      <c r="AB48">
        <v>0.41409158578419297</v>
      </c>
      <c r="AC48">
        <v>0.37080726501404498</v>
      </c>
      <c r="AD48">
        <v>-1.3935321199334001</v>
      </c>
      <c r="AE48">
        <v>6.4872442175467704</v>
      </c>
      <c r="AF48">
        <v>27.071849391836</v>
      </c>
      <c r="AG48">
        <f t="shared" si="0"/>
        <v>2.135856388061967</v>
      </c>
      <c r="AH48">
        <f t="shared" si="1"/>
        <v>-1.8214720818185861</v>
      </c>
      <c r="AI48" s="19">
        <v>0.7665723944622912</v>
      </c>
      <c r="AJ48" s="19">
        <v>2.2840756999999998</v>
      </c>
      <c r="AK48" s="19">
        <v>0.1915</v>
      </c>
    </row>
    <row r="49" spans="1:37">
      <c r="A49" s="1">
        <v>43465</v>
      </c>
      <c r="B49">
        <v>4.6307917084293999</v>
      </c>
      <c r="C49">
        <v>0.37739327547078799</v>
      </c>
      <c r="D49">
        <v>-0.964281748519357</v>
      </c>
      <c r="E49">
        <v>1.0548722751233401E-4</v>
      </c>
      <c r="F49">
        <v>-3.6840792399178</v>
      </c>
      <c r="G49">
        <v>14.238266078715901</v>
      </c>
      <c r="H49">
        <v>-1.99372184449653E-2</v>
      </c>
      <c r="I49">
        <v>0.32785045916309402</v>
      </c>
      <c r="J49">
        <v>4.6657693497082903E-3</v>
      </c>
      <c r="K49">
        <v>2.05181858635647</v>
      </c>
      <c r="L49">
        <v>1.17576037790148</v>
      </c>
      <c r="M49">
        <v>0</v>
      </c>
      <c r="N49">
        <v>0</v>
      </c>
      <c r="O49">
        <v>0.60217888672216302</v>
      </c>
      <c r="P49">
        <v>0</v>
      </c>
      <c r="Q49">
        <v>1.34815498850659E-2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1.54361128736366</v>
      </c>
      <c r="Z49">
        <v>0.56233493620960895</v>
      </c>
      <c r="AA49">
        <v>0.52338725479814996</v>
      </c>
      <c r="AB49">
        <v>0.40479635289844201</v>
      </c>
      <c r="AC49">
        <v>0.373273384624983</v>
      </c>
      <c r="AD49">
        <v>-1.3924471244594701</v>
      </c>
      <c r="AE49">
        <v>6.4676521696257998</v>
      </c>
      <c r="AF49">
        <v>27.2366222334004</v>
      </c>
      <c r="AG49">
        <f t="shared" si="0"/>
        <v>2.3006292296263666</v>
      </c>
      <c r="AH49">
        <f t="shared" si="1"/>
        <v>-1.7661454481654775</v>
      </c>
      <c r="AI49" s="19">
        <v>1.1733659350681469</v>
      </c>
      <c r="AJ49" s="19">
        <v>2.1897834</v>
      </c>
      <c r="AK49" s="19">
        <v>0.28050000000000003</v>
      </c>
    </row>
    <row r="50" spans="1:37">
      <c r="A50" s="1">
        <v>43555</v>
      </c>
      <c r="B50">
        <v>5.46635097187903</v>
      </c>
      <c r="C50">
        <v>0.54387796376647302</v>
      </c>
      <c r="D50">
        <v>-0.92738881419588903</v>
      </c>
      <c r="E50">
        <v>9.3018311742037204E-4</v>
      </c>
      <c r="F50">
        <v>-3.74313774744446</v>
      </c>
      <c r="G50">
        <v>14.1528236773194</v>
      </c>
      <c r="H50">
        <v>2.50110084139471E-2</v>
      </c>
      <c r="I50">
        <v>0.24757381400363501</v>
      </c>
      <c r="J50">
        <v>2.5520825317520701E-3</v>
      </c>
      <c r="K50">
        <v>0.6304911503167</v>
      </c>
      <c r="L50">
        <v>0.963011479370255</v>
      </c>
      <c r="M50">
        <v>0</v>
      </c>
      <c r="N50">
        <v>0</v>
      </c>
      <c r="O50">
        <v>0.58031273063440203</v>
      </c>
      <c r="P50">
        <v>0</v>
      </c>
      <c r="Q50">
        <v>1.74326192390649E-2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3.0295862881203699</v>
      </c>
      <c r="Z50">
        <v>0.39635770457490399</v>
      </c>
      <c r="AA50">
        <v>0.52021904893466597</v>
      </c>
      <c r="AB50">
        <v>0.41160838970737301</v>
      </c>
      <c r="AC50">
        <v>0.393877022063093</v>
      </c>
      <c r="AD50">
        <v>-1.38285610450653</v>
      </c>
      <c r="AE50">
        <v>6.4481282946058203</v>
      </c>
      <c r="AF50">
        <v>27.776761762451301</v>
      </c>
      <c r="AG50">
        <f t="shared" si="0"/>
        <v>2.8407687586772674</v>
      </c>
      <c r="AH50">
        <f t="shared" si="1"/>
        <v>-1.1585147405333092</v>
      </c>
      <c r="AI50" s="19">
        <v>1.6350993152451729</v>
      </c>
      <c r="AJ50" s="19">
        <v>1.9207498000000001</v>
      </c>
      <c r="AK50" s="19">
        <v>1.2638437499999899</v>
      </c>
    </row>
    <row r="51" spans="1:37">
      <c r="A51" s="1">
        <v>43646</v>
      </c>
      <c r="B51">
        <v>4.5914349482500096</v>
      </c>
      <c r="C51">
        <v>0.66160241879845405</v>
      </c>
      <c r="D51">
        <v>-0.73815971240865297</v>
      </c>
      <c r="E51">
        <v>-2.36067338819093E-4</v>
      </c>
      <c r="F51">
        <v>-4.1797184837783004</v>
      </c>
      <c r="G51">
        <v>14.1269650404007</v>
      </c>
      <c r="H51">
        <v>-3.1777891820047602E-2</v>
      </c>
      <c r="I51">
        <v>0.23156313400237999</v>
      </c>
      <c r="J51">
        <v>-1.79806840681369E-3</v>
      </c>
      <c r="K51">
        <v>-0.45141577331129901</v>
      </c>
      <c r="L51">
        <v>1.39092606657259</v>
      </c>
      <c r="M51">
        <v>0</v>
      </c>
      <c r="N51">
        <v>0</v>
      </c>
      <c r="O51">
        <v>0.55588123754131002</v>
      </c>
      <c r="P51">
        <v>0</v>
      </c>
      <c r="Q51">
        <v>2.3569076336639301E-2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4.5132165654304996</v>
      </c>
      <c r="Z51">
        <v>0.251594760278052</v>
      </c>
      <c r="AA51">
        <v>0.51669997528920397</v>
      </c>
      <c r="AB51">
        <v>0.41740114845376403</v>
      </c>
      <c r="AC51">
        <v>0.40830066953650801</v>
      </c>
      <c r="AD51">
        <v>-1.3666516013227199</v>
      </c>
      <c r="AE51">
        <v>6.4286722802299296</v>
      </c>
      <c r="AF51">
        <v>27.3480697227332</v>
      </c>
      <c r="AG51">
        <f t="shared" si="0"/>
        <v>2.4120767189591668</v>
      </c>
      <c r="AH51">
        <f t="shared" si="1"/>
        <v>-1.8770690253948419</v>
      </c>
      <c r="AI51" s="19">
        <v>1.46484727330469</v>
      </c>
      <c r="AJ51" s="19">
        <v>1.8669146000000001</v>
      </c>
      <c r="AK51" s="19">
        <v>0.96390624999999897</v>
      </c>
    </row>
    <row r="52" spans="1:37">
      <c r="A52" s="1">
        <v>43738</v>
      </c>
      <c r="B52">
        <v>5.0605758796596803</v>
      </c>
      <c r="C52">
        <v>0.94467471780366197</v>
      </c>
      <c r="D52">
        <v>-0.50175822380198998</v>
      </c>
      <c r="E52">
        <v>1.4957633564654199E-3</v>
      </c>
      <c r="F52">
        <v>-4.9343238624743204</v>
      </c>
      <c r="G52">
        <v>13.932635491931199</v>
      </c>
      <c r="H52">
        <v>1.9066952658611198E-2</v>
      </c>
      <c r="I52">
        <v>0.16162047373613</v>
      </c>
      <c r="J52">
        <v>-3.0675492107325999E-3</v>
      </c>
      <c r="K52">
        <v>-1.7068414865541499</v>
      </c>
      <c r="L52">
        <v>0.97417816334604501</v>
      </c>
      <c r="M52">
        <v>0</v>
      </c>
      <c r="N52">
        <v>0</v>
      </c>
      <c r="O52">
        <v>0.52849962218542201</v>
      </c>
      <c r="P52">
        <v>0</v>
      </c>
      <c r="Q52">
        <v>1.8892045794176599E-2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6.1707205353392203</v>
      </c>
      <c r="Z52">
        <v>0.226846552382589</v>
      </c>
      <c r="AA52">
        <v>0.59344151331615302</v>
      </c>
      <c r="AB52">
        <v>0.47751579767376501</v>
      </c>
      <c r="AC52">
        <v>0.45937794008285798</v>
      </c>
      <c r="AD52">
        <v>-1.31723179138341</v>
      </c>
      <c r="AE52">
        <v>6.4092838168358597</v>
      </c>
      <c r="AF52">
        <v>27.515602352677</v>
      </c>
      <c r="AG52">
        <f t="shared" si="0"/>
        <v>2.5796093489029666</v>
      </c>
      <c r="AH52">
        <f t="shared" si="1"/>
        <v>-2.3242197119540577</v>
      </c>
      <c r="AI52" s="19">
        <v>0.51384740849952193</v>
      </c>
      <c r="AJ52" s="19">
        <v>1.8603308999999999</v>
      </c>
      <c r="AK52" s="19">
        <v>0.28803124999999702</v>
      </c>
    </row>
    <row r="53" spans="1:37">
      <c r="A53" s="1">
        <v>43830</v>
      </c>
      <c r="B53">
        <v>4.6381826112158198</v>
      </c>
      <c r="C53">
        <v>0.97497288545424998</v>
      </c>
      <c r="D53">
        <v>-0.364415998338805</v>
      </c>
      <c r="E53">
        <v>1.0474310760908499E-3</v>
      </c>
      <c r="F53">
        <v>-5.1203691738708201</v>
      </c>
      <c r="G53">
        <v>13.952763749902299</v>
      </c>
      <c r="H53">
        <v>1.0227682038671001E-2</v>
      </c>
      <c r="I53">
        <v>0.16089121287140701</v>
      </c>
      <c r="J53">
        <v>-3.4649890022507399E-3</v>
      </c>
      <c r="K53">
        <v>-3.3418700376537398</v>
      </c>
      <c r="L53">
        <v>1.6399267332896601</v>
      </c>
      <c r="M53">
        <v>0</v>
      </c>
      <c r="N53">
        <v>0</v>
      </c>
      <c r="O53">
        <v>0.50051946734742303</v>
      </c>
      <c r="P53">
        <v>0</v>
      </c>
      <c r="Q53">
        <v>1.3614543753909501E-2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7.6216486794387297</v>
      </c>
      <c r="Z53">
        <v>-2.3047164719153999E-2</v>
      </c>
      <c r="AA53">
        <v>0.53419432546662404</v>
      </c>
      <c r="AB53">
        <v>0.43571463851851699</v>
      </c>
      <c r="AC53">
        <v>0.43237635067600999</v>
      </c>
      <c r="AD53">
        <v>-1.28804283782629</v>
      </c>
      <c r="AE53">
        <v>6.3899625972952903</v>
      </c>
      <c r="AF53">
        <v>27.164832706933499</v>
      </c>
      <c r="AG53">
        <f t="shared" si="0"/>
        <v>2.2288397031594656</v>
      </c>
      <c r="AH53">
        <f t="shared" si="1"/>
        <v>-2.1421342507412318</v>
      </c>
      <c r="AI53" s="19">
        <v>-1.2179002791685409</v>
      </c>
      <c r="AJ53" s="19">
        <v>1.8138589000000001</v>
      </c>
      <c r="AK53" s="19">
        <v>-0.76378125000000097</v>
      </c>
    </row>
    <row r="54" spans="1:37">
      <c r="A54" s="1">
        <v>43921</v>
      </c>
      <c r="B54">
        <v>4.2821819643880801</v>
      </c>
      <c r="C54">
        <v>0.84198556148073</v>
      </c>
      <c r="D54">
        <v>-0.30970278991987499</v>
      </c>
      <c r="E54">
        <v>8.7804316179901799E-4</v>
      </c>
      <c r="F54">
        <v>-5.4474893846658397</v>
      </c>
      <c r="G54">
        <v>13.970820784167501</v>
      </c>
      <c r="H54">
        <v>3.39466441753416E-3</v>
      </c>
      <c r="I54">
        <v>0.18035028468277001</v>
      </c>
      <c r="J54">
        <v>-7.7564687259003701E-3</v>
      </c>
      <c r="K54">
        <v>-5.9138873468532998</v>
      </c>
      <c r="L54">
        <v>1.97346595430271</v>
      </c>
      <c r="M54">
        <v>0</v>
      </c>
      <c r="N54">
        <v>0</v>
      </c>
      <c r="O54">
        <v>0.476388444289775</v>
      </c>
      <c r="P54">
        <v>0</v>
      </c>
      <c r="Q54">
        <v>1.5713432298834401E-2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9.0264009854338507</v>
      </c>
      <c r="Z54">
        <v>-0.28489757525085702</v>
      </c>
      <c r="AA54">
        <v>0.49400142878594799</v>
      </c>
      <c r="AB54">
        <v>0.41358950307318798</v>
      </c>
      <c r="AC54">
        <v>0.40946086966988599</v>
      </c>
      <c r="AD54">
        <v>-1.26658097639778</v>
      </c>
      <c r="AE54">
        <v>6.3707083169557697</v>
      </c>
      <c r="AF54">
        <v>25.229025695294599</v>
      </c>
      <c r="AG54">
        <f t="shared" si="0"/>
        <v>0.29303269152056544</v>
      </c>
      <c r="AH54">
        <f t="shared" si="1"/>
        <v>-2.5850541969403702</v>
      </c>
      <c r="AI54" s="19">
        <v>-3.6473719979353851</v>
      </c>
      <c r="AJ54" s="19">
        <v>1.807777</v>
      </c>
      <c r="AK54" s="19">
        <v>-4.5991874999999904</v>
      </c>
    </row>
    <row r="55" spans="1:37">
      <c r="A55" s="1">
        <v>44012</v>
      </c>
      <c r="B55">
        <v>3.9341749776106201</v>
      </c>
      <c r="C55">
        <v>0.70537366155159498</v>
      </c>
      <c r="D55">
        <v>-0.29021707768312299</v>
      </c>
      <c r="E55">
        <v>9.6358165086863799E-4</v>
      </c>
      <c r="F55">
        <v>-5.7966074924909101</v>
      </c>
      <c r="G55">
        <v>14.0835234843825</v>
      </c>
      <c r="H55">
        <v>8.62223173030927E-4</v>
      </c>
      <c r="I55">
        <v>0.203272479551276</v>
      </c>
      <c r="J55">
        <v>-1.1741492348644101E-2</v>
      </c>
      <c r="K55">
        <v>-8.7584865358256092</v>
      </c>
      <c r="L55">
        <v>2.2098362618437801</v>
      </c>
      <c r="M55">
        <v>0</v>
      </c>
      <c r="N55">
        <v>0</v>
      </c>
      <c r="O55">
        <v>0.44949399322489902</v>
      </c>
      <c r="P55">
        <v>0</v>
      </c>
      <c r="Q55">
        <v>1.8322903060530301E-2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10.3802524743466</v>
      </c>
      <c r="Z55">
        <v>-0.594741943446914</v>
      </c>
      <c r="AA55">
        <v>0.454491406506422</v>
      </c>
      <c r="AB55">
        <v>0.40171238728455899</v>
      </c>
      <c r="AC55">
        <v>0.39969222120743703</v>
      </c>
      <c r="AD55">
        <v>-1.23976399227121</v>
      </c>
      <c r="AE55">
        <v>6.3515206735850596</v>
      </c>
      <c r="AF55">
        <v>22.901934194912599</v>
      </c>
      <c r="AG55">
        <f t="shared" si="0"/>
        <v>-2.0340588088614346</v>
      </c>
      <c r="AH55">
        <f t="shared" si="1"/>
        <v>-3.0772148266627202</v>
      </c>
      <c r="AI55" s="19">
        <v>-5.4275190080011342</v>
      </c>
      <c r="AJ55" s="19">
        <v>-0.76948850000000002</v>
      </c>
      <c r="AK55" s="19">
        <v>-5.4398124999999897</v>
      </c>
    </row>
    <row r="56" spans="1:37">
      <c r="A56" s="1">
        <v>44104</v>
      </c>
      <c r="B56">
        <v>3.6002854518540501</v>
      </c>
      <c r="C56">
        <v>0.64657309442010902</v>
      </c>
      <c r="D56">
        <v>4.2699531257954601E-2</v>
      </c>
      <c r="E56">
        <v>1.2255463036010201E-3</v>
      </c>
      <c r="F56">
        <v>-6.0595400592990201</v>
      </c>
      <c r="G56">
        <v>14.080454185719001</v>
      </c>
      <c r="H56" s="16">
        <v>5.2423822752634301E-5</v>
      </c>
      <c r="I56">
        <v>0.120431841174894</v>
      </c>
      <c r="J56">
        <v>-1.6575466024673899E-2</v>
      </c>
      <c r="K56">
        <v>-10.536897345523601</v>
      </c>
      <c r="L56">
        <v>2.5223784265191398</v>
      </c>
      <c r="M56">
        <v>0</v>
      </c>
      <c r="N56">
        <v>0</v>
      </c>
      <c r="O56">
        <v>0.42965711445585297</v>
      </c>
      <c r="P56">
        <v>0</v>
      </c>
      <c r="Q56">
        <v>1.81634841608719E-2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11.835310853860699</v>
      </c>
      <c r="Z56">
        <v>-0.82969651712141301</v>
      </c>
      <c r="AA56">
        <v>0.40928669526613798</v>
      </c>
      <c r="AB56">
        <v>0.38986396273180002</v>
      </c>
      <c r="AC56">
        <v>0.38615100299848198</v>
      </c>
      <c r="AD56">
        <v>-1.20136481419083</v>
      </c>
      <c r="AE56">
        <v>6.3323993673177004</v>
      </c>
      <c r="AF56">
        <v>22.170858779703501</v>
      </c>
      <c r="AG56">
        <f t="shared" si="0"/>
        <v>-2.7651342240705326</v>
      </c>
      <c r="AH56">
        <f t="shared" si="1"/>
        <v>-3.2177880620918078</v>
      </c>
      <c r="AI56" s="19">
        <v>-6.0862356058883789</v>
      </c>
      <c r="AJ56" s="19">
        <v>5.3801420000000002</v>
      </c>
      <c r="AK56" s="19">
        <v>-5.6933124999999896</v>
      </c>
    </row>
    <row r="57" spans="1:37">
      <c r="A57" s="1">
        <v>44196</v>
      </c>
      <c r="B57">
        <v>4.8665410432760501</v>
      </c>
      <c r="C57">
        <v>0.36717572289984202</v>
      </c>
      <c r="D57">
        <v>0.238775895424955</v>
      </c>
      <c r="E57">
        <v>-1.01097515648584E-3</v>
      </c>
      <c r="F57">
        <v>-6.5352891543927099</v>
      </c>
      <c r="G57">
        <v>14.0497987385575</v>
      </c>
      <c r="H57">
        <v>-1.5716244177310899E-2</v>
      </c>
      <c r="I57">
        <v>0.19022982410141301</v>
      </c>
      <c r="J57">
        <v>-2.4592251378363999E-2</v>
      </c>
      <c r="K57">
        <v>-13.6457533612083</v>
      </c>
      <c r="L57">
        <v>2.9163453276037901</v>
      </c>
      <c r="M57">
        <v>0</v>
      </c>
      <c r="N57">
        <v>0</v>
      </c>
      <c r="O57">
        <v>0.40786610706023302</v>
      </c>
      <c r="P57">
        <v>0</v>
      </c>
      <c r="Q57">
        <v>1.43100158295946E-2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13.0045382392577</v>
      </c>
      <c r="Z57">
        <v>-1.1337496602058399</v>
      </c>
      <c r="AA57">
        <v>0.34880735096291798</v>
      </c>
      <c r="AB57">
        <v>0.35051186598850698</v>
      </c>
      <c r="AC57">
        <v>0.36141438871759102</v>
      </c>
      <c r="AD57">
        <v>-1.15803803528247</v>
      </c>
      <c r="AE57">
        <v>6.3133441006037403</v>
      </c>
      <c r="AF57">
        <v>20.915508938482201</v>
      </c>
      <c r="AG57">
        <f t="shared" si="0"/>
        <v>-4.0204840652918321</v>
      </c>
      <c r="AH57">
        <f t="shared" si="1"/>
        <v>-2.1482148535219387</v>
      </c>
      <c r="AI57" s="19">
        <v>-5.6235217915958824</v>
      </c>
      <c r="AJ57" s="19">
        <v>6.1492106</v>
      </c>
      <c r="AK57" s="19">
        <v>-5.3596874999999899</v>
      </c>
    </row>
    <row r="58" spans="1:37">
      <c r="A58" s="1">
        <v>44286</v>
      </c>
      <c r="B58">
        <v>6.0731057195820899</v>
      </c>
      <c r="C58">
        <v>0.34659890832093798</v>
      </c>
      <c r="D58">
        <v>0.20353348574868901</v>
      </c>
      <c r="E58">
        <v>-9.3366227413036503E-4</v>
      </c>
      <c r="F58">
        <v>-6.4220035172126302</v>
      </c>
      <c r="G58">
        <v>13.939597136176699</v>
      </c>
      <c r="H58">
        <v>4.0658209077063402E-3</v>
      </c>
      <c r="I58">
        <v>0.21209548011789001</v>
      </c>
      <c r="J58">
        <v>-1.58196080925713E-2</v>
      </c>
      <c r="K58">
        <v>-15.654139222775401</v>
      </c>
      <c r="L58">
        <v>2.89081929339426</v>
      </c>
      <c r="M58">
        <v>0</v>
      </c>
      <c r="N58">
        <v>0</v>
      </c>
      <c r="O58">
        <v>0.38272906132628698</v>
      </c>
      <c r="P58">
        <v>0</v>
      </c>
      <c r="Q58">
        <v>5.2890476505354301E-3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14.3139565866037</v>
      </c>
      <c r="Z58">
        <v>-1.3700698917560199</v>
      </c>
      <c r="AA58">
        <v>0.30241712216101901</v>
      </c>
      <c r="AB58">
        <v>0.32262187427155897</v>
      </c>
      <c r="AC58">
        <v>0.324555611011696</v>
      </c>
      <c r="AD58">
        <v>-1.10991228314041</v>
      </c>
      <c r="AE58">
        <v>6.2943545781595702</v>
      </c>
      <c r="AF58">
        <v>21.042861540181502</v>
      </c>
      <c r="AG58">
        <f t="shared" si="0"/>
        <v>-3.8931314635925318</v>
      </c>
      <c r="AH58">
        <f t="shared" si="1"/>
        <v>-1.0225612599686773</v>
      </c>
      <c r="AI58" s="19">
        <v>-4.0582885265128903</v>
      </c>
      <c r="AJ58" s="19">
        <v>6.7770843999999997</v>
      </c>
      <c r="AK58" s="19">
        <v>-2.7456562500000001</v>
      </c>
    </row>
    <row r="59" spans="1:37">
      <c r="A59" s="1">
        <v>44377</v>
      </c>
      <c r="B59">
        <v>5.8861036002124898</v>
      </c>
      <c r="C59">
        <v>0.53909374175355995</v>
      </c>
      <c r="D59">
        <v>6.7165594629750996E-2</v>
      </c>
      <c r="E59">
        <v>1.6692996414417201E-4</v>
      </c>
      <c r="F59">
        <v>-5.7956206362955296</v>
      </c>
      <c r="G59">
        <v>13.893657671695401</v>
      </c>
      <c r="H59">
        <v>2.4671797925081201E-2</v>
      </c>
      <c r="I59">
        <v>0.20686052685824799</v>
      </c>
      <c r="J59">
        <v>3.9536412791108897E-3</v>
      </c>
      <c r="K59">
        <v>-14.9214772555924</v>
      </c>
      <c r="L59">
        <v>2.9413456405074299</v>
      </c>
      <c r="M59">
        <v>0</v>
      </c>
      <c r="N59">
        <v>0</v>
      </c>
      <c r="O59">
        <v>0.36436079095573598</v>
      </c>
      <c r="P59">
        <v>0</v>
      </c>
      <c r="Q59">
        <v>-2.6196908413553001E-3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16.1000063875446</v>
      </c>
      <c r="Z59">
        <v>-1.4563904114746999</v>
      </c>
      <c r="AA59">
        <v>0.31991908041121297</v>
      </c>
      <c r="AB59">
        <v>0.32277940829089802</v>
      </c>
      <c r="AC59">
        <v>0.299182873581818</v>
      </c>
      <c r="AD59">
        <v>-1.0691490287376899</v>
      </c>
      <c r="AE59">
        <v>6.2754305069207801</v>
      </c>
      <c r="AF59">
        <v>23.9994411695886</v>
      </c>
      <c r="AG59">
        <f t="shared" si="0"/>
        <v>-0.93655183418543331</v>
      </c>
      <c r="AH59">
        <f t="shared" si="1"/>
        <v>-0.53142288820917116</v>
      </c>
      <c r="AI59" s="19">
        <v>-2.3376276319970382</v>
      </c>
      <c r="AJ59" s="19">
        <v>7.1591417000000002</v>
      </c>
      <c r="AK59" s="19">
        <v>-1.91509375</v>
      </c>
    </row>
    <row r="60" spans="1:37">
      <c r="A60" s="1">
        <v>44469</v>
      </c>
      <c r="B60">
        <v>4.5375450545966496</v>
      </c>
      <c r="C60">
        <v>0.80796832636424099</v>
      </c>
      <c r="D60">
        <v>-3.5647072966461399E-2</v>
      </c>
      <c r="E60">
        <v>1.252781417987E-3</v>
      </c>
      <c r="F60">
        <v>-5.4647350101363399</v>
      </c>
      <c r="G60">
        <v>13.8254439410684</v>
      </c>
      <c r="H60">
        <v>-3.06116267617801E-2</v>
      </c>
      <c r="I60">
        <v>0.28937153407906802</v>
      </c>
      <c r="J60">
        <v>1.8757711924288399E-2</v>
      </c>
      <c r="K60">
        <v>-14.371779236497501</v>
      </c>
      <c r="L60">
        <v>2.7659652045034901</v>
      </c>
      <c r="M60">
        <v>0</v>
      </c>
      <c r="N60">
        <v>0</v>
      </c>
      <c r="O60">
        <v>0.34345542125488498</v>
      </c>
      <c r="P60">
        <v>0</v>
      </c>
      <c r="Q60">
        <v>-2.52633491233824E-3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17.9009550174083</v>
      </c>
      <c r="Z60">
        <v>-1.5198698223090299</v>
      </c>
      <c r="AA60">
        <v>0.34496958128435901</v>
      </c>
      <c r="AB60">
        <v>0.33617556024668899</v>
      </c>
      <c r="AC60">
        <v>0.28692160405985601</v>
      </c>
      <c r="AD60">
        <v>-1.0252062329381499</v>
      </c>
      <c r="AE60">
        <v>6.2565715959967196</v>
      </c>
      <c r="AF60">
        <v>25.2649779976833</v>
      </c>
      <c r="AG60">
        <f t="shared" si="0"/>
        <v>0.32898499390926617</v>
      </c>
      <c r="AH60">
        <f t="shared" si="1"/>
        <v>-1.6231814773452609</v>
      </c>
      <c r="AI60" s="19">
        <v>-0.98988821295873475</v>
      </c>
      <c r="AJ60" s="19">
        <v>6.7349230000000002</v>
      </c>
      <c r="AK60" s="19">
        <v>-1.17471875</v>
      </c>
    </row>
    <row r="61" spans="1:37">
      <c r="A61" s="1">
        <v>44561</v>
      </c>
      <c r="B61">
        <v>4.6659700589029098</v>
      </c>
      <c r="C61">
        <v>0.73922323142020396</v>
      </c>
      <c r="D61">
        <v>-0.31212726739893099</v>
      </c>
      <c r="E61">
        <v>1.18106619768772E-4</v>
      </c>
      <c r="F61">
        <v>-5.1454949883105403</v>
      </c>
      <c r="G61">
        <v>13.837045866417</v>
      </c>
      <c r="H61">
        <v>-1.8055896578590401E-3</v>
      </c>
      <c r="I61">
        <v>0.40026857235284302</v>
      </c>
      <c r="J61">
        <v>2.3873307510429199E-2</v>
      </c>
      <c r="K61">
        <v>-15.3993589424171</v>
      </c>
      <c r="L61">
        <v>2.9465150447427599</v>
      </c>
      <c r="M61">
        <v>0</v>
      </c>
      <c r="N61">
        <v>0</v>
      </c>
      <c r="O61">
        <v>0.32686764155666298</v>
      </c>
      <c r="P61">
        <v>0</v>
      </c>
      <c r="Q61">
        <v>-2.3247365481091999E-2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19.333268317929502</v>
      </c>
      <c r="Z61">
        <v>-1.6695161535781899</v>
      </c>
      <c r="AA61">
        <v>0.31957640042240298</v>
      </c>
      <c r="AB61">
        <v>0.31756999539773201</v>
      </c>
      <c r="AC61">
        <v>0.237071047662305</v>
      </c>
      <c r="AD61">
        <v>-1.01464839851785</v>
      </c>
      <c r="AE61">
        <v>6.2377775566270497</v>
      </c>
      <c r="AF61">
        <v>25.818946442200001</v>
      </c>
      <c r="AG61">
        <f t="shared" si="0"/>
        <v>0.88295343842596807</v>
      </c>
      <c r="AH61">
        <f t="shared" si="1"/>
        <v>-1.241008828472836</v>
      </c>
      <c r="AI61" s="19">
        <v>-1.507026939544448E-2</v>
      </c>
      <c r="AJ61" s="19">
        <v>7.0128693000000002</v>
      </c>
      <c r="AK61" s="19">
        <v>-0.524531250000001</v>
      </c>
    </row>
    <row r="62" spans="1:37">
      <c r="A62" s="1">
        <v>44651</v>
      </c>
      <c r="B62">
        <v>4.6845745472515103</v>
      </c>
      <c r="C62">
        <v>0.65665121931105297</v>
      </c>
      <c r="D62">
        <v>-0.86484313097139598</v>
      </c>
      <c r="E62">
        <v>3.9145918642108802E-4</v>
      </c>
      <c r="F62">
        <v>-4.2690900508306102</v>
      </c>
      <c r="G62">
        <v>13.8547905525151</v>
      </c>
      <c r="H62">
        <v>2.53340344144216E-2</v>
      </c>
      <c r="I62">
        <v>0.49749105356928103</v>
      </c>
      <c r="J62">
        <v>2.7228287103843701E-2</v>
      </c>
      <c r="K62">
        <v>-16.033135523456998</v>
      </c>
      <c r="L62">
        <v>2.80975965080138</v>
      </c>
      <c r="M62">
        <v>0</v>
      </c>
      <c r="N62">
        <v>0</v>
      </c>
      <c r="O62">
        <v>0.31337754857115102</v>
      </c>
      <c r="P62">
        <v>0</v>
      </c>
      <c r="Q62">
        <v>-3.6056155744326301E-2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20.781762643115002</v>
      </c>
      <c r="Z62">
        <v>-1.8332904201039799</v>
      </c>
      <c r="AA62">
        <v>0.26382888091439399</v>
      </c>
      <c r="AB62">
        <v>0.285991309517307</v>
      </c>
      <c r="AC62">
        <v>0.200188217090634</v>
      </c>
      <c r="AD62">
        <v>-0.98911155345424495</v>
      </c>
      <c r="AE62">
        <v>6.21904810213986</v>
      </c>
      <c r="AF62">
        <v>26.594890670939801</v>
      </c>
      <c r="AG62">
        <f t="shared" si="0"/>
        <v>1.6588976671657676</v>
      </c>
      <c r="AH62">
        <f t="shared" si="1"/>
        <v>-1.0173358864563475</v>
      </c>
      <c r="AI62" s="19">
        <v>0.58687348151324703</v>
      </c>
      <c r="AJ62" s="19">
        <v>6.3034492999999996</v>
      </c>
      <c r="AK62" s="19">
        <v>0.25031249999999999</v>
      </c>
    </row>
    <row r="63" spans="1:37">
      <c r="A63" s="1">
        <v>44742</v>
      </c>
      <c r="B63">
        <v>3.7146828543765702</v>
      </c>
      <c r="C63">
        <v>0.70351152742159195</v>
      </c>
      <c r="D63">
        <v>-1.6384253030078</v>
      </c>
      <c r="E63">
        <v>7.0944050621992599E-4</v>
      </c>
      <c r="F63">
        <v>-2.68190345845291</v>
      </c>
      <c r="G63">
        <v>13.9901640852884</v>
      </c>
      <c r="H63">
        <v>-1.6148189983404199E-2</v>
      </c>
      <c r="I63">
        <v>0.57458490011187502</v>
      </c>
      <c r="J63">
        <v>2.6581526757930098E-2</v>
      </c>
      <c r="K63">
        <v>-16.382158827437099</v>
      </c>
      <c r="L63">
        <v>2.8046364247715001</v>
      </c>
      <c r="M63">
        <v>0</v>
      </c>
      <c r="N63">
        <v>0</v>
      </c>
      <c r="O63">
        <v>0.30283278751425102</v>
      </c>
      <c r="P63">
        <v>0</v>
      </c>
      <c r="Q63">
        <v>-3.4613813796681797E-2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21.302465632655</v>
      </c>
      <c r="Z63">
        <v>-1.89674324747842</v>
      </c>
      <c r="AA63">
        <v>0.24840460374149601</v>
      </c>
      <c r="AB63">
        <v>0.29301162910119999</v>
      </c>
      <c r="AC63">
        <v>0.19860349608472</v>
      </c>
      <c r="AD63">
        <v>-0.93242448320646998</v>
      </c>
      <c r="AE63">
        <v>6.2003829479114998</v>
      </c>
      <c r="AF63">
        <v>26.778154532879402</v>
      </c>
      <c r="AG63">
        <f t="shared" si="0"/>
        <v>1.8421615291053683</v>
      </c>
      <c r="AH63">
        <f t="shared" si="1"/>
        <v>-0.98899727435505724</v>
      </c>
      <c r="AI63" s="19">
        <v>0.91154890635729957</v>
      </c>
      <c r="AJ63" s="19">
        <v>4.7855397000000002</v>
      </c>
      <c r="AK63" s="19">
        <v>0.63418750000000002</v>
      </c>
    </row>
    <row r="64" spans="1:37">
      <c r="A64" s="1">
        <v>44834</v>
      </c>
      <c r="B64">
        <v>2.69725628054357</v>
      </c>
      <c r="C64">
        <v>0.77042160581707497</v>
      </c>
      <c r="D64">
        <v>-2.30279418744581</v>
      </c>
      <c r="E64">
        <v>4.6595993975316298E-4</v>
      </c>
      <c r="F64">
        <v>-1.3678690976552299</v>
      </c>
      <c r="G64">
        <v>14.1652141248123</v>
      </c>
      <c r="H64">
        <v>-4.29070867475645E-2</v>
      </c>
      <c r="I64">
        <v>0.63443703531505202</v>
      </c>
      <c r="J64">
        <v>1.67162369082429E-2</v>
      </c>
      <c r="K64">
        <v>-16.025961165497598</v>
      </c>
      <c r="L64">
        <v>2.6869141869962099</v>
      </c>
      <c r="M64">
        <v>0</v>
      </c>
      <c r="N64">
        <v>0</v>
      </c>
      <c r="O64">
        <v>0.29401537432823499</v>
      </c>
      <c r="P64">
        <v>0</v>
      </c>
      <c r="Q64">
        <v>-4.1994355540776102E-2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21.174260193719999</v>
      </c>
      <c r="Z64">
        <v>-1.87023991642766</v>
      </c>
      <c r="AA64">
        <v>0.253146674396444</v>
      </c>
      <c r="AB64">
        <v>0.31945634178418297</v>
      </c>
      <c r="AC64">
        <v>0.217098246373092</v>
      </c>
      <c r="AD64">
        <v>-0.85539496443560803</v>
      </c>
      <c r="AE64">
        <v>6.1817818113279301</v>
      </c>
      <c r="AF64">
        <v>26.904023298511799</v>
      </c>
      <c r="AG64">
        <f t="shared" si="0"/>
        <v>1.9680302947377655</v>
      </c>
      <c r="AH64">
        <f t="shared" si="1"/>
        <v>-1.2443351151750832</v>
      </c>
      <c r="AI64" s="19">
        <v>1.0463819434756849</v>
      </c>
      <c r="AJ64" s="19">
        <v>4.3905462000000002</v>
      </c>
      <c r="AK64" s="19">
        <v>0.84193750000000001</v>
      </c>
    </row>
    <row r="65" spans="1:37">
      <c r="A65" s="1">
        <v>44926</v>
      </c>
      <c r="B65">
        <v>3.1355796541904399</v>
      </c>
      <c r="C65">
        <v>0.85803252321411305</v>
      </c>
      <c r="D65">
        <v>-2.9140249275939198</v>
      </c>
      <c r="E65">
        <v>4.1426106216122199E-4</v>
      </c>
      <c r="F65">
        <v>-0.12687145496560401</v>
      </c>
      <c r="G65">
        <v>14.294926184086799</v>
      </c>
      <c r="H65">
        <v>5.6149253626072001E-3</v>
      </c>
      <c r="I65">
        <v>0.61672131720434098</v>
      </c>
      <c r="J65">
        <v>5.3837074332403496E-3</v>
      </c>
      <c r="K65">
        <v>-16.632138661383902</v>
      </c>
      <c r="L65">
        <v>2.5570314457442</v>
      </c>
      <c r="M65">
        <v>0</v>
      </c>
      <c r="N65">
        <v>0</v>
      </c>
      <c r="O65">
        <v>0.27840151440703798</v>
      </c>
      <c r="P65">
        <v>0</v>
      </c>
      <c r="Q65">
        <v>-6.2932390286541906E-2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20.710894813525499</v>
      </c>
      <c r="Z65">
        <v>-1.7946804118897901</v>
      </c>
      <c r="AA65">
        <v>0.26854444525791599</v>
      </c>
      <c r="AB65">
        <v>0.343551641063775</v>
      </c>
      <c r="AC65">
        <v>0.240729257764114</v>
      </c>
      <c r="AD65">
        <v>-0.77379824428789701</v>
      </c>
      <c r="AE65">
        <v>6.1632444117475398</v>
      </c>
      <c r="AF65">
        <v>27.174624011656</v>
      </c>
      <c r="AG65">
        <f t="shared" si="0"/>
        <v>2.2386310078819669</v>
      </c>
      <c r="AH65">
        <f t="shared" si="1"/>
        <v>-0.1244718321677496</v>
      </c>
      <c r="AI65" s="19">
        <v>0.99137259286865709</v>
      </c>
      <c r="AJ65" s="19">
        <v>4.1402628999999997</v>
      </c>
      <c r="AK65" s="19">
        <v>0.87356250000000002</v>
      </c>
    </row>
    <row r="66" spans="1:37">
      <c r="A66" s="1">
        <v>45016</v>
      </c>
      <c r="B66">
        <v>3.9380528723329999</v>
      </c>
      <c r="C66">
        <v>1.0538030172170101</v>
      </c>
      <c r="D66">
        <v>-3.2454966946727</v>
      </c>
      <c r="E66">
        <v>6.29824139590184E-4</v>
      </c>
      <c r="F66">
        <v>0.68385510878150302</v>
      </c>
      <c r="G66">
        <v>14.3628964858254</v>
      </c>
      <c r="H66">
        <v>4.4683251656223902E-2</v>
      </c>
      <c r="I66">
        <v>0.50508205108716497</v>
      </c>
      <c r="J66">
        <v>-4.8245957241080002E-3</v>
      </c>
      <c r="K66">
        <v>-17.1544980524165</v>
      </c>
      <c r="L66">
        <v>2.4867138628877901</v>
      </c>
      <c r="M66">
        <v>0</v>
      </c>
      <c r="N66">
        <v>0</v>
      </c>
      <c r="O66">
        <v>0.25650519414064499</v>
      </c>
      <c r="P66">
        <v>0</v>
      </c>
      <c r="Q66">
        <v>-7.2768497209110994E-2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20.268381948729601</v>
      </c>
      <c r="Z66">
        <v>-1.69601313561823</v>
      </c>
      <c r="AA66">
        <v>0.30013424484974299</v>
      </c>
      <c r="AB66">
        <v>0.37314146129786602</v>
      </c>
      <c r="AC66">
        <v>0.26541769410670002</v>
      </c>
      <c r="AD66">
        <v>-0.685838162606629</v>
      </c>
      <c r="AE66">
        <v>6.14477047046545</v>
      </c>
      <c r="AF66">
        <v>27.824628349270402</v>
      </c>
      <c r="AG66">
        <f t="shared" si="0"/>
        <v>2.8886353454963682</v>
      </c>
      <c r="AH66">
        <f t="shared" si="1"/>
        <v>1.2179093471538174</v>
      </c>
      <c r="AI66" s="19">
        <v>0.74652085453631911</v>
      </c>
      <c r="AJ66" s="19">
        <v>3.7179175999999998</v>
      </c>
      <c r="AK66" s="19">
        <v>0.24171875000000001</v>
      </c>
    </row>
    <row r="67" spans="1:37">
      <c r="A67" s="1">
        <v>45107</v>
      </c>
      <c r="B67">
        <v>3.6289763036388698</v>
      </c>
      <c r="C67">
        <v>1.1453119803533101</v>
      </c>
      <c r="D67">
        <v>-3.4416593894428398</v>
      </c>
      <c r="E67">
        <v>8.7385628135882405E-4</v>
      </c>
      <c r="F67">
        <v>1.3694816949711599</v>
      </c>
      <c r="G67">
        <v>14.472960641536201</v>
      </c>
      <c r="H67">
        <v>5.9766308400406604E-3</v>
      </c>
      <c r="I67">
        <v>0.44669793165031202</v>
      </c>
      <c r="J67">
        <v>-1.4964507205327399E-2</v>
      </c>
      <c r="K67">
        <v>-17.382358371921899</v>
      </c>
      <c r="L67">
        <v>2.3514503785398402</v>
      </c>
      <c r="M67">
        <v>0</v>
      </c>
      <c r="N67">
        <v>0</v>
      </c>
      <c r="O67">
        <v>0.24538343254765499</v>
      </c>
      <c r="P67">
        <v>0</v>
      </c>
      <c r="Q67">
        <v>-6.4430464503201501E-2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19.997141250940199</v>
      </c>
      <c r="Z67">
        <v>-1.5853835422520901</v>
      </c>
      <c r="AA67">
        <v>0.34564039303573901</v>
      </c>
      <c r="AB67">
        <v>0.42120060604279203</v>
      </c>
      <c r="AC67">
        <v>0.31591023430719101</v>
      </c>
      <c r="AD67">
        <v>-0.59423938345769201</v>
      </c>
      <c r="AE67">
        <v>6.1263597106791297</v>
      </c>
      <c r="AF67">
        <v>27.790329386580702</v>
      </c>
      <c r="AG67">
        <f t="shared" ref="AG67:AG130" si="2">+AF67-AVERAGE($AF$2:$AF$131)</f>
        <v>2.8543363828066681</v>
      </c>
      <c r="AH67">
        <f t="shared" ref="AH67:AH130" si="3">AG67-K67-SUM(Y67:AD67)</f>
        <v>1.3364251961124261</v>
      </c>
      <c r="AI67" s="19">
        <v>0.4159068002087673</v>
      </c>
      <c r="AJ67" s="19">
        <v>2.8940679999999999</v>
      </c>
      <c r="AK67" s="19">
        <v>0.11603125</v>
      </c>
    </row>
    <row r="68" spans="1:37">
      <c r="A68" s="1">
        <v>45199</v>
      </c>
      <c r="B68">
        <v>3.6097240700734101</v>
      </c>
      <c r="C68">
        <v>1.1421874229531299</v>
      </c>
      <c r="D68">
        <v>-3.5171467141181401</v>
      </c>
      <c r="E68">
        <v>6.4345036462040098E-4</v>
      </c>
      <c r="F68">
        <v>1.9663814190672</v>
      </c>
      <c r="G68">
        <v>14.581221106947799</v>
      </c>
      <c r="H68">
        <v>1.6212927616117E-2</v>
      </c>
      <c r="I68">
        <v>0.39532760746907902</v>
      </c>
      <c r="J68">
        <v>-2.8922184034383298E-2</v>
      </c>
      <c r="K68">
        <v>-17.6681566721746</v>
      </c>
      <c r="L68">
        <v>2.2383800425810301</v>
      </c>
      <c r="M68">
        <v>0</v>
      </c>
      <c r="N68">
        <v>0</v>
      </c>
      <c r="O68">
        <v>0.23713704040081501</v>
      </c>
      <c r="P68">
        <v>0</v>
      </c>
      <c r="Q68">
        <v>-5.7440766589429301E-2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19.716524332422601</v>
      </c>
      <c r="Z68">
        <v>-1.46882228903366</v>
      </c>
      <c r="AA68">
        <v>0.39551648084570101</v>
      </c>
      <c r="AB68">
        <v>0.48384626403099901</v>
      </c>
      <c r="AC68">
        <v>0.37970180729977199</v>
      </c>
      <c r="AD68">
        <v>-0.49103611053742402</v>
      </c>
      <c r="AE68">
        <v>6.1080118574553204</v>
      </c>
      <c r="AF68">
        <v>28.0392910930399</v>
      </c>
      <c r="AG68">
        <f t="shared" si="2"/>
        <v>3.1032980892658664</v>
      </c>
      <c r="AH68">
        <f t="shared" si="3"/>
        <v>1.755724276412483</v>
      </c>
      <c r="AI68" s="19">
        <v>0.1586956151890587</v>
      </c>
      <c r="AJ68" s="19">
        <v>1.6007921000000001</v>
      </c>
      <c r="AK68" s="19">
        <v>9.1562500000001903E-3</v>
      </c>
    </row>
    <row r="69" spans="1:37">
      <c r="A69" s="1">
        <v>45291</v>
      </c>
      <c r="B69">
        <v>4.01541453636528</v>
      </c>
      <c r="C69">
        <v>1.06528934935217</v>
      </c>
      <c r="D69">
        <v>-3.53001337443279</v>
      </c>
      <c r="E69">
        <v>-1.07172647549432E-4</v>
      </c>
      <c r="F69">
        <v>2.25482907274032</v>
      </c>
      <c r="G69">
        <v>14.709814110280499</v>
      </c>
      <c r="H69">
        <v>2.6616551560209398E-2</v>
      </c>
      <c r="I69">
        <v>0.35994705123314003</v>
      </c>
      <c r="J69">
        <v>-3.9792992711692697E-2</v>
      </c>
      <c r="K69">
        <v>-18.256110521224201</v>
      </c>
      <c r="L69">
        <v>2.2175188981870799</v>
      </c>
      <c r="M69">
        <v>0</v>
      </c>
      <c r="N69">
        <v>0</v>
      </c>
      <c r="O69">
        <v>0.22830041267986201</v>
      </c>
      <c r="P69">
        <v>0</v>
      </c>
      <c r="Q69">
        <v>-4.9374132222008101E-2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19.260356690293801</v>
      </c>
      <c r="Z69">
        <v>-1.3631367691815801</v>
      </c>
      <c r="AA69">
        <v>0.44789079047452601</v>
      </c>
      <c r="AB69">
        <v>0.53726616807372396</v>
      </c>
      <c r="AC69">
        <v>0.43843994333338698</v>
      </c>
      <c r="AD69">
        <v>-0.38613905836654899</v>
      </c>
      <c r="AE69">
        <v>6.0897266376982104</v>
      </c>
      <c r="AF69">
        <v>28.026736191485799</v>
      </c>
      <c r="AG69">
        <f t="shared" si="2"/>
        <v>3.0907431877117659</v>
      </c>
      <c r="AH69">
        <f t="shared" si="3"/>
        <v>2.4121759443086574</v>
      </c>
      <c r="AI69" s="19">
        <v>-2.3401982710487629E-2</v>
      </c>
      <c r="AJ69" s="19">
        <v>0.9680493</v>
      </c>
      <c r="AK69" s="19">
        <v>-7.8906249999999803E-2</v>
      </c>
    </row>
    <row r="70" spans="1:37">
      <c r="A70" s="1">
        <v>45382</v>
      </c>
      <c r="B70">
        <v>3.9381664699915899</v>
      </c>
      <c r="C70">
        <v>1.10036871608389</v>
      </c>
      <c r="D70">
        <v>-3.4607592923717898</v>
      </c>
      <c r="E70">
        <v>4.2326536130791499E-4</v>
      </c>
      <c r="F70">
        <v>2.3369419771486601</v>
      </c>
      <c r="G70">
        <v>14.731094644079301</v>
      </c>
      <c r="H70">
        <v>1.8948903500748699E-3</v>
      </c>
      <c r="I70">
        <v>0.25022263149616097</v>
      </c>
      <c r="J70">
        <v>-4.4132092706129201E-2</v>
      </c>
      <c r="K70">
        <v>-18.033667691356602</v>
      </c>
      <c r="L70">
        <v>1.9725985988171699</v>
      </c>
      <c r="M70">
        <v>0</v>
      </c>
      <c r="N70">
        <v>0</v>
      </c>
      <c r="O70">
        <v>0.21393596126475201</v>
      </c>
      <c r="P70">
        <v>0</v>
      </c>
      <c r="Q70">
        <v>-3.5354144861101597E-2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19.0859600969222</v>
      </c>
      <c r="Z70">
        <v>-1.2333724575631499</v>
      </c>
      <c r="AA70">
        <v>0.49495996178706497</v>
      </c>
      <c r="AB70">
        <v>0.580763191550564</v>
      </c>
      <c r="AC70">
        <v>0.48720325058035102</v>
      </c>
      <c r="AD70">
        <v>-0.28887993512961602</v>
      </c>
      <c r="AE70">
        <v>6.0715037801187401</v>
      </c>
      <c r="AF70">
        <v>28.169871821563401</v>
      </c>
      <c r="AG70">
        <f t="shared" si="2"/>
        <v>3.2338788177893676</v>
      </c>
      <c r="AH70">
        <f t="shared" si="3"/>
        <v>2.1409124009985554</v>
      </c>
      <c r="AI70" s="19">
        <v>-0.13038599348952931</v>
      </c>
      <c r="AJ70" s="19">
        <v>1.2242953000000001</v>
      </c>
      <c r="AK70" s="19">
        <v>-0.108468749999999</v>
      </c>
    </row>
    <row r="71" spans="1:37">
      <c r="A71" s="1">
        <v>45473</v>
      </c>
      <c r="B71">
        <v>4.2280540261814901</v>
      </c>
      <c r="C71">
        <v>0.97127335877093102</v>
      </c>
      <c r="D71">
        <v>-3.5272925102842798</v>
      </c>
      <c r="E71">
        <v>1.97145813987111E-4</v>
      </c>
      <c r="F71">
        <v>2.5609299332878401</v>
      </c>
      <c r="G71">
        <v>14.771994992103799</v>
      </c>
      <c r="H71">
        <v>1.10781538367671E-2</v>
      </c>
      <c r="I71">
        <v>0.21052024125857599</v>
      </c>
      <c r="J71">
        <v>-4.6666060266013602E-2</v>
      </c>
      <c r="K71">
        <v>-18.383662472419001</v>
      </c>
      <c r="L71">
        <v>1.80457969555808</v>
      </c>
      <c r="M71">
        <v>0</v>
      </c>
      <c r="N71">
        <v>0</v>
      </c>
      <c r="O71">
        <v>0.20332910638738999</v>
      </c>
      <c r="P71">
        <v>0</v>
      </c>
      <c r="Q71">
        <v>-3.0348224575077899E-2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18.907912829938301</v>
      </c>
      <c r="Z71">
        <v>-1.1379642960865799</v>
      </c>
      <c r="AA71">
        <v>0.52333106578757105</v>
      </c>
      <c r="AB71">
        <v>0.61004358200891695</v>
      </c>
      <c r="AC71">
        <v>0.52305723668799697</v>
      </c>
      <c r="AD71">
        <v>-0.20733191716263799</v>
      </c>
      <c r="AE71">
        <v>6.0533430152051801</v>
      </c>
      <c r="AF71">
        <v>28.046378902033101</v>
      </c>
      <c r="AG71">
        <f t="shared" si="2"/>
        <v>3.110385898259068</v>
      </c>
      <c r="AH71">
        <f t="shared" si="3"/>
        <v>2.2749998695045015</v>
      </c>
      <c r="AI71" s="19">
        <v>-0.18599296929577591</v>
      </c>
      <c r="AJ71" s="19">
        <v>0.56465549999999998</v>
      </c>
      <c r="AK71" s="19">
        <v>-0.174781249999999</v>
      </c>
    </row>
    <row r="72" spans="1:37">
      <c r="A72" s="1">
        <v>45565</v>
      </c>
      <c r="B72">
        <v>4.1837043806758301</v>
      </c>
      <c r="C72">
        <v>0.84817040585994197</v>
      </c>
      <c r="D72">
        <v>-3.5345060017912</v>
      </c>
      <c r="E72">
        <v>1.35937348880877E-4</v>
      </c>
      <c r="F72">
        <v>2.6364753297336199</v>
      </c>
      <c r="G72">
        <v>14.815380752979999</v>
      </c>
      <c r="H72">
        <v>1.5601665107248101E-3</v>
      </c>
      <c r="I72">
        <v>0.193502393372501</v>
      </c>
      <c r="J72">
        <v>-4.5461847345928397E-2</v>
      </c>
      <c r="K72">
        <v>-18.1309553946218</v>
      </c>
      <c r="L72">
        <v>1.6450140957746699</v>
      </c>
      <c r="M72">
        <v>0</v>
      </c>
      <c r="N72">
        <v>0</v>
      </c>
      <c r="O72">
        <v>0.19288249488874601</v>
      </c>
      <c r="P72">
        <v>0</v>
      </c>
      <c r="Q72">
        <v>-2.6444829284153901E-2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18.507883007407202</v>
      </c>
      <c r="Z72">
        <v>-1.06965345440944</v>
      </c>
      <c r="AA72">
        <v>0.53532791861311502</v>
      </c>
      <c r="AB72">
        <v>0.62579520385343401</v>
      </c>
      <c r="AC72">
        <v>0.54753269018900297</v>
      </c>
      <c r="AD72">
        <v>-0.141937032754618</v>
      </c>
      <c r="AE72">
        <v>6.0352440751946101</v>
      </c>
      <c r="AF72">
        <v>27.819650292195099</v>
      </c>
      <c r="AG72">
        <f t="shared" si="2"/>
        <v>2.8836572884210661</v>
      </c>
      <c r="AH72">
        <f t="shared" si="3"/>
        <v>2.009664350144174</v>
      </c>
      <c r="AI72" s="19">
        <v>-0.24824559315627151</v>
      </c>
      <c r="AJ72" s="19">
        <v>3.21257E-2</v>
      </c>
      <c r="AK72" s="19">
        <v>-0.23815624999999899</v>
      </c>
    </row>
    <row r="73" spans="1:37">
      <c r="A73" s="1">
        <v>45657</v>
      </c>
      <c r="B73">
        <v>4.1411954302576897</v>
      </c>
      <c r="C73">
        <v>0.73871115597940995</v>
      </c>
      <c r="D73">
        <v>-3.5228826471980299</v>
      </c>
      <c r="E73">
        <v>1.17399100179378E-4</v>
      </c>
      <c r="F73">
        <v>2.6647041928583399</v>
      </c>
      <c r="G73">
        <v>14.8541706822772</v>
      </c>
      <c r="H73">
        <v>-1.0856025001363E-3</v>
      </c>
      <c r="I73">
        <v>0.18118933279524199</v>
      </c>
      <c r="J73">
        <v>-4.29626612759813E-2</v>
      </c>
      <c r="K73">
        <v>-17.692007887312901</v>
      </c>
      <c r="L73">
        <v>1.49213099191182</v>
      </c>
      <c r="M73">
        <v>0</v>
      </c>
      <c r="N73">
        <v>0</v>
      </c>
      <c r="O73">
        <v>0.182744092503691</v>
      </c>
      <c r="P73">
        <v>0</v>
      </c>
      <c r="Q73">
        <v>-2.5604546657149899E-2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18.0100372182903</v>
      </c>
      <c r="Z73">
        <v>-1.0207842102767399</v>
      </c>
      <c r="AA73">
        <v>0.53620301353732602</v>
      </c>
      <c r="AB73">
        <v>0.62966841806513296</v>
      </c>
      <c r="AC73">
        <v>0.56085381876973495</v>
      </c>
      <c r="AD73">
        <v>-9.0552815414492699E-2</v>
      </c>
      <c r="AE73">
        <v>6.0172066940455897</v>
      </c>
      <c r="AF73">
        <v>27.613052069756101</v>
      </c>
      <c r="AG73">
        <f t="shared" si="2"/>
        <v>2.6770590659820677</v>
      </c>
      <c r="AH73">
        <f t="shared" si="3"/>
        <v>1.7436415103237088</v>
      </c>
      <c r="AI73" s="19">
        <v>-0.31978125975418958</v>
      </c>
      <c r="AJ73" s="19">
        <v>-0.14673259999999999</v>
      </c>
      <c r="AK73" s="19">
        <v>-0.29859374999999899</v>
      </c>
    </row>
    <row r="74" spans="1:37">
      <c r="A74" s="1">
        <v>45747</v>
      </c>
      <c r="B74">
        <v>4.0992582600675904</v>
      </c>
      <c r="C74">
        <v>0.64340667284758701</v>
      </c>
      <c r="D74">
        <v>-3.50444769668171</v>
      </c>
      <c r="E74">
        <v>1.1023014062539699E-4</v>
      </c>
      <c r="F74">
        <v>2.6756282643017699</v>
      </c>
      <c r="G74">
        <v>14.8866764551173</v>
      </c>
      <c r="H74">
        <v>-1.6093096898337101E-3</v>
      </c>
      <c r="I74">
        <v>0.16980429623607601</v>
      </c>
      <c r="J74">
        <v>-4.0000748618213199E-2</v>
      </c>
      <c r="K74">
        <v>-17.202073806895399</v>
      </c>
      <c r="L74">
        <v>1.34627163230124</v>
      </c>
      <c r="M74">
        <v>0</v>
      </c>
      <c r="N74">
        <v>0</v>
      </c>
      <c r="O74">
        <v>0.172948600071889</v>
      </c>
      <c r="P74">
        <v>0</v>
      </c>
      <c r="Q74">
        <v>-2.7044936814508199E-2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17.486017101797799</v>
      </c>
      <c r="Z74">
        <v>-0.98236018972973604</v>
      </c>
      <c r="AA74">
        <v>0.52846599094816904</v>
      </c>
      <c r="AB74">
        <v>0.62454039552005702</v>
      </c>
      <c r="AC74">
        <v>0.563590248268386</v>
      </c>
      <c r="AD74">
        <v>-5.32721064676034E-2</v>
      </c>
      <c r="AE74">
        <v>5.9992306074117199</v>
      </c>
      <c r="AF74">
        <v>27.385139960133099</v>
      </c>
      <c r="AG74">
        <f t="shared" si="2"/>
        <v>2.4491469563590655</v>
      </c>
      <c r="AH74">
        <f t="shared" si="3"/>
        <v>1.4842393229173894</v>
      </c>
      <c r="AI74" s="19">
        <v>-0.40059996908939582</v>
      </c>
      <c r="AJ74" s="19">
        <v>-0.18653500000000001</v>
      </c>
      <c r="AK74" s="19">
        <v>-0.35609374999999899</v>
      </c>
    </row>
    <row r="75" spans="1:37">
      <c r="A75" s="1">
        <v>45838</v>
      </c>
      <c r="B75">
        <v>4.0574870161255596</v>
      </c>
      <c r="C75">
        <v>0.56094188690107405</v>
      </c>
      <c r="D75">
        <v>-3.4828916144393198</v>
      </c>
      <c r="E75">
        <v>1.05844205519887E-4</v>
      </c>
      <c r="F75">
        <v>2.6784309426327702</v>
      </c>
      <c r="G75">
        <v>14.9126893162844</v>
      </c>
      <c r="H75">
        <v>-1.5615643857022001E-3</v>
      </c>
      <c r="I75">
        <v>0.15879884618390699</v>
      </c>
      <c r="J75">
        <v>-3.6835435443092097E-2</v>
      </c>
      <c r="K75">
        <v>-16.703082769611399</v>
      </c>
      <c r="L75">
        <v>1.20818115746176</v>
      </c>
      <c r="M75">
        <v>0</v>
      </c>
      <c r="N75">
        <v>0</v>
      </c>
      <c r="O75">
        <v>0.16349770498821001</v>
      </c>
      <c r="P75">
        <v>0</v>
      </c>
      <c r="Q75">
        <v>-2.9727965012742202E-2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16.9618887070522</v>
      </c>
      <c r="Z75">
        <v>-0.94827616721966201</v>
      </c>
      <c r="AA75">
        <v>0.51624543115517396</v>
      </c>
      <c r="AB75">
        <v>0.61273184592329999</v>
      </c>
      <c r="AC75">
        <v>0.55843932009591002</v>
      </c>
      <c r="AD75">
        <v>-2.91155527722309E-2</v>
      </c>
      <c r="AE75">
        <v>5.9813155526162003</v>
      </c>
      <c r="AF75">
        <v>27.139262502741801</v>
      </c>
      <c r="AG75">
        <f t="shared" si="2"/>
        <v>2.2032694989677672</v>
      </c>
      <c r="AH75">
        <f t="shared" si="3"/>
        <v>1.2344386843444788</v>
      </c>
      <c r="AI75" s="19">
        <v>-0.48010871141303629</v>
      </c>
      <c r="AJ75" s="19">
        <v>-0.63149599999999995</v>
      </c>
      <c r="AK75" s="19">
        <v>-0.410656249999999</v>
      </c>
    </row>
    <row r="76" spans="1:37">
      <c r="A76" s="1">
        <v>45930</v>
      </c>
      <c r="B76">
        <v>4.0157659216604502</v>
      </c>
      <c r="C76">
        <v>0.48968772089606599</v>
      </c>
      <c r="D76">
        <v>-3.4594536044027402</v>
      </c>
      <c r="E76">
        <v>1.01890129179457E-4</v>
      </c>
      <c r="F76">
        <v>2.6761726400949502</v>
      </c>
      <c r="G76">
        <v>14.9324226096183</v>
      </c>
      <c r="H76">
        <v>-1.4130573114811799E-3</v>
      </c>
      <c r="I76">
        <v>0.14821389904288601</v>
      </c>
      <c r="J76">
        <v>-3.3569329945609801E-2</v>
      </c>
      <c r="K76">
        <v>-16.208105141618699</v>
      </c>
      <c r="L76">
        <v>1.0785314691307399</v>
      </c>
      <c r="M76">
        <v>0</v>
      </c>
      <c r="N76">
        <v>0</v>
      </c>
      <c r="O76">
        <v>0.15438362716541701</v>
      </c>
      <c r="P76">
        <v>0</v>
      </c>
      <c r="Q76">
        <v>-3.2859875955216597E-2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16.446263082692301</v>
      </c>
      <c r="Z76">
        <v>-0.91628327861683301</v>
      </c>
      <c r="AA76">
        <v>0.50258699030215903</v>
      </c>
      <c r="AB76">
        <v>0.59742063405088097</v>
      </c>
      <c r="AC76">
        <v>0.54768940166568003</v>
      </c>
      <c r="AD76">
        <v>-1.47048709120252E-2</v>
      </c>
      <c r="AE76">
        <v>5.9634612686272801</v>
      </c>
      <c r="AF76">
        <v>26.886311996313498</v>
      </c>
      <c r="AG76">
        <f t="shared" si="2"/>
        <v>1.9503189925394651</v>
      </c>
      <c r="AH76">
        <f t="shared" si="3"/>
        <v>0.99545217497600191</v>
      </c>
      <c r="AI76" s="19">
        <v>-0.51683636213841078</v>
      </c>
      <c r="AK76" s="19">
        <v>-0.46228124999999898</v>
      </c>
    </row>
    <row r="77" spans="1:37">
      <c r="A77" s="1">
        <v>46022</v>
      </c>
      <c r="B77">
        <v>3.9740808324421102</v>
      </c>
      <c r="C77">
        <v>0.42810900901309301</v>
      </c>
      <c r="D77">
        <v>-3.4346426575634301</v>
      </c>
      <c r="E77" s="16">
        <v>9.7784953318784696E-5</v>
      </c>
      <c r="F77">
        <v>2.6700932649257898</v>
      </c>
      <c r="G77">
        <v>14.946216531113199</v>
      </c>
      <c r="H77">
        <v>-1.2833931168948201E-3</v>
      </c>
      <c r="I77">
        <v>0.13812771613914801</v>
      </c>
      <c r="J77">
        <v>-3.0260911645197099E-2</v>
      </c>
      <c r="K77">
        <v>-15.7214801256043</v>
      </c>
      <c r="L77">
        <v>0.957804793353216</v>
      </c>
      <c r="M77">
        <v>0</v>
      </c>
      <c r="N77">
        <v>0</v>
      </c>
      <c r="O77">
        <v>0.14559604093745199</v>
      </c>
      <c r="P77">
        <v>0</v>
      </c>
      <c r="Q77">
        <v>-3.5914293280574702E-2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15.9420232800527</v>
      </c>
      <c r="Z77">
        <v>-0.88565917644417202</v>
      </c>
      <c r="AA77">
        <v>0.48863719836010699</v>
      </c>
      <c r="AB77">
        <v>0.58105399737318797</v>
      </c>
      <c r="AC77">
        <v>0.533950907915545</v>
      </c>
      <c r="AD77">
        <v>-7.1720926640174796E-3</v>
      </c>
      <c r="AE77">
        <v>5.9456674960345604</v>
      </c>
      <c r="AF77">
        <v>26.635046202294799</v>
      </c>
      <c r="AG77">
        <f t="shared" si="2"/>
        <v>1.6990531985207653</v>
      </c>
      <c r="AH77">
        <f t="shared" si="3"/>
        <v>0.76769920953171322</v>
      </c>
      <c r="AI77" s="19">
        <v>-0.50658349764770716</v>
      </c>
      <c r="AK77" s="19">
        <v>-0.51096874999999897</v>
      </c>
    </row>
    <row r="78" spans="1:37">
      <c r="A78" s="1">
        <v>46112</v>
      </c>
      <c r="B78">
        <v>3.9324542349115799</v>
      </c>
      <c r="C78">
        <v>0.374855120565602</v>
      </c>
      <c r="D78">
        <v>-3.4087414473375999</v>
      </c>
      <c r="E78" s="16">
        <v>9.3444986555504494E-5</v>
      </c>
      <c r="F78">
        <v>2.6608720532474601</v>
      </c>
      <c r="G78">
        <v>14.954454577416699</v>
      </c>
      <c r="H78">
        <v>-1.18766760732955E-3</v>
      </c>
      <c r="I78">
        <v>0.128577904674083</v>
      </c>
      <c r="J78">
        <v>-2.6953906588467198E-2</v>
      </c>
      <c r="K78">
        <v>-15.2448779507636</v>
      </c>
      <c r="L78">
        <v>0.84628227066157702</v>
      </c>
      <c r="M78">
        <v>0</v>
      </c>
      <c r="N78">
        <v>0</v>
      </c>
      <c r="O78">
        <v>0.13712411597466001</v>
      </c>
      <c r="P78">
        <v>0</v>
      </c>
      <c r="Q78">
        <v>-3.8568499014466698E-2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15.4502290457242</v>
      </c>
      <c r="Z78">
        <v>-0.85617724366796799</v>
      </c>
      <c r="AA78">
        <v>0.47477415968779502</v>
      </c>
      <c r="AB78">
        <v>0.56456194910875301</v>
      </c>
      <c r="AC78">
        <v>0.51931550621744105</v>
      </c>
      <c r="AD78">
        <v>-3.6718823984142599E-3</v>
      </c>
      <c r="AE78">
        <v>5.9279339770261696</v>
      </c>
      <c r="AF78">
        <v>26.3913497628246</v>
      </c>
      <c r="AG78">
        <f t="shared" si="2"/>
        <v>1.4553567590505665</v>
      </c>
      <c r="AH78">
        <f t="shared" si="3"/>
        <v>0.55120317514236206</v>
      </c>
      <c r="AI78" s="19">
        <v>-0.44935011794084972</v>
      </c>
    </row>
    <row r="79" spans="1:37">
      <c r="A79" s="1">
        <v>46203</v>
      </c>
      <c r="B79">
        <v>3.8909214929929701</v>
      </c>
      <c r="C79">
        <v>0.32876231837869901</v>
      </c>
      <c r="D79">
        <v>-3.3819542166739902</v>
      </c>
      <c r="E79" s="16">
        <v>8.8919716673333397E-5</v>
      </c>
      <c r="F79">
        <v>2.6489971466959998</v>
      </c>
      <c r="G79">
        <v>14.957537298345599</v>
      </c>
      <c r="H79">
        <v>-1.1162047518699901E-3</v>
      </c>
      <c r="I79">
        <v>0.11957036916455301</v>
      </c>
      <c r="J79">
        <v>-2.3684559223924699E-2</v>
      </c>
      <c r="K79">
        <v>-14.7791024910152</v>
      </c>
      <c r="L79">
        <v>0.74406216152907001</v>
      </c>
      <c r="M79">
        <v>0</v>
      </c>
      <c r="N79">
        <v>0</v>
      </c>
      <c r="O79">
        <v>0.12895712138072199</v>
      </c>
      <c r="P79">
        <v>0</v>
      </c>
      <c r="Q79">
        <v>-4.06419835139862E-2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14.9713285541921</v>
      </c>
      <c r="Z79">
        <v>-0.82775903301559906</v>
      </c>
      <c r="AA79">
        <v>0.461121730913157</v>
      </c>
      <c r="AB79">
        <v>0.54825473040872597</v>
      </c>
      <c r="AC79">
        <v>0.50458237264440597</v>
      </c>
      <c r="AD79">
        <v>-1.818287872394E-3</v>
      </c>
      <c r="AE79">
        <v>5.9102604553666298</v>
      </c>
      <c r="AF79">
        <v>26.158367895662199</v>
      </c>
      <c r="AG79">
        <f t="shared" si="2"/>
        <v>1.2223748918881654</v>
      </c>
      <c r="AH79">
        <f t="shared" si="3"/>
        <v>0.34576731563297258</v>
      </c>
      <c r="AI79" s="19">
        <v>-0.35325662596799051</v>
      </c>
    </row>
    <row r="80" spans="1:37">
      <c r="A80" s="1">
        <v>46295</v>
      </c>
      <c r="B80">
        <v>3.8495215881189901</v>
      </c>
      <c r="C80">
        <v>0.28883407469157801</v>
      </c>
      <c r="D80">
        <v>-3.3544505312959401</v>
      </c>
      <c r="E80" s="16">
        <v>8.4286275359948804E-5</v>
      </c>
      <c r="F80">
        <v>2.6348746463414598</v>
      </c>
      <c r="G80">
        <v>14.955871177569</v>
      </c>
      <c r="H80">
        <v>-1.0577841096166801E-3</v>
      </c>
      <c r="I80">
        <v>0.11109408760518601</v>
      </c>
      <c r="J80">
        <v>-2.04833677437752E-2</v>
      </c>
      <c r="K80">
        <v>-14.3246287342348</v>
      </c>
      <c r="L80">
        <v>0.65108527170060704</v>
      </c>
      <c r="M80">
        <v>0</v>
      </c>
      <c r="N80">
        <v>0</v>
      </c>
      <c r="O80">
        <v>0.12108460465728001</v>
      </c>
      <c r="P80">
        <v>0</v>
      </c>
      <c r="Q80">
        <v>-4.2050997578279903E-2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14.5055282830991</v>
      </c>
      <c r="Z80">
        <v>-0.80036705093917604</v>
      </c>
      <c r="AA80">
        <v>0.44772443051204702</v>
      </c>
      <c r="AB80">
        <v>0.53223638467132806</v>
      </c>
      <c r="AC80">
        <v>0.49001865368388398</v>
      </c>
      <c r="AD80">
        <v>-6.7798019919116802E-4</v>
      </c>
      <c r="AE80">
        <v>5.8926466763756098</v>
      </c>
      <c r="AF80">
        <v>25.936887719200602</v>
      </c>
      <c r="AG80">
        <f t="shared" si="2"/>
        <v>1.0008947154265684</v>
      </c>
      <c r="AH80">
        <f t="shared" si="3"/>
        <v>0.15106072883337696</v>
      </c>
      <c r="AI80" s="19">
        <v>-0.27173932413502572</v>
      </c>
    </row>
    <row r="81" spans="1:35">
      <c r="A81" s="1">
        <v>46387</v>
      </c>
      <c r="B81">
        <v>3.8082932617317198</v>
      </c>
      <c r="C81">
        <v>0.25421811671385802</v>
      </c>
      <c r="D81">
        <v>-3.3263786004999001</v>
      </c>
      <c r="E81" s="16">
        <v>7.9619672900122502E-5</v>
      </c>
      <c r="F81">
        <v>2.61886148655603</v>
      </c>
      <c r="G81">
        <v>14.9498616320012</v>
      </c>
      <c r="H81">
        <v>-1.0047217003304101E-3</v>
      </c>
      <c r="I81">
        <v>0.103130144615452</v>
      </c>
      <c r="J81">
        <v>-1.7375603678662001E-2</v>
      </c>
      <c r="K81">
        <v>-13.8817674717675</v>
      </c>
      <c r="L81">
        <v>0.56716087942495896</v>
      </c>
      <c r="M81">
        <v>0</v>
      </c>
      <c r="N81">
        <v>0</v>
      </c>
      <c r="O81">
        <v>0.113496443412271</v>
      </c>
      <c r="P81">
        <v>0</v>
      </c>
      <c r="Q81">
        <v>-4.27768160225524E-2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14.052909186769799</v>
      </c>
      <c r="Z81">
        <v>-0.77397318799493797</v>
      </c>
      <c r="AA81">
        <v>0.43460187878909401</v>
      </c>
      <c r="AB81">
        <v>0.51654594927449105</v>
      </c>
      <c r="AC81">
        <v>0.47571410295071398</v>
      </c>
      <c r="AD81" s="16">
        <v>7.8497944331441702E-5</v>
      </c>
      <c r="AE81">
        <v>5.87509238690728</v>
      </c>
      <c r="AF81">
        <v>25.726767185100201</v>
      </c>
      <c r="AG81">
        <f t="shared" si="2"/>
        <v>0.79077418132616728</v>
      </c>
      <c r="AH81">
        <f t="shared" si="3"/>
        <v>-3.3334774639824261E-2</v>
      </c>
      <c r="AI81" s="19">
        <v>-0.21453901325974761</v>
      </c>
    </row>
    <row r="82" spans="1:35">
      <c r="A82" s="1">
        <v>46477</v>
      </c>
      <c r="B82">
        <v>3.7672733097975</v>
      </c>
      <c r="C82">
        <v>0.224185198635489</v>
      </c>
      <c r="D82">
        <v>-3.2978697370790502</v>
      </c>
      <c r="E82" s="16">
        <v>7.4985108114418799E-5</v>
      </c>
      <c r="F82">
        <v>2.6012761192949099</v>
      </c>
      <c r="G82">
        <v>14.939907479901199</v>
      </c>
      <c r="H82">
        <v>-9.5279490724730796E-4</v>
      </c>
      <c r="I82">
        <v>9.5656249314254593E-2</v>
      </c>
      <c r="J82">
        <v>-1.4381658931188901E-2</v>
      </c>
      <c r="K82">
        <v>-13.4507203468978</v>
      </c>
      <c r="L82">
        <v>0.49199113154559099</v>
      </c>
      <c r="M82">
        <v>0</v>
      </c>
      <c r="N82">
        <v>0</v>
      </c>
      <c r="O82">
        <v>0.106182857895571</v>
      </c>
      <c r="P82">
        <v>0</v>
      </c>
      <c r="Q82">
        <v>-4.2843662414785898E-2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13.6134673632094</v>
      </c>
      <c r="Z82">
        <v>-0.74854993563098404</v>
      </c>
      <c r="AA82">
        <v>0.42176518562759202</v>
      </c>
      <c r="AB82">
        <v>0.50120149854323803</v>
      </c>
      <c r="AC82">
        <v>0.46170249980329597</v>
      </c>
      <c r="AD82">
        <v>5.7768852675733895E-4</v>
      </c>
      <c r="AE82">
        <v>5.8575973353304303</v>
      </c>
      <c r="AF82">
        <v>25.5275407666721</v>
      </c>
      <c r="AG82">
        <f t="shared" si="2"/>
        <v>0.59154776289806676</v>
      </c>
      <c r="AH82">
        <f t="shared" si="3"/>
        <v>-0.20789619028343331</v>
      </c>
      <c r="AI82" s="19">
        <v>-0.1816556933420482</v>
      </c>
    </row>
    <row r="83" spans="1:35">
      <c r="A83" s="1">
        <v>46568</v>
      </c>
      <c r="B83">
        <v>3.7264957997643702</v>
      </c>
      <c r="C83">
        <v>0.19811064521433999</v>
      </c>
      <c r="D83">
        <v>-3.2690402660150002</v>
      </c>
      <c r="E83" s="16">
        <v>7.0436689001567498E-5</v>
      </c>
      <c r="F83">
        <v>2.5824028181508001</v>
      </c>
      <c r="G83">
        <v>14.9263963258645</v>
      </c>
      <c r="H83">
        <v>-9.0014542040541597E-4</v>
      </c>
      <c r="I83">
        <v>8.8648846056462394E-2</v>
      </c>
      <c r="J83">
        <v>-1.15174262454032E-2</v>
      </c>
      <c r="K83">
        <v>-13.0316024907025</v>
      </c>
      <c r="L83">
        <v>0.42519330605850197</v>
      </c>
      <c r="M83">
        <v>0</v>
      </c>
      <c r="N83">
        <v>0</v>
      </c>
      <c r="O83">
        <v>9.9134410651771504E-2</v>
      </c>
      <c r="P83">
        <v>0</v>
      </c>
      <c r="Q83">
        <v>-4.2303194588649798E-2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13.187132127949999</v>
      </c>
      <c r="Z83">
        <v>-0.72406830711461201</v>
      </c>
      <c r="AA83">
        <v>0.40922184466536798</v>
      </c>
      <c r="AB83">
        <v>0.48621345586398901</v>
      </c>
      <c r="AC83">
        <v>0.44799955836776101</v>
      </c>
      <c r="AD83">
        <v>8.8098974193799996E-4</v>
      </c>
      <c r="AE83">
        <v>5.8401612715092002</v>
      </c>
      <c r="AF83">
        <v>25.338630006461301</v>
      </c>
      <c r="AG83">
        <f t="shared" si="2"/>
        <v>0.40263700268726765</v>
      </c>
      <c r="AH83">
        <f t="shared" si="3"/>
        <v>-0.37314017608467509</v>
      </c>
      <c r="AI83" s="19">
        <v>-0.17144367902727661</v>
      </c>
    </row>
    <row r="84" spans="1:35">
      <c r="A84" s="1">
        <v>46660</v>
      </c>
      <c r="B84">
        <v>3.6859917167120599</v>
      </c>
      <c r="C84">
        <v>0.17545861967468401</v>
      </c>
      <c r="D84">
        <v>-3.2399927199468301</v>
      </c>
      <c r="E84" s="16">
        <v>6.6017982514970697E-5</v>
      </c>
      <c r="F84">
        <v>2.5624942164740401</v>
      </c>
      <c r="G84">
        <v>14.9097007657242</v>
      </c>
      <c r="H84">
        <v>-8.4630040815494205E-4</v>
      </c>
      <c r="I84">
        <v>8.2084098296754601E-2</v>
      </c>
      <c r="J84">
        <v>-8.7947249067795198E-3</v>
      </c>
      <c r="K84">
        <v>-12.624455355189101</v>
      </c>
      <c r="L84">
        <v>0.366319795926009</v>
      </c>
      <c r="M84">
        <v>0</v>
      </c>
      <c r="N84">
        <v>0</v>
      </c>
      <c r="O84">
        <v>9.2342001316808295E-2</v>
      </c>
      <c r="P84">
        <v>0</v>
      </c>
      <c r="Q84">
        <v>-4.1223490190320698E-2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12.773777063223701</v>
      </c>
      <c r="Z84">
        <v>-0.70049767739651003</v>
      </c>
      <c r="AA84">
        <v>0.39697722500059102</v>
      </c>
      <c r="AB84">
        <v>0.47158861880893599</v>
      </c>
      <c r="AC84">
        <v>0.434614385937935</v>
      </c>
      <c r="AD84">
        <v>1.0277896091923501E-3</v>
      </c>
      <c r="AE84">
        <v>5.82278394678446</v>
      </c>
      <c r="AF84">
        <v>25.159415993434202</v>
      </c>
      <c r="AG84">
        <f t="shared" si="2"/>
        <v>0.22342298966016827</v>
      </c>
      <c r="AH84">
        <f t="shared" si="3"/>
        <v>-0.52960906033457533</v>
      </c>
      <c r="AI84" s="19">
        <v>-0.16337944540281629</v>
      </c>
    </row>
    <row r="85" spans="1:35">
      <c r="A85" s="1">
        <v>46752</v>
      </c>
      <c r="B85">
        <v>3.64578882845111</v>
      </c>
      <c r="C85">
        <v>0.155768802742142</v>
      </c>
      <c r="D85">
        <v>-3.2108168484628199</v>
      </c>
      <c r="E85" s="16">
        <v>6.1763048406176594E-5</v>
      </c>
      <c r="F85">
        <v>2.5417734075357798</v>
      </c>
      <c r="G85">
        <v>14.890175375411101</v>
      </c>
      <c r="H85">
        <v>-7.9151019786767205E-4</v>
      </c>
      <c r="I85">
        <v>7.5938372148452796E-2</v>
      </c>
      <c r="J85">
        <v>-6.2217492549956899E-3</v>
      </c>
      <c r="K85">
        <v>-12.2292563455006</v>
      </c>
      <c r="L85">
        <v>0.31487582879753101</v>
      </c>
      <c r="M85">
        <v>0</v>
      </c>
      <c r="N85">
        <v>0</v>
      </c>
      <c r="O85">
        <v>8.5796859153945595E-2</v>
      </c>
      <c r="P85">
        <v>0</v>
      </c>
      <c r="Q85">
        <v>-3.96811918129246E-2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12.3732286009459</v>
      </c>
      <c r="Z85">
        <v>-0.67780613277934398</v>
      </c>
      <c r="AA85">
        <v>0.38503506803728099</v>
      </c>
      <c r="AB85">
        <v>0.45733143406800397</v>
      </c>
      <c r="AC85">
        <v>0.42155294501253299</v>
      </c>
      <c r="AD85">
        <v>1.0485802074091E-3</v>
      </c>
      <c r="AE85">
        <v>5.8054651139558198</v>
      </c>
      <c r="AF85">
        <v>24.989267201506799</v>
      </c>
      <c r="AG85">
        <f t="shared" si="2"/>
        <v>5.3274197732765316E-2</v>
      </c>
      <c r="AH85">
        <f t="shared" si="3"/>
        <v>-0.67785995225841766</v>
      </c>
      <c r="AI85" s="19">
        <v>-0.15131178632061651</v>
      </c>
    </row>
    <row r="86" spans="1:35">
      <c r="A86" s="1">
        <v>46843</v>
      </c>
      <c r="B86">
        <v>3.6059116738071699</v>
      </c>
      <c r="C86">
        <v>0.138645137565649</v>
      </c>
      <c r="D86">
        <v>-3.1815905842339398</v>
      </c>
      <c r="E86" s="16">
        <v>5.7697559206626101E-5</v>
      </c>
      <c r="F86">
        <v>2.52043596965445</v>
      </c>
      <c r="G86">
        <v>14.8681544340622</v>
      </c>
      <c r="H86">
        <v>-7.3635016096696901E-4</v>
      </c>
      <c r="I86">
        <v>7.0188499038832106E-2</v>
      </c>
      <c r="J86">
        <v>-3.8035186100277099E-3</v>
      </c>
      <c r="K86">
        <v>-11.8459271669013</v>
      </c>
      <c r="L86">
        <v>0.27033500224339702</v>
      </c>
      <c r="M86">
        <v>0</v>
      </c>
      <c r="N86">
        <v>0</v>
      </c>
      <c r="O86">
        <v>7.9490534287328607E-2</v>
      </c>
      <c r="P86">
        <v>0</v>
      </c>
      <c r="Q86">
        <v>-3.7755922733653399E-2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11.985273470516701</v>
      </c>
      <c r="Z86">
        <v>-0.65596091884470398</v>
      </c>
      <c r="AA86">
        <v>0.37339769780944199</v>
      </c>
      <c r="AB86">
        <v>0.443444467083625</v>
      </c>
      <c r="AC86">
        <v>0.40881914797241597</v>
      </c>
      <c r="AD86">
        <v>9.6898993327961403E-4</v>
      </c>
      <c r="AE86">
        <v>5.7882045272641198</v>
      </c>
      <c r="AF86">
        <v>24.827552787313099</v>
      </c>
      <c r="AG86">
        <f t="shared" si="2"/>
        <v>-0.10844021646093438</v>
      </c>
      <c r="AH86">
        <f t="shared" si="3"/>
        <v>-0.81845590403039203</v>
      </c>
      <c r="AI86" s="19">
        <v>-0.1352407017806542</v>
      </c>
    </row>
    <row r="87" spans="1:35">
      <c r="A87" s="1">
        <v>46934</v>
      </c>
      <c r="B87">
        <v>3.5663816268662401</v>
      </c>
      <c r="C87">
        <v>0.12374632490132099</v>
      </c>
      <c r="D87">
        <v>-3.1523809973069898</v>
      </c>
      <c r="E87" s="16">
        <v>5.3839886896534699E-5</v>
      </c>
      <c r="F87">
        <v>2.4986519970235501</v>
      </c>
      <c r="G87">
        <v>14.8439503149693</v>
      </c>
      <c r="H87">
        <v>-6.8149837567337099E-4</v>
      </c>
      <c r="I87">
        <v>6.4811936284830396E-2</v>
      </c>
      <c r="J87">
        <v>-1.5423134773882E-3</v>
      </c>
      <c r="K87">
        <v>-11.4743414335857</v>
      </c>
      <c r="L87">
        <v>0.23215274581322101</v>
      </c>
      <c r="M87">
        <v>0</v>
      </c>
      <c r="N87">
        <v>0</v>
      </c>
      <c r="O87">
        <v>7.3414888080618301E-2</v>
      </c>
      <c r="P87">
        <v>0</v>
      </c>
      <c r="Q87">
        <v>-3.5526364225037299E-2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11.609665401586501</v>
      </c>
      <c r="Z87">
        <v>-0.634928868805827</v>
      </c>
      <c r="AA87">
        <v>0.36206615132748399</v>
      </c>
      <c r="AB87">
        <v>0.42992863805135301</v>
      </c>
      <c r="AC87">
        <v>0.39641525941754902</v>
      </c>
      <c r="AD87">
        <v>8.1112415081670199E-4</v>
      </c>
      <c r="AE87">
        <v>5.7710019423745802</v>
      </c>
      <c r="AF87">
        <v>24.673650714957599</v>
      </c>
      <c r="AG87">
        <f t="shared" si="2"/>
        <v>-0.26234228881643418</v>
      </c>
      <c r="AH87">
        <f t="shared" si="3"/>
        <v>-0.95195856095861053</v>
      </c>
      <c r="AI87" s="19">
        <v>-0.1152633026663487</v>
      </c>
    </row>
    <row r="88" spans="1:35">
      <c r="A88" s="1">
        <v>47026</v>
      </c>
      <c r="B88">
        <v>3.5272170114914201</v>
      </c>
      <c r="C88">
        <v>0.110777794851754</v>
      </c>
      <c r="D88">
        <v>-3.1232452373684199</v>
      </c>
      <c r="E88" s="16">
        <v>5.02021197247057E-5</v>
      </c>
      <c r="F88">
        <v>2.4765681363989001</v>
      </c>
      <c r="G88">
        <v>14.8178524693484</v>
      </c>
      <c r="H88">
        <v>-6.2761911593203702E-4</v>
      </c>
      <c r="I88">
        <v>5.97868751445692E-2</v>
      </c>
      <c r="J88">
        <v>5.6191170882187197E-4</v>
      </c>
      <c r="K88">
        <v>-11.114331689978</v>
      </c>
      <c r="L88">
        <v>0.19977783910650301</v>
      </c>
      <c r="M88">
        <v>0</v>
      </c>
      <c r="N88">
        <v>0</v>
      </c>
      <c r="O88">
        <v>6.7562082934659706E-2</v>
      </c>
      <c r="P88">
        <v>0</v>
      </c>
      <c r="Q88">
        <v>-3.3067563429573198E-2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11.246131201069</v>
      </c>
      <c r="Z88">
        <v>-0.61467678104103296</v>
      </c>
      <c r="AA88">
        <v>0.35104028812115801</v>
      </c>
      <c r="AB88">
        <v>0.41678339052697799</v>
      </c>
      <c r="AC88">
        <v>0.38434209836173999</v>
      </c>
      <c r="AD88">
        <v>5.9411581926098998E-4</v>
      </c>
      <c r="AE88">
        <v>5.75385711636038</v>
      </c>
      <c r="AF88">
        <v>24.5269536424303</v>
      </c>
      <c r="AG88">
        <f t="shared" si="2"/>
        <v>-0.40903936134373353</v>
      </c>
      <c r="AH88">
        <f t="shared" si="3"/>
        <v>-1.0789219842228395</v>
      </c>
      <c r="AI88" s="19">
        <v>-9.4455965851442864E-2</v>
      </c>
    </row>
    <row r="89" spans="1:35">
      <c r="A89" s="1">
        <v>47118</v>
      </c>
      <c r="B89">
        <v>3.48843325046828</v>
      </c>
      <c r="C89">
        <v>9.9484922015836003E-2</v>
      </c>
      <c r="D89">
        <v>-3.0942314559462298</v>
      </c>
      <c r="E89" s="16">
        <v>4.6790998166807101E-5</v>
      </c>
      <c r="F89">
        <v>2.4543096090232401</v>
      </c>
      <c r="G89">
        <v>14.7901269259514</v>
      </c>
      <c r="H89">
        <v>-5.7530652753632705E-4</v>
      </c>
      <c r="I89">
        <v>5.5092317235226597E-2</v>
      </c>
      <c r="J89">
        <v>2.51114517872513E-3</v>
      </c>
      <c r="K89">
        <v>-10.765695884003801</v>
      </c>
      <c r="L89">
        <v>0.17266212563349001</v>
      </c>
      <c r="M89">
        <v>0</v>
      </c>
      <c r="N89">
        <v>0</v>
      </c>
      <c r="O89">
        <v>6.1924571707037801E-2</v>
      </c>
      <c r="P89">
        <v>0</v>
      </c>
      <c r="Q89">
        <v>-3.0449158410375699E-2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10.894376248650699</v>
      </c>
      <c r="Z89">
        <v>-0.595171740231351</v>
      </c>
      <c r="AA89">
        <v>0.34031889502347101</v>
      </c>
      <c r="AB89">
        <v>0.4040068399317</v>
      </c>
      <c r="AC89">
        <v>0.372599183266557</v>
      </c>
      <c r="AD89">
        <v>3.3444451316029999E-4</v>
      </c>
      <c r="AE89">
        <v>5.7367698076867804</v>
      </c>
      <c r="AF89">
        <v>24.386873532164401</v>
      </c>
      <c r="AG89">
        <f t="shared" si="2"/>
        <v>-0.54911947160963237</v>
      </c>
      <c r="AH89">
        <f t="shared" si="3"/>
        <v>-1.1998874587600685</v>
      </c>
      <c r="AI89" s="19">
        <v>-7.4287343584758164E-2</v>
      </c>
    </row>
    <row r="90" spans="1:35">
      <c r="A90" s="1">
        <v>47208</v>
      </c>
      <c r="B90">
        <v>3.4500430386427201</v>
      </c>
      <c r="C90">
        <v>8.9647286810624505E-2</v>
      </c>
      <c r="D90">
        <v>-3.06537969963113</v>
      </c>
      <c r="E90" s="16">
        <v>4.3608767525563403E-5</v>
      </c>
      <c r="F90">
        <v>2.4319821941795201</v>
      </c>
      <c r="G90">
        <v>14.7610162315891</v>
      </c>
      <c r="H90">
        <v>-5.2506124582422703E-4</v>
      </c>
      <c r="I90">
        <v>5.0708128657654797E-2</v>
      </c>
      <c r="J90">
        <v>4.30896695109879E-3</v>
      </c>
      <c r="K90">
        <v>-10.428203304151101</v>
      </c>
      <c r="L90">
        <v>0.15026856806609501</v>
      </c>
      <c r="M90">
        <v>0</v>
      </c>
      <c r="N90">
        <v>0</v>
      </c>
      <c r="O90">
        <v>5.6495086917685497E-2</v>
      </c>
      <c r="P90">
        <v>0</v>
      </c>
      <c r="Q90">
        <v>-2.7734287813999101E-2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10.554089436811701</v>
      </c>
      <c r="Z90">
        <v>-0.57638138419215901</v>
      </c>
      <c r="AA90">
        <v>0.32989978971073303</v>
      </c>
      <c r="AB90">
        <v>0.391595914535943</v>
      </c>
      <c r="AC90">
        <v>0.361184860461225</v>
      </c>
      <c r="AD90" s="16">
        <v>4.6185753108186699E-5</v>
      </c>
      <c r="AE90">
        <v>5.7197397761957403</v>
      </c>
      <c r="AF90">
        <v>24.2528453370162</v>
      </c>
      <c r="AG90">
        <f t="shared" si="2"/>
        <v>-0.68314766675783289</v>
      </c>
      <c r="AH90">
        <f t="shared" si="3"/>
        <v>-1.3153791656872844</v>
      </c>
      <c r="AI90" s="19">
        <v>-5.4757435866256733E-2</v>
      </c>
    </row>
    <row r="91" spans="1:35">
      <c r="A91" s="1">
        <v>47299</v>
      </c>
      <c r="B91">
        <v>3.4120565321491201</v>
      </c>
      <c r="C91">
        <v>8.1073816619354394E-2</v>
      </c>
      <c r="D91">
        <v>-3.0367227664943699</v>
      </c>
      <c r="E91" s="16">
        <v>4.06539480098655E-5</v>
      </c>
      <c r="F91">
        <v>2.4096741529987402</v>
      </c>
      <c r="G91">
        <v>14.730739761838899</v>
      </c>
      <c r="H91">
        <v>-4.7728448612920402E-4</v>
      </c>
      <c r="I91">
        <v>4.6615076585012301E-2</v>
      </c>
      <c r="J91">
        <v>5.9602318306263202E-3</v>
      </c>
      <c r="K91">
        <v>-10.101599988643599</v>
      </c>
      <c r="L91">
        <v>0.13207779273325099</v>
      </c>
      <c r="M91">
        <v>0</v>
      </c>
      <c r="N91">
        <v>0</v>
      </c>
      <c r="O91">
        <v>5.12666298773388E-2</v>
      </c>
      <c r="P91">
        <v>0</v>
      </c>
      <c r="Q91">
        <v>-2.4979010025636902E-2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10.224947579172801</v>
      </c>
      <c r="Z91">
        <v>-0.55827412075961003</v>
      </c>
      <c r="AA91">
        <v>0.31977992297573599</v>
      </c>
      <c r="AB91">
        <v>0.37954649150429298</v>
      </c>
      <c r="AC91">
        <v>0.35009642662546397</v>
      </c>
      <c r="AD91">
        <v>-2.58763635303721E-4</v>
      </c>
      <c r="AE91">
        <v>5.7027667830909401</v>
      </c>
      <c r="AF91">
        <v>24.124329917904902</v>
      </c>
      <c r="AG91">
        <f t="shared" si="2"/>
        <v>-0.81166308586913161</v>
      </c>
      <c r="AH91">
        <f t="shared" si="3"/>
        <v>-1.4259006331089132</v>
      </c>
      <c r="AI91" s="19">
        <v>-3.5866242695975263E-2</v>
      </c>
    </row>
    <row r="92" spans="1:35">
      <c r="A92" s="1">
        <v>47391</v>
      </c>
      <c r="B92">
        <v>3.37448154750538</v>
      </c>
      <c r="C92">
        <v>7.3598666720799899E-2</v>
      </c>
      <c r="D92">
        <v>-3.0082870194559899</v>
      </c>
      <c r="E92" s="16">
        <v>3.7922024763300697E-5</v>
      </c>
      <c r="F92">
        <v>2.3874580747704299</v>
      </c>
      <c r="G92">
        <v>14.6994943364914</v>
      </c>
      <c r="H92">
        <v>-4.3228109272011898E-4</v>
      </c>
      <c r="I92">
        <v>4.2794851251919397E-2</v>
      </c>
      <c r="J92">
        <v>7.47078632928191E-3</v>
      </c>
      <c r="K92">
        <v>-9.78561361813723</v>
      </c>
      <c r="L92">
        <v>0.117593270639454</v>
      </c>
      <c r="M92">
        <v>0</v>
      </c>
      <c r="N92">
        <v>0</v>
      </c>
      <c r="O92">
        <v>4.62324598531774E-2</v>
      </c>
      <c r="P92">
        <v>0</v>
      </c>
      <c r="Q92">
        <v>-2.2232098621182601E-2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9.9066193128575595</v>
      </c>
      <c r="Z92">
        <v>-0.54081929969133002</v>
      </c>
      <c r="AA92">
        <v>0.30995547882170199</v>
      </c>
      <c r="AB92">
        <v>0.36785352783357</v>
      </c>
      <c r="AC92">
        <v>0.33933024742633699</v>
      </c>
      <c r="AD92">
        <v>-5.7047220926488204E-4</v>
      </c>
      <c r="AE92">
        <v>5.68585059092326</v>
      </c>
      <c r="AF92">
        <v>24.0008162842411</v>
      </c>
      <c r="AG92">
        <f t="shared" si="2"/>
        <v>-0.93517671953293302</v>
      </c>
      <c r="AH92">
        <f t="shared" si="3"/>
        <v>-1.5319318964342781</v>
      </c>
      <c r="AI92" s="19">
        <v>-1.7613764073878241E-2</v>
      </c>
    </row>
    <row r="93" spans="1:35">
      <c r="A93" s="1">
        <v>47483</v>
      </c>
      <c r="B93">
        <v>3.33732376551735</v>
      </c>
      <c r="C93">
        <v>6.7077723245333495E-2</v>
      </c>
      <c r="D93">
        <v>-2.9800931519523401</v>
      </c>
      <c r="E93" s="16">
        <v>3.5406061288757001E-5</v>
      </c>
      <c r="F93">
        <v>2.3653926318068601</v>
      </c>
      <c r="G93">
        <v>14.667455080046</v>
      </c>
      <c r="H93">
        <v>-3.90266950376988E-4</v>
      </c>
      <c r="I93">
        <v>3.9230075529024099E-2</v>
      </c>
      <c r="J93">
        <v>8.8472186684141006E-3</v>
      </c>
      <c r="K93">
        <v>-9.4799579077585694</v>
      </c>
      <c r="L93">
        <v>0.10634527942678899</v>
      </c>
      <c r="M93">
        <v>0</v>
      </c>
      <c r="N93">
        <v>0</v>
      </c>
      <c r="O93">
        <v>4.1386083366424499E-2</v>
      </c>
      <c r="P93">
        <v>0</v>
      </c>
      <c r="Q93">
        <v>-1.9535112132378098E-2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9.59876852300658</v>
      </c>
      <c r="Z93">
        <v>-0.52398734458287799</v>
      </c>
      <c r="AA93">
        <v>0.300421971356027</v>
      </c>
      <c r="AB93">
        <v>0.35651118538902399</v>
      </c>
      <c r="AC93">
        <v>0.32888187205319203</v>
      </c>
      <c r="AD93">
        <v>-8.8077035403720202E-4</v>
      </c>
      <c r="AE93">
        <v>5.66899096357667</v>
      </c>
      <c r="AF93">
        <v>23.8818232253183</v>
      </c>
      <c r="AG93">
        <f t="shared" si="2"/>
        <v>-1.0541697784557336</v>
      </c>
      <c r="AH93">
        <f t="shared" si="3"/>
        <v>-1.633927307565072</v>
      </c>
      <c r="AI93" s="19">
        <v>0</v>
      </c>
    </row>
    <row r="94" spans="1:35">
      <c r="A94" s="1">
        <v>47573</v>
      </c>
      <c r="B94">
        <v>3.3005869358351201</v>
      </c>
      <c r="C94">
        <v>6.1385629246621901E-2</v>
      </c>
      <c r="D94">
        <v>-2.9521569027203398</v>
      </c>
      <c r="E94" s="16">
        <v>3.3097240362015798E-5</v>
      </c>
      <c r="F94">
        <v>2.3435242324988201</v>
      </c>
      <c r="G94">
        <v>14.634776473461301</v>
      </c>
      <c r="H94">
        <v>-3.5137830639258899E-4</v>
      </c>
      <c r="I94">
        <v>3.5904303918844097E-2</v>
      </c>
      <c r="J94">
        <v>1.00966404064964E-2</v>
      </c>
      <c r="K94">
        <v>-9.1843365184793306</v>
      </c>
      <c r="L94">
        <v>9.7893786011705702E-2</v>
      </c>
      <c r="M94">
        <v>0</v>
      </c>
      <c r="N94">
        <v>0</v>
      </c>
      <c r="O94">
        <v>3.6721243699343799E-2</v>
      </c>
      <c r="P94">
        <v>0</v>
      </c>
      <c r="Q94">
        <v>-1.6922659723416798E-2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9.3010573196296296</v>
      </c>
      <c r="Z94">
        <v>-0.50774984963371195</v>
      </c>
      <c r="AA94">
        <v>0.29117433758005201</v>
      </c>
      <c r="AB94">
        <v>0.34551294923208697</v>
      </c>
      <c r="AC94">
        <v>0.318746142873292</v>
      </c>
      <c r="AD94">
        <v>-1.1830567650229101E-3</v>
      </c>
      <c r="AE94">
        <v>5.6521876662545498</v>
      </c>
      <c r="AF94">
        <v>23.766900392259899</v>
      </c>
      <c r="AG94">
        <f t="shared" si="2"/>
        <v>-1.1690926115141345</v>
      </c>
      <c r="AH94">
        <f t="shared" si="3"/>
        <v>-1.7323139359511313</v>
      </c>
      <c r="AI94" s="19">
        <v>-0.28799999999999998</v>
      </c>
    </row>
    <row r="95" spans="1:35">
      <c r="A95" s="1">
        <v>47664</v>
      </c>
      <c r="B95">
        <v>3.2642730787483498</v>
      </c>
      <c r="C95">
        <v>5.6413250879752401E-2</v>
      </c>
      <c r="D95">
        <v>-2.92448971781524</v>
      </c>
      <c r="E95" s="16">
        <v>3.0985336959700399E-5</v>
      </c>
      <c r="F95">
        <v>2.32188856543709</v>
      </c>
      <c r="G95">
        <v>14.601593549197</v>
      </c>
      <c r="H95">
        <v>-3.1568170223055599E-4</v>
      </c>
      <c r="I95">
        <v>3.2802012605885202E-2</v>
      </c>
      <c r="J95">
        <v>1.12264978327012E-2</v>
      </c>
      <c r="K95">
        <v>-8.8984465112893396</v>
      </c>
      <c r="L95">
        <v>9.1830383497977397E-2</v>
      </c>
      <c r="M95">
        <v>0</v>
      </c>
      <c r="N95">
        <v>0</v>
      </c>
      <c r="O95">
        <v>3.2231910673672003E-2</v>
      </c>
      <c r="P95">
        <v>0</v>
      </c>
      <c r="Q95">
        <v>-1.44228023953241E-2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9.0131485983864597</v>
      </c>
      <c r="Z95">
        <v>-0.49207964583610397</v>
      </c>
      <c r="AA95">
        <v>0.28220702534591202</v>
      </c>
      <c r="AB95">
        <v>0.33485173859009998</v>
      </c>
      <c r="AC95">
        <v>0.30891729943655899</v>
      </c>
      <c r="AD95">
        <v>-1.4721157585058601E-3</v>
      </c>
      <c r="AE95">
        <v>5.6354404654663304</v>
      </c>
      <c r="AF95">
        <v>23.655628886637899</v>
      </c>
      <c r="AG95">
        <f t="shared" si="2"/>
        <v>-1.2803641171361342</v>
      </c>
      <c r="AH95">
        <f t="shared" si="3"/>
        <v>-1.8274905060112143</v>
      </c>
      <c r="AI95" s="19">
        <v>-0.316</v>
      </c>
    </row>
    <row r="96" spans="1:35">
      <c r="A96" s="1">
        <v>47756</v>
      </c>
      <c r="B96">
        <v>3.2283826814497698</v>
      </c>
      <c r="C96">
        <v>5.2065514076050097E-2</v>
      </c>
      <c r="D96">
        <v>-2.8970993590994198</v>
      </c>
      <c r="E96" s="16">
        <v>2.9059127997798501E-5</v>
      </c>
      <c r="F96">
        <v>2.3005120303187501</v>
      </c>
      <c r="G96">
        <v>14.5680231872447</v>
      </c>
      <c r="H96">
        <v>-2.8318382672564601E-4</v>
      </c>
      <c r="I96">
        <v>2.9908582041657701E-2</v>
      </c>
      <c r="J96">
        <v>1.224441101459E-2</v>
      </c>
      <c r="K96">
        <v>-8.6219813703106798</v>
      </c>
      <c r="L96">
        <v>8.7779408738287504E-2</v>
      </c>
      <c r="M96">
        <v>0</v>
      </c>
      <c r="N96">
        <v>0</v>
      </c>
      <c r="O96">
        <v>2.7912270748922399E-2</v>
      </c>
      <c r="P96">
        <v>0</v>
      </c>
      <c r="Q96">
        <v>-1.20575432225868E-2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8.7347082176477802</v>
      </c>
      <c r="Z96">
        <v>-0.47695084085381001</v>
      </c>
      <c r="AA96">
        <v>0.27351407593150501</v>
      </c>
      <c r="AB96">
        <v>0.32452001000967701</v>
      </c>
      <c r="AC96">
        <v>0.29938907620657901</v>
      </c>
      <c r="AD96">
        <v>-1.74394613244901E-3</v>
      </c>
      <c r="AE96">
        <v>5.6187491290145104</v>
      </c>
      <c r="AF96">
        <v>23.547621410125</v>
      </c>
      <c r="AG96">
        <f t="shared" si="2"/>
        <v>-1.3883715936490333</v>
      </c>
      <c r="AH96">
        <f t="shared" si="3"/>
        <v>-1.9198268161476353</v>
      </c>
      <c r="AI96" s="19">
        <v>-0.36499999999999999</v>
      </c>
    </row>
    <row r="97" spans="1:35">
      <c r="A97" s="1">
        <v>47848</v>
      </c>
      <c r="B97">
        <v>3.19291488655935</v>
      </c>
      <c r="C97">
        <v>4.8259553380275898E-2</v>
      </c>
      <c r="D97">
        <v>-2.8699904593875001</v>
      </c>
      <c r="E97" s="16">
        <v>2.7306743817729299E-5</v>
      </c>
      <c r="F97">
        <v>2.27941305380903</v>
      </c>
      <c r="G97">
        <v>14.534165475242601</v>
      </c>
      <c r="H97">
        <v>-2.5384092843279399E-4</v>
      </c>
      <c r="I97">
        <v>2.7210273409498699E-2</v>
      </c>
      <c r="J97">
        <v>1.31580382502636E-2</v>
      </c>
      <c r="K97">
        <v>-8.3546336229004403</v>
      </c>
      <c r="L97">
        <v>8.5398358888083906E-2</v>
      </c>
      <c r="M97">
        <v>0</v>
      </c>
      <c r="N97">
        <v>0</v>
      </c>
      <c r="O97">
        <v>2.37567174770398E-2</v>
      </c>
      <c r="P97">
        <v>0</v>
      </c>
      <c r="Q97">
        <v>-9.8433709085220308E-3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8.4654068243591798</v>
      </c>
      <c r="Z97">
        <v>-0.46233883652733399</v>
      </c>
      <c r="AA97">
        <v>0.26508920085251397</v>
      </c>
      <c r="AB97">
        <v>0.31450985241972701</v>
      </c>
      <c r="AC97">
        <v>0.29015479357132601</v>
      </c>
      <c r="AD97">
        <v>-1.99560207991736E-3</v>
      </c>
      <c r="AE97">
        <v>5.6021134259821004</v>
      </c>
      <c r="AF97">
        <v>23.442522028212501</v>
      </c>
      <c r="AG97">
        <f t="shared" si="2"/>
        <v>-1.4934709755615323</v>
      </c>
      <c r="AH97">
        <f t="shared" si="3"/>
        <v>-2.0096635852565878</v>
      </c>
      <c r="AI97" s="19">
        <v>-0.39900000000000002</v>
      </c>
    </row>
    <row r="98" spans="1:35">
      <c r="A98" s="1">
        <v>47938</v>
      </c>
      <c r="B98">
        <v>3.1578676711984701</v>
      </c>
      <c r="C98">
        <v>4.4923124091576998E-2</v>
      </c>
      <c r="D98">
        <v>-2.84316502521808</v>
      </c>
      <c r="E98" s="16">
        <v>2.5715966391293398E-5</v>
      </c>
      <c r="F98">
        <v>2.2586032906020801</v>
      </c>
      <c r="G98">
        <v>14.500105100863101</v>
      </c>
      <c r="H98">
        <v>-2.2756759948563499E-4</v>
      </c>
      <c r="I98">
        <v>2.4694200184437399E-2</v>
      </c>
      <c r="J98">
        <v>1.39749636223281E-2</v>
      </c>
      <c r="K98">
        <v>-8.09609708598928</v>
      </c>
      <c r="L98">
        <v>8.4377716727702501E-2</v>
      </c>
      <c r="M98">
        <v>0</v>
      </c>
      <c r="N98">
        <v>0</v>
      </c>
      <c r="O98">
        <v>1.9759842339486602E-2</v>
      </c>
      <c r="P98">
        <v>0</v>
      </c>
      <c r="Q98">
        <v>-7.7918293670269402E-3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8.2049213608961704</v>
      </c>
      <c r="Z98">
        <v>-0.44822032760298602</v>
      </c>
      <c r="AA98">
        <v>0.25692585268052898</v>
      </c>
      <c r="AB98">
        <v>0.30481307399514102</v>
      </c>
      <c r="AC98">
        <v>0.28120744185588797</v>
      </c>
      <c r="AD98">
        <v>-2.2250464197598398E-3</v>
      </c>
      <c r="AE98">
        <v>5.5855331267202404</v>
      </c>
      <c r="AF98">
        <v>23.340005599546799</v>
      </c>
      <c r="AG98">
        <f t="shared" si="2"/>
        <v>-1.595987404227234</v>
      </c>
      <c r="AH98">
        <f t="shared" si="3"/>
        <v>-2.0973126736429375</v>
      </c>
      <c r="AI98" s="19">
        <v>-0.42699999999999999</v>
      </c>
    </row>
    <row r="99" spans="1:35">
      <c r="A99" s="1">
        <v>48029</v>
      </c>
      <c r="B99">
        <v>3.1232380153416002</v>
      </c>
      <c r="C99">
        <v>4.1993236802624699E-2</v>
      </c>
      <c r="D99">
        <v>-2.8166228888575402</v>
      </c>
      <c r="E99" s="16">
        <v>2.4274479163534901E-5</v>
      </c>
      <c r="F99">
        <v>2.2380887116424901</v>
      </c>
      <c r="G99">
        <v>14.4659127494179</v>
      </c>
      <c r="H99">
        <v>-2.0424483905501299E-4</v>
      </c>
      <c r="I99">
        <v>2.2348295877436301E-2</v>
      </c>
      <c r="J99">
        <v>1.4702605361207899E-2</v>
      </c>
      <c r="K99">
        <v>-7.8460687684772203</v>
      </c>
      <c r="L99">
        <v>8.4440285647877006E-2</v>
      </c>
      <c r="M99">
        <v>0</v>
      </c>
      <c r="N99">
        <v>0</v>
      </c>
      <c r="O99">
        <v>1.5916425983852001E-2</v>
      </c>
      <c r="P99">
        <v>0</v>
      </c>
      <c r="Q99">
        <v>-5.91009264899558E-3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7.9529362843409199</v>
      </c>
      <c r="Z99">
        <v>-0.43457328494317898</v>
      </c>
      <c r="AA99">
        <v>0.249017289766894</v>
      </c>
      <c r="AB99">
        <v>0.29542128085430602</v>
      </c>
      <c r="AC99">
        <v>0.27253975821023302</v>
      </c>
      <c r="AD99">
        <v>-2.4310161903534399E-3</v>
      </c>
      <c r="AE99">
        <v>5.5690080028362798</v>
      </c>
      <c r="AF99">
        <v>23.239776920606399</v>
      </c>
      <c r="AG99">
        <f t="shared" si="2"/>
        <v>-1.6962160831676343</v>
      </c>
      <c r="AH99">
        <f t="shared" si="3"/>
        <v>-2.1830576267292336</v>
      </c>
      <c r="AI99" s="19">
        <v>-0.45</v>
      </c>
    </row>
    <row r="100" spans="1:35">
      <c r="A100" s="1">
        <v>48121</v>
      </c>
      <c r="B100">
        <v>3.08902205855596</v>
      </c>
      <c r="C100">
        <v>3.9414980098184803E-2</v>
      </c>
      <c r="D100">
        <v>-2.7903621116422701</v>
      </c>
      <c r="E100" s="16">
        <v>2.2970073330625099E-5</v>
      </c>
      <c r="F100">
        <v>2.2178705828626799</v>
      </c>
      <c r="G100">
        <v>14.431646484015999</v>
      </c>
      <c r="H100">
        <v>-1.8372735872882999E-4</v>
      </c>
      <c r="I100">
        <v>2.0161278931623099E-2</v>
      </c>
      <c r="J100">
        <v>1.53481427819851E-2</v>
      </c>
      <c r="K100">
        <v>-7.6042504595440299</v>
      </c>
      <c r="L100">
        <v>8.53401261923699E-2</v>
      </c>
      <c r="M100">
        <v>0</v>
      </c>
      <c r="N100">
        <v>0</v>
      </c>
      <c r="O100">
        <v>1.2221429869407699E-2</v>
      </c>
      <c r="P100">
        <v>0</v>
      </c>
      <c r="Q100">
        <v>-4.2015297426104504E-3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7.7091445285093902</v>
      </c>
      <c r="Z100">
        <v>-0.42137692614230199</v>
      </c>
      <c r="AA100">
        <v>0.241356634883203</v>
      </c>
      <c r="AB100">
        <v>0.286325947742814</v>
      </c>
      <c r="AC100">
        <v>0.26414429637493902</v>
      </c>
      <c r="AD100">
        <v>-2.6129004630379002E-3</v>
      </c>
      <c r="AE100">
        <v>5.5525378271820598</v>
      </c>
      <c r="AF100">
        <v>23.1415696331809</v>
      </c>
      <c r="AG100">
        <f t="shared" si="2"/>
        <v>-1.7944233705931332</v>
      </c>
      <c r="AH100">
        <f t="shared" si="3"/>
        <v>-2.2671544919541091</v>
      </c>
      <c r="AI100" s="19">
        <v>-0.46800000000000003</v>
      </c>
    </row>
    <row r="101" spans="1:35">
      <c r="A101" s="1">
        <v>48213</v>
      </c>
      <c r="B101">
        <v>3.0552152445725902</v>
      </c>
      <c r="C101">
        <v>3.7140502756184302E-2</v>
      </c>
      <c r="D101">
        <v>-2.7643793411453998</v>
      </c>
      <c r="E101" s="16">
        <v>2.1790815173209299E-5</v>
      </c>
      <c r="F101">
        <v>2.1979463388910698</v>
      </c>
      <c r="G101">
        <v>14.3973530896351</v>
      </c>
      <c r="H101">
        <v>-1.6585012425521101E-4</v>
      </c>
      <c r="I101">
        <v>1.8122615621705199E-2</v>
      </c>
      <c r="J101">
        <v>1.5918459649216999E-2</v>
      </c>
      <c r="K101">
        <v>-7.3703500323129498</v>
      </c>
      <c r="L101">
        <v>8.6861177092051295E-2</v>
      </c>
      <c r="M101">
        <v>0</v>
      </c>
      <c r="N101">
        <v>0</v>
      </c>
      <c r="O101">
        <v>8.66998832454767E-3</v>
      </c>
      <c r="P101">
        <v>0</v>
      </c>
      <c r="Q101">
        <v>-2.66624789711517E-3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7.4732482376859002</v>
      </c>
      <c r="Z101">
        <v>-0.408611676151166</v>
      </c>
      <c r="AA101">
        <v>0.23393692788201101</v>
      </c>
      <c r="AB101">
        <v>0.277518480953104</v>
      </c>
      <c r="AC101">
        <v>0.256013489436896</v>
      </c>
      <c r="AD101">
        <v>-2.7706300741021802E-3</v>
      </c>
      <c r="AE101">
        <v>5.5361223738426002</v>
      </c>
      <c r="AF101">
        <v>23.045144939452999</v>
      </c>
      <c r="AG101">
        <f t="shared" si="2"/>
        <v>-1.8908480643210339</v>
      </c>
      <c r="AH101">
        <f t="shared" si="3"/>
        <v>-2.3498328617407269</v>
      </c>
      <c r="AI101" s="19">
        <v>-0.48099999999999998</v>
      </c>
    </row>
    <row r="102" spans="1:35">
      <c r="A102" s="1">
        <v>48304</v>
      </c>
      <c r="B102">
        <v>3.02181245341793</v>
      </c>
      <c r="C102">
        <v>3.5128131462257697E-2</v>
      </c>
      <c r="D102">
        <v>-2.7386701249293899</v>
      </c>
      <c r="E102" s="16">
        <v>2.0725178847164999E-5</v>
      </c>
      <c r="F102">
        <v>2.17831035702415</v>
      </c>
      <c r="G102">
        <v>14.363069366117999</v>
      </c>
      <c r="H102">
        <v>-1.5043414807581299E-4</v>
      </c>
      <c r="I102">
        <v>1.6222481697655399E-2</v>
      </c>
      <c r="J102">
        <v>1.6420101938050598E-2</v>
      </c>
      <c r="K102">
        <v>-7.14408249151424</v>
      </c>
      <c r="L102">
        <v>8.8815634942073798E-2</v>
      </c>
      <c r="M102">
        <v>0</v>
      </c>
      <c r="N102">
        <v>0</v>
      </c>
      <c r="O102">
        <v>5.2574010136523502E-3</v>
      </c>
      <c r="P102">
        <v>0</v>
      </c>
      <c r="Q102">
        <v>-1.30160638398907E-3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7.24495929944724</v>
      </c>
      <c r="Z102">
        <v>-0.39625912020696602</v>
      </c>
      <c r="AA102">
        <v>0.2267511725569</v>
      </c>
      <c r="AB102">
        <v>0.26899027380699198</v>
      </c>
      <c r="AC102">
        <v>0.248139705776319</v>
      </c>
      <c r="AD102">
        <v>-2.9045788465748702E-3</v>
      </c>
      <c r="AE102">
        <v>5.5197614181249</v>
      </c>
      <c r="AF102">
        <v>22.9502901664757</v>
      </c>
      <c r="AG102">
        <f t="shared" si="2"/>
        <v>-1.9857028372983336</v>
      </c>
      <c r="AH102">
        <f t="shared" si="3"/>
        <v>-2.4312970983180033</v>
      </c>
      <c r="AI102" s="19">
        <v>-0.49</v>
      </c>
    </row>
    <row r="103" spans="1:35">
      <c r="A103" s="1">
        <v>48395</v>
      </c>
      <c r="B103">
        <v>2.9888081210771098</v>
      </c>
      <c r="C103">
        <v>3.3341603948021499E-2</v>
      </c>
      <c r="D103">
        <v>-2.7132291838282301</v>
      </c>
      <c r="E103" s="16">
        <v>1.9762148784608299E-5</v>
      </c>
      <c r="F103">
        <v>2.1589546373637001</v>
      </c>
      <c r="G103">
        <v>14.328823358386</v>
      </c>
      <c r="H103">
        <v>-1.37291560068627E-4</v>
      </c>
      <c r="I103">
        <v>1.4451723410785201E-2</v>
      </c>
      <c r="J103">
        <v>1.6859248089592702E-2</v>
      </c>
      <c r="K103">
        <v>-6.9251707927034598</v>
      </c>
      <c r="L103">
        <v>9.1042158177356405E-2</v>
      </c>
      <c r="M103">
        <v>0</v>
      </c>
      <c r="N103">
        <v>0</v>
      </c>
      <c r="O103">
        <v>1.97912580648339E-3</v>
      </c>
      <c r="P103">
        <v>0</v>
      </c>
      <c r="Q103">
        <v>-1.02695196693741E-4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7.0239997022382701</v>
      </c>
      <c r="Z103">
        <v>-0.38430195107755699</v>
      </c>
      <c r="AA103">
        <v>0.21979237794082301</v>
      </c>
      <c r="AB103">
        <v>0.26073275508708699</v>
      </c>
      <c r="AC103">
        <v>0.240515298477567</v>
      </c>
      <c r="AD103">
        <v>-3.0154757732617902E-3</v>
      </c>
      <c r="AE103">
        <v>5.5034547365471198</v>
      </c>
      <c r="AF103">
        <v>22.856817218559399</v>
      </c>
      <c r="AG103">
        <f t="shared" si="2"/>
        <v>-2.079175785214634</v>
      </c>
      <c r="AH103">
        <f t="shared" si="3"/>
        <v>-2.5117276994041022</v>
      </c>
      <c r="AI103" s="19">
        <v>-0.497</v>
      </c>
    </row>
    <row r="104" spans="1:35">
      <c r="A104" s="1">
        <v>48487</v>
      </c>
      <c r="B104">
        <v>2.95619634686265</v>
      </c>
      <c r="C104">
        <v>3.1749400717064398E-2</v>
      </c>
      <c r="D104">
        <v>-2.6880506478078301</v>
      </c>
      <c r="E104" s="16">
        <v>1.8891295587849701E-5</v>
      </c>
      <c r="F104">
        <v>2.1398693954285601</v>
      </c>
      <c r="G104">
        <v>14.2946355150839</v>
      </c>
      <c r="H104">
        <v>-1.26229992605135E-4</v>
      </c>
      <c r="I104">
        <v>1.2801818464992801E-2</v>
      </c>
      <c r="J104">
        <v>1.7241689997750501E-2</v>
      </c>
      <c r="K104">
        <v>-6.7133464592655496</v>
      </c>
      <c r="L104">
        <v>9.3403952878179E-2</v>
      </c>
      <c r="M104">
        <v>0</v>
      </c>
      <c r="N104">
        <v>0</v>
      </c>
      <c r="O104">
        <v>-1.1692279603475501E-3</v>
      </c>
      <c r="P104">
        <v>0</v>
      </c>
      <c r="Q104">
        <v>9.3722476197400403E-4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6.8101017415488299</v>
      </c>
      <c r="Z104">
        <v>-0.37272391236019298</v>
      </c>
      <c r="AA104">
        <v>0.21305359432739401</v>
      </c>
      <c r="AB104">
        <v>0.25273743084595302</v>
      </c>
      <c r="AC104">
        <v>0.233132648531021</v>
      </c>
      <c r="AD104">
        <v>-3.1043275576875399E-3</v>
      </c>
      <c r="AE104">
        <v>5.4872021068280201</v>
      </c>
      <c r="AF104">
        <v>22.764560952627601</v>
      </c>
      <c r="AG104">
        <f t="shared" si="2"/>
        <v>-2.1714320511464322</v>
      </c>
      <c r="AH104">
        <f t="shared" si="3"/>
        <v>-2.5912827672162004</v>
      </c>
      <c r="AI104" s="19">
        <v>-0.499</v>
      </c>
    </row>
    <row r="105" spans="1:35">
      <c r="A105" s="1">
        <v>48579</v>
      </c>
      <c r="B105">
        <v>2.9239709888277501</v>
      </c>
      <c r="C105">
        <v>3.03241612350869E-2</v>
      </c>
      <c r="D105">
        <v>-2.66312825749069</v>
      </c>
      <c r="E105" s="16">
        <v>1.8102829016030198E-5</v>
      </c>
      <c r="F105">
        <v>2.1210435737875302</v>
      </c>
      <c r="G105">
        <v>14.260519769451101</v>
      </c>
      <c r="H105">
        <v>-1.1705632184681E-4</v>
      </c>
      <c r="I105">
        <v>1.12648373485442E-2</v>
      </c>
      <c r="J105">
        <v>1.75728231088207E-2</v>
      </c>
      <c r="K105">
        <v>-6.50835002194074</v>
      </c>
      <c r="L105">
        <v>9.5786790253757095E-2</v>
      </c>
      <c r="M105">
        <v>0</v>
      </c>
      <c r="N105">
        <v>0</v>
      </c>
      <c r="O105">
        <v>-4.1919058430922801E-3</v>
      </c>
      <c r="P105">
        <v>0</v>
      </c>
      <c r="Q105">
        <v>1.8263218407028E-3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6.6030080966798401</v>
      </c>
      <c r="Z105">
        <v>-0.36150973932671199</v>
      </c>
      <c r="AA105">
        <v>0.20652794433313101</v>
      </c>
      <c r="AB105">
        <v>0.24499592005062301</v>
      </c>
      <c r="AC105">
        <v>0.22598420219344201</v>
      </c>
      <c r="AD105">
        <v>-3.1723508569355798E-3</v>
      </c>
      <c r="AE105">
        <v>5.4710033078765896</v>
      </c>
      <c r="AF105">
        <v>22.673377508035799</v>
      </c>
      <c r="AG105">
        <f t="shared" si="2"/>
        <v>-2.2626154957382347</v>
      </c>
      <c r="AH105">
        <f t="shared" si="3"/>
        <v>-2.6700995468708832</v>
      </c>
      <c r="AI105" s="19">
        <v>-0.499</v>
      </c>
    </row>
    <row r="106" spans="1:35">
      <c r="A106" s="1">
        <v>48669</v>
      </c>
      <c r="B106">
        <v>2.8921257476964302</v>
      </c>
      <c r="C106">
        <v>2.90421727198703E-2</v>
      </c>
      <c r="D106">
        <v>-2.6384555344143301</v>
      </c>
      <c r="E106" s="16">
        <v>1.7387631375216101E-5</v>
      </c>
      <c r="F106">
        <v>2.1024652793520202</v>
      </c>
      <c r="G106">
        <v>14.2264845384579</v>
      </c>
      <c r="H106">
        <v>-1.0957981097359199E-4</v>
      </c>
      <c r="I106">
        <v>9.8334054223017404E-3</v>
      </c>
      <c r="J106">
        <v>1.7857644160192199E-2</v>
      </c>
      <c r="K106">
        <v>-6.30993130399359</v>
      </c>
      <c r="L106">
        <v>9.8096998455678305E-2</v>
      </c>
      <c r="M106">
        <v>0</v>
      </c>
      <c r="N106">
        <v>0</v>
      </c>
      <c r="O106">
        <v>-7.0930142871431104E-3</v>
      </c>
      <c r="P106">
        <v>0</v>
      </c>
      <c r="Q106">
        <v>2.5738347185368798E-3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6.4024717982142301</v>
      </c>
      <c r="Z106">
        <v>-0.350645098579833</v>
      </c>
      <c r="AA106">
        <v>0.200208649341095</v>
      </c>
      <c r="AB106">
        <v>0.23749998453660701</v>
      </c>
      <c r="AC106">
        <v>0.21906250290167201</v>
      </c>
      <c r="AD106">
        <v>-3.2209135369791701E-3</v>
      </c>
      <c r="AE106">
        <v>5.4548581197818802</v>
      </c>
      <c r="AF106">
        <v>22.5831426187669</v>
      </c>
      <c r="AG106">
        <f t="shared" si="2"/>
        <v>-2.3528503850071338</v>
      </c>
      <c r="AH106">
        <f t="shared" si="3"/>
        <v>-2.748296003890335</v>
      </c>
      <c r="AI106" s="19">
        <v>-0.499</v>
      </c>
    </row>
    <row r="107" spans="1:35">
      <c r="A107" s="1">
        <v>48760</v>
      </c>
      <c r="B107">
        <v>2.8606542398859101</v>
      </c>
      <c r="C107">
        <v>2.7882921547176202E-2</v>
      </c>
      <c r="D107">
        <v>-2.61402592302982</v>
      </c>
      <c r="E107" s="16">
        <v>1.6737274333529901E-5</v>
      </c>
      <c r="F107">
        <v>2.0841221529381699</v>
      </c>
      <c r="G107">
        <v>14.1925336381858</v>
      </c>
      <c r="H107">
        <v>-1.0361470324556E-4</v>
      </c>
      <c r="I107">
        <v>8.5006660687259993E-3</v>
      </c>
      <c r="J107">
        <v>1.8100755227739001E-2</v>
      </c>
      <c r="K107">
        <v>-6.1178495734597202</v>
      </c>
      <c r="L107">
        <v>0.10025946469772801</v>
      </c>
      <c r="M107">
        <v>0</v>
      </c>
      <c r="N107">
        <v>0</v>
      </c>
      <c r="O107">
        <v>-9.8765262767949499E-3</v>
      </c>
      <c r="P107">
        <v>0</v>
      </c>
      <c r="Q107">
        <v>3.1897539892864701E-3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6.2082561044550397</v>
      </c>
      <c r="Z107">
        <v>-0.34011652757871103</v>
      </c>
      <c r="AA107">
        <v>0.194089051679532</v>
      </c>
      <c r="AB107">
        <v>0.23024155375174099</v>
      </c>
      <c r="AC107">
        <v>0.21236021815092301</v>
      </c>
      <c r="AD107">
        <v>-3.2514842342053398E-3</v>
      </c>
      <c r="AE107">
        <v>5.4387663238032102</v>
      </c>
      <c r="AF107">
        <v>22.493749932372701</v>
      </c>
      <c r="AG107">
        <f t="shared" si="2"/>
        <v>-2.4422430714013323</v>
      </c>
      <c r="AH107">
        <f t="shared" si="3"/>
        <v>-2.8259724141659319</v>
      </c>
      <c r="AI107" s="19">
        <v>-0.499</v>
      </c>
    </row>
    <row r="108" spans="1:35">
      <c r="A108" s="1">
        <v>48852</v>
      </c>
      <c r="B108">
        <v>2.8295500602734101</v>
      </c>
      <c r="C108">
        <v>2.68286988529443E-2</v>
      </c>
      <c r="D108">
        <v>-2.5898329073490198</v>
      </c>
      <c r="E108" s="16">
        <v>1.61440218980933E-5</v>
      </c>
      <c r="F108">
        <v>2.06600167758126</v>
      </c>
      <c r="G108">
        <v>14.1586671150796</v>
      </c>
      <c r="H108" s="16">
        <v>-9.8982313777227707E-5</v>
      </c>
      <c r="I108">
        <v>7.2602451420481599E-3</v>
      </c>
      <c r="J108">
        <v>1.8306372890561799E-2</v>
      </c>
      <c r="K108">
        <v>-5.9318735821829804</v>
      </c>
      <c r="L108">
        <v>0.10221567752296</v>
      </c>
      <c r="M108">
        <v>0</v>
      </c>
      <c r="N108">
        <v>0</v>
      </c>
      <c r="O108">
        <v>-1.2546286656448399E-2</v>
      </c>
      <c r="P108">
        <v>0</v>
      </c>
      <c r="Q108">
        <v>3.6845430877462501E-3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6.0201343032858601</v>
      </c>
      <c r="Z108">
        <v>-0.32991137490577899</v>
      </c>
      <c r="AA108">
        <v>0.18816263289433</v>
      </c>
      <c r="AB108">
        <v>0.22321274476776901</v>
      </c>
      <c r="AC108">
        <v>0.205870161755982</v>
      </c>
      <c r="AD108">
        <v>-3.2655895138795602E-3</v>
      </c>
      <c r="AE108">
        <v>5.4227277023603797</v>
      </c>
      <c r="AF108">
        <v>22.405109356594799</v>
      </c>
      <c r="AG108">
        <f t="shared" si="2"/>
        <v>-2.530883647179234</v>
      </c>
      <c r="AH108">
        <f t="shared" si="3"/>
        <v>-2.9032129432805363</v>
      </c>
      <c r="AI108" s="19">
        <v>-0.499</v>
      </c>
    </row>
    <row r="109" spans="1:35">
      <c r="A109" s="1">
        <v>48944</v>
      </c>
      <c r="B109">
        <v>2.7988068354137199</v>
      </c>
      <c r="C109">
        <v>2.5864253212999601E-2</v>
      </c>
      <c r="D109">
        <v>-2.5658701050219399</v>
      </c>
      <c r="E109" s="16">
        <v>1.56008220139106E-5</v>
      </c>
      <c r="F109">
        <v>2.0480914318779799</v>
      </c>
      <c r="G109">
        <v>14.1248819940805</v>
      </c>
      <c r="H109" s="16">
        <v>-9.5512668891666803E-5</v>
      </c>
      <c r="I109">
        <v>6.10621690339282E-3</v>
      </c>
      <c r="J109">
        <v>1.84783414550257E-2</v>
      </c>
      <c r="K109">
        <v>-5.7517815096339104</v>
      </c>
      <c r="L109">
        <v>0.10392183347021</v>
      </c>
      <c r="M109">
        <v>0</v>
      </c>
      <c r="N109">
        <v>0</v>
      </c>
      <c r="O109">
        <v>-1.51060171418135E-2</v>
      </c>
      <c r="P109">
        <v>0</v>
      </c>
      <c r="Q109">
        <v>4.06889683183534E-3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5.8378894541664703</v>
      </c>
      <c r="Z109">
        <v>-0.32001774198044097</v>
      </c>
      <c r="AA109">
        <v>0.18242302847276101</v>
      </c>
      <c r="AB109">
        <v>0.21640587802800501</v>
      </c>
      <c r="AC109">
        <v>0.19958531191283799</v>
      </c>
      <c r="AD109">
        <v>-3.26477792490524E-3</v>
      </c>
      <c r="AE109">
        <v>5.4067420390242402</v>
      </c>
      <c r="AF109">
        <v>22.317145451299901</v>
      </c>
      <c r="AG109">
        <f t="shared" si="2"/>
        <v>-2.6188475524741328</v>
      </c>
      <c r="AH109">
        <f t="shared" si="3"/>
        <v>-2.9800871955149502</v>
      </c>
      <c r="AI109" s="19">
        <v>-0.499</v>
      </c>
    </row>
    <row r="110" spans="1:35">
      <c r="A110" s="1">
        <v>49034</v>
      </c>
      <c r="B110">
        <v>2.76841826794728</v>
      </c>
      <c r="C110">
        <v>2.4976484363207801E-2</v>
      </c>
      <c r="D110">
        <v>-2.5421313414784201</v>
      </c>
      <c r="E110" s="16">
        <v>1.51012889792543E-5</v>
      </c>
      <c r="F110">
        <v>2.0303792943644998</v>
      </c>
      <c r="G110">
        <v>14.0911729457859</v>
      </c>
      <c r="H110" s="16">
        <v>-9.3045741108707403E-5</v>
      </c>
      <c r="I110">
        <v>5.0330715749586702E-3</v>
      </c>
      <c r="J110">
        <v>1.8620149306323198E-2</v>
      </c>
      <c r="K110">
        <v>-5.5773608278037798</v>
      </c>
      <c r="L110">
        <v>0.10534702734813101</v>
      </c>
      <c r="M110">
        <v>0</v>
      </c>
      <c r="N110">
        <v>0</v>
      </c>
      <c r="O110">
        <v>-1.75593210399126E-2</v>
      </c>
      <c r="P110">
        <v>0</v>
      </c>
      <c r="Q110">
        <v>4.3535354475098499E-3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5.6613140833155402</v>
      </c>
      <c r="Z110">
        <v>-0.31042442677758503</v>
      </c>
      <c r="AA110">
        <v>0.17686403936914799</v>
      </c>
      <c r="AB110">
        <v>0.20981348928419699</v>
      </c>
      <c r="AC110">
        <v>0.19349882547102901</v>
      </c>
      <c r="AD110">
        <v>-3.2505902682378402E-3</v>
      </c>
      <c r="AE110">
        <v>5.3908091185074198</v>
      </c>
      <c r="AF110">
        <v>22.229795880264898</v>
      </c>
      <c r="AG110">
        <f t="shared" si="2"/>
        <v>-2.7061971235091349</v>
      </c>
      <c r="AH110">
        <f t="shared" si="3"/>
        <v>-3.056651716099446</v>
      </c>
      <c r="AI110" s="19">
        <v>-0.499</v>
      </c>
    </row>
    <row r="111" spans="1:35">
      <c r="A111" s="1">
        <v>49125</v>
      </c>
      <c r="B111">
        <v>2.7383781729551302</v>
      </c>
      <c r="C111">
        <v>2.4154172822770398E-2</v>
      </c>
      <c r="D111">
        <v>-2.5186107066055401</v>
      </c>
      <c r="E111" s="16">
        <v>1.46396786198483E-5</v>
      </c>
      <c r="F111">
        <v>2.0128536046230301</v>
      </c>
      <c r="G111">
        <v>14.0575328756989</v>
      </c>
      <c r="H111" s="16">
        <v>-9.1432326365597404E-5</v>
      </c>
      <c r="I111">
        <v>4.0356846041863202E-3</v>
      </c>
      <c r="J111">
        <v>1.8734947574218001E-2</v>
      </c>
      <c r="K111">
        <v>-5.40840810182016</v>
      </c>
      <c r="L111">
        <v>0.106471540814475</v>
      </c>
      <c r="M111">
        <v>0</v>
      </c>
      <c r="N111">
        <v>0</v>
      </c>
      <c r="O111">
        <v>-1.9909687696619899E-2</v>
      </c>
      <c r="P111">
        <v>0</v>
      </c>
      <c r="Q111">
        <v>4.5490316629139601E-3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5.4902098435639504</v>
      </c>
      <c r="Z111">
        <v>-0.30112086997899801</v>
      </c>
      <c r="AA111">
        <v>0.17147964067201199</v>
      </c>
      <c r="AB111">
        <v>0.20342833815601899</v>
      </c>
      <c r="AC111">
        <v>0.187604048814523</v>
      </c>
      <c r="AD111">
        <v>-3.22453542177963E-3</v>
      </c>
      <c r="AE111">
        <v>5.3749287266551899</v>
      </c>
      <c r="AF111">
        <v>22.143009934446301</v>
      </c>
      <c r="AG111">
        <f t="shared" si="2"/>
        <v>-2.7929830693277324</v>
      </c>
      <c r="AH111">
        <f t="shared" si="3"/>
        <v>-3.1329514333133002</v>
      </c>
      <c r="AI111" s="19">
        <v>-0.499</v>
      </c>
    </row>
    <row r="112" spans="1:35">
      <c r="A112" s="1">
        <v>49217</v>
      </c>
      <c r="B112">
        <v>2.7086805070187201</v>
      </c>
      <c r="C112">
        <v>2.3387741032231499E-2</v>
      </c>
      <c r="D112">
        <v>-2.4953025962600401</v>
      </c>
      <c r="E112" s="16">
        <v>1.42108579267768E-5</v>
      </c>
      <c r="F112">
        <v>1.99550328646219</v>
      </c>
      <c r="G112">
        <v>14.023953439342501</v>
      </c>
      <c r="H112" s="16">
        <v>-9.0534608105330194E-5</v>
      </c>
      <c r="I112">
        <v>3.1092876917003698E-3</v>
      </c>
      <c r="J112">
        <v>1.8825570409670402E-2</v>
      </c>
      <c r="K112">
        <v>-5.2447287393470798</v>
      </c>
      <c r="L112">
        <v>0.10728523996450599</v>
      </c>
      <c r="M112">
        <v>0</v>
      </c>
      <c r="N112">
        <v>0</v>
      </c>
      <c r="O112">
        <v>-2.2160496690163199E-2</v>
      </c>
      <c r="P112">
        <v>0</v>
      </c>
      <c r="Q112">
        <v>4.6656682815592598E-3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5.3243871488946901</v>
      </c>
      <c r="Z112">
        <v>-0.29209710387258397</v>
      </c>
      <c r="AA112">
        <v>0.16626398773769599</v>
      </c>
      <c r="AB112">
        <v>0.19724341372363099</v>
      </c>
      <c r="AC112">
        <v>0.18189452573250001</v>
      </c>
      <c r="AD112">
        <v>-3.18807109578462E-3</v>
      </c>
      <c r="AE112">
        <v>5.3591006504365897</v>
      </c>
      <c r="AF112">
        <v>22.0567471357122</v>
      </c>
      <c r="AG112">
        <f t="shared" si="2"/>
        <v>-2.8792458680618331</v>
      </c>
      <c r="AH112">
        <f t="shared" si="3"/>
        <v>-3.2090210298349007</v>
      </c>
      <c r="AI112" s="19">
        <v>-0.499</v>
      </c>
    </row>
    <row r="113" spans="1:35">
      <c r="A113" s="1">
        <v>49309</v>
      </c>
      <c r="B113">
        <v>2.6793193907320298</v>
      </c>
      <c r="C113">
        <v>2.2669042241750301E-2</v>
      </c>
      <c r="D113">
        <v>-2.4722017407376602</v>
      </c>
      <c r="E113" s="16">
        <v>1.3810270641662499E-5</v>
      </c>
      <c r="F113">
        <v>1.9783179381469</v>
      </c>
      <c r="G113">
        <v>13.9904254875541</v>
      </c>
      <c r="H113" s="16">
        <v>-9.0226450515282496E-5</v>
      </c>
      <c r="I113">
        <v>2.2494416052229E-3</v>
      </c>
      <c r="J113">
        <v>1.8894556270430699E-2</v>
      </c>
      <c r="K113">
        <v>-5.0861367003279598</v>
      </c>
      <c r="L113">
        <v>0.10778608913235201</v>
      </c>
      <c r="M113">
        <v>0</v>
      </c>
      <c r="N113">
        <v>0</v>
      </c>
      <c r="O113">
        <v>-2.4315021788502401E-2</v>
      </c>
      <c r="P113">
        <v>0</v>
      </c>
      <c r="Q113">
        <v>4.7133235520454304E-3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5.1636647923232699</v>
      </c>
      <c r="Z113">
        <v>-0.28334370421643701</v>
      </c>
      <c r="AA113">
        <v>0.16121142009837799</v>
      </c>
      <c r="AB113">
        <v>0.19125193753833</v>
      </c>
      <c r="AC113">
        <v>0.17636400264175101</v>
      </c>
      <c r="AD113">
        <v>-3.14258892823332E-3</v>
      </c>
      <c r="AE113">
        <v>5.3433246779356702</v>
      </c>
      <c r="AF113">
        <v>21.9709759275935</v>
      </c>
      <c r="AG113">
        <f t="shared" si="2"/>
        <v>-2.9650170761805335</v>
      </c>
      <c r="AH113">
        <f t="shared" si="3"/>
        <v>-3.2848862353096324</v>
      </c>
      <c r="AI113" s="19">
        <v>-0.499</v>
      </c>
    </row>
    <row r="114" spans="1:35">
      <c r="A114" s="1">
        <v>49399</v>
      </c>
      <c r="B114">
        <v>2.6502891253928502</v>
      </c>
      <c r="C114">
        <v>2.1991173905937599E-2</v>
      </c>
      <c r="D114">
        <v>-2.4493032221421802</v>
      </c>
      <c r="E114" s="16">
        <v>1.34339000678585E-5</v>
      </c>
      <c r="F114">
        <v>1.9612878942722101</v>
      </c>
      <c r="G114">
        <v>13.956939446655101</v>
      </c>
      <c r="H114" s="16">
        <v>-9.03934605600139E-5</v>
      </c>
      <c r="I114">
        <v>1.45201077513384E-3</v>
      </c>
      <c r="J114">
        <v>1.8944169706333398E-2</v>
      </c>
      <c r="K114">
        <v>-4.9324541772130903</v>
      </c>
      <c r="L114">
        <v>0.107978785076216</v>
      </c>
      <c r="M114">
        <v>0</v>
      </c>
      <c r="N114">
        <v>0</v>
      </c>
      <c r="O114">
        <v>-2.6376434687837499E-2</v>
      </c>
      <c r="P114">
        <v>0</v>
      </c>
      <c r="Q114">
        <v>4.7013816277574703E-3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5.0078695545188703</v>
      </c>
      <c r="Z114">
        <v>-0.27485174520126099</v>
      </c>
      <c r="AA114">
        <v>0.156316463433509</v>
      </c>
      <c r="AB114">
        <v>0.18544736440937701</v>
      </c>
      <c r="AC114">
        <v>0.171006431500621</v>
      </c>
      <c r="AD114">
        <v>-3.08940336797995E-3</v>
      </c>
      <c r="AE114">
        <v>5.3276005983429098</v>
      </c>
      <c r="AF114">
        <v>21.8856724574438</v>
      </c>
      <c r="AG114">
        <f t="shared" si="2"/>
        <v>-3.0503205463302336</v>
      </c>
      <c r="AH114">
        <f t="shared" si="3"/>
        <v>-3.3605650344102802</v>
      </c>
      <c r="AI114" s="19">
        <v>-0.499</v>
      </c>
    </row>
    <row r="115" spans="1:35">
      <c r="A115" s="1">
        <v>49490</v>
      </c>
      <c r="B115">
        <v>2.6215842045714699</v>
      </c>
      <c r="C115">
        <v>2.1348312777075801E-2</v>
      </c>
      <c r="D115">
        <v>-2.4266024824201202</v>
      </c>
      <c r="E115" s="16">
        <v>1.30782301984545E-5</v>
      </c>
      <c r="F115">
        <v>1.94440426349068</v>
      </c>
      <c r="G115">
        <v>13.9234856384331</v>
      </c>
      <c r="H115" s="16">
        <v>-9.0932855616897106E-5</v>
      </c>
      <c r="I115">
        <v>7.1313964541893401E-4</v>
      </c>
      <c r="J115">
        <v>1.89764232190162E-2</v>
      </c>
      <c r="K115">
        <v>-4.7835112544915104</v>
      </c>
      <c r="L115">
        <v>0.107873513123003</v>
      </c>
      <c r="M115">
        <v>0</v>
      </c>
      <c r="N115">
        <v>0</v>
      </c>
      <c r="O115">
        <v>-2.8347808548710201E-2</v>
      </c>
      <c r="P115">
        <v>0</v>
      </c>
      <c r="Q115">
        <v>4.6386654404322403E-3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4.8568358094212103</v>
      </c>
      <c r="Z115">
        <v>-0.26661275757396102</v>
      </c>
      <c r="AA115">
        <v>0.15157382987356499</v>
      </c>
      <c r="AB115">
        <v>0.17982338129731301</v>
      </c>
      <c r="AC115">
        <v>0.16581597073111601</v>
      </c>
      <c r="AD115">
        <v>-3.0297438336064201E-3</v>
      </c>
      <c r="AE115">
        <v>5.3119282019467997</v>
      </c>
      <c r="AF115">
        <v>21.800819452476802</v>
      </c>
      <c r="AG115">
        <f t="shared" si="2"/>
        <v>-3.1351735512972319</v>
      </c>
      <c r="AH115">
        <f t="shared" si="3"/>
        <v>-3.4360687867213588</v>
      </c>
      <c r="AI115" s="19">
        <v>-0.499</v>
      </c>
    </row>
    <row r="116" spans="1:35">
      <c r="A116" s="1">
        <v>49582</v>
      </c>
      <c r="B116">
        <v>2.5931993212198501</v>
      </c>
      <c r="C116">
        <v>2.0735569253805899E-2</v>
      </c>
      <c r="D116">
        <v>-2.4040953236534102</v>
      </c>
      <c r="E116" s="16">
        <v>1.2740206080719601E-5</v>
      </c>
      <c r="F116">
        <v>1.9276589459207201</v>
      </c>
      <c r="G116">
        <v>13.8900545450041</v>
      </c>
      <c r="H116" s="16">
        <v>-9.1753170569422099E-5</v>
      </c>
      <c r="I116" s="16">
        <v>2.9230735932633301E-5</v>
      </c>
      <c r="J116">
        <v>1.8993098846354001E-2</v>
      </c>
      <c r="K116">
        <v>-4.6391455551234202</v>
      </c>
      <c r="L116">
        <v>0.107484824658421</v>
      </c>
      <c r="M116">
        <v>0</v>
      </c>
      <c r="N116">
        <v>0</v>
      </c>
      <c r="O116">
        <v>-3.0232121345297899E-2</v>
      </c>
      <c r="P116">
        <v>0</v>
      </c>
      <c r="Q116">
        <v>4.5333893849199098E-3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4.7104051320697602</v>
      </c>
      <c r="Z116">
        <v>-0.25861868992632397</v>
      </c>
      <c r="AA116">
        <v>0.14697841688425001</v>
      </c>
      <c r="AB116">
        <v>0.17437390461600699</v>
      </c>
      <c r="AC116">
        <v>0.16078698444164599</v>
      </c>
      <c r="AD116">
        <v>-2.9647496768825401E-3</v>
      </c>
      <c r="AE116">
        <v>5.2963072801256104</v>
      </c>
      <c r="AF116">
        <v>21.716405190471399</v>
      </c>
      <c r="AG116">
        <f t="shared" si="2"/>
        <v>-3.2195878133026348</v>
      </c>
      <c r="AH116">
        <f t="shared" si="3"/>
        <v>-3.5114032565876707</v>
      </c>
      <c r="AI116" s="19">
        <v>-0.499</v>
      </c>
    </row>
    <row r="117" spans="1:35">
      <c r="A117" s="1">
        <v>49674</v>
      </c>
      <c r="B117">
        <v>2.5651293709451202</v>
      </c>
      <c r="C117">
        <v>2.0148858849750002E-2</v>
      </c>
      <c r="D117">
        <v>-2.3817779020360201</v>
      </c>
      <c r="E117" s="16">
        <v>1.2417194181883201E-5</v>
      </c>
      <c r="F117">
        <v>1.9110446336904301</v>
      </c>
      <c r="G117">
        <v>13.8566370236405</v>
      </c>
      <c r="H117" s="16">
        <v>-9.2773835207190004E-5</v>
      </c>
      <c r="I117">
        <v>-6.0307564224071602E-4</v>
      </c>
      <c r="J117">
        <v>1.8995769189337899E-2</v>
      </c>
      <c r="K117">
        <v>-4.4992018803457201</v>
      </c>
      <c r="L117">
        <v>0.106830633532307</v>
      </c>
      <c r="M117">
        <v>0</v>
      </c>
      <c r="N117">
        <v>0</v>
      </c>
      <c r="O117">
        <v>-3.2032259042570198E-2</v>
      </c>
      <c r="P117">
        <v>0</v>
      </c>
      <c r="Q117">
        <v>4.3931293190708097E-3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4.5684259129279301</v>
      </c>
      <c r="Z117">
        <v>-0.25086187310432301</v>
      </c>
      <c r="AA117">
        <v>0.14252530495829399</v>
      </c>
      <c r="AB117">
        <v>0.169093076217881</v>
      </c>
      <c r="AC117">
        <v>0.155914040218427</v>
      </c>
      <c r="AD117">
        <v>-2.89546752073481E-3</v>
      </c>
      <c r="AE117">
        <v>5.2807376253392402</v>
      </c>
      <c r="AF117">
        <v>21.632422564495599</v>
      </c>
      <c r="AG117">
        <f t="shared" si="2"/>
        <v>-3.3035704392784346</v>
      </c>
      <c r="AH117">
        <f t="shared" si="3"/>
        <v>-3.5865695526301895</v>
      </c>
      <c r="AI117" s="19">
        <v>-0.499</v>
      </c>
    </row>
    <row r="118" spans="1:35">
      <c r="A118" s="1">
        <v>49765</v>
      </c>
      <c r="B118">
        <v>2.5373694520278001</v>
      </c>
      <c r="C118">
        <v>1.9584788906284799E-2</v>
      </c>
      <c r="D118">
        <v>-2.3596467168006701</v>
      </c>
      <c r="E118" s="16">
        <v>1.2106943382355701E-5</v>
      </c>
      <c r="F118">
        <v>1.8945547977103601</v>
      </c>
      <c r="G118">
        <v>13.8232244765994</v>
      </c>
      <c r="H118" s="16">
        <v>-9.3924649780117195E-5</v>
      </c>
      <c r="I118">
        <v>-1.1869200874444099E-3</v>
      </c>
      <c r="J118">
        <v>1.8985817658850001E-2</v>
      </c>
      <c r="K118">
        <v>-4.3635318482994698</v>
      </c>
      <c r="L118">
        <v>0.105931327472439</v>
      </c>
      <c r="M118">
        <v>0</v>
      </c>
      <c r="N118">
        <v>0</v>
      </c>
      <c r="O118">
        <v>-3.3751018615021298E-2</v>
      </c>
      <c r="P118">
        <v>0</v>
      </c>
      <c r="Q118">
        <v>4.2248075141456103E-3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4.4307529821504499</v>
      </c>
      <c r="Z118">
        <v>-0.24333498765463499</v>
      </c>
      <c r="AA118">
        <v>0.13820975432116001</v>
      </c>
      <c r="AB118">
        <v>0.16397525830962001</v>
      </c>
      <c r="AC118">
        <v>0.15119190572924701</v>
      </c>
      <c r="AD118">
        <v>-2.82285058201261E-3</v>
      </c>
      <c r="AE118">
        <v>5.2652190311212701</v>
      </c>
      <c r="AF118">
        <v>21.548868239775299</v>
      </c>
      <c r="AG118">
        <f t="shared" si="2"/>
        <v>-3.3871247639987345</v>
      </c>
      <c r="AH118">
        <f t="shared" si="3"/>
        <v>-3.661564977973093</v>
      </c>
    </row>
    <row r="119" spans="1:35">
      <c r="A119" s="1">
        <v>49856</v>
      </c>
      <c r="B119">
        <v>2.5099148627207999</v>
      </c>
      <c r="C119">
        <v>1.9040558894215302E-2</v>
      </c>
      <c r="D119">
        <v>-2.3376985952117302</v>
      </c>
      <c r="E119" s="16">
        <v>1.1807547098940701E-5</v>
      </c>
      <c r="F119">
        <v>1.8781836634253</v>
      </c>
      <c r="G119">
        <v>13.7898089808506</v>
      </c>
      <c r="H119" s="16">
        <v>-9.5145183604209999E-5</v>
      </c>
      <c r="I119">
        <v>-1.7252413013028999E-3</v>
      </c>
      <c r="J119">
        <v>1.8964457772223001E-2</v>
      </c>
      <c r="K119">
        <v>-4.23199353600201</v>
      </c>
      <c r="L119">
        <v>0.104808989430487</v>
      </c>
      <c r="M119">
        <v>0</v>
      </c>
      <c r="N119">
        <v>0</v>
      </c>
      <c r="O119">
        <v>-3.5391110919717202E-2</v>
      </c>
      <c r="P119">
        <v>0</v>
      </c>
      <c r="Q119">
        <v>4.0346903404446296E-3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4.29724724650384</v>
      </c>
      <c r="Z119">
        <v>-0.23603103419430699</v>
      </c>
      <c r="AA119">
        <v>0.13402720083660699</v>
      </c>
      <c r="AB119">
        <v>0.159015027519394</v>
      </c>
      <c r="AC119">
        <v>0.14661554435947499</v>
      </c>
      <c r="AD119">
        <v>-2.7477596285823799E-3</v>
      </c>
      <c r="AE119">
        <v>5.2497512920711404</v>
      </c>
      <c r="AF119">
        <v>21.465741899830299</v>
      </c>
      <c r="AG119">
        <f t="shared" si="2"/>
        <v>-3.4702511039437347</v>
      </c>
      <c r="AH119">
        <f t="shared" si="3"/>
        <v>-3.7363837933381516</v>
      </c>
    </row>
    <row r="120" spans="1:35">
      <c r="A120" s="1">
        <v>49948</v>
      </c>
      <c r="B120">
        <v>2.4827610963187898</v>
      </c>
      <c r="C120">
        <v>1.8513872837364401E-2</v>
      </c>
      <c r="D120">
        <v>-2.3159306745994099</v>
      </c>
      <c r="E120" s="16">
        <v>1.15174069314689E-5</v>
      </c>
      <c r="F120">
        <v>1.8619261779692</v>
      </c>
      <c r="G120">
        <v>13.756383382424501</v>
      </c>
      <c r="H120" s="16">
        <v>-9.6384118755783802E-5</v>
      </c>
      <c r="I120">
        <v>-2.2207918585437402E-3</v>
      </c>
      <c r="J120">
        <v>1.89327513751208E-2</v>
      </c>
      <c r="K120">
        <v>-4.1044511283554996</v>
      </c>
      <c r="L120">
        <v>0.10348672288847401</v>
      </c>
      <c r="M120">
        <v>0</v>
      </c>
      <c r="N120">
        <v>0</v>
      </c>
      <c r="O120">
        <v>-3.6955163435432398E-2</v>
      </c>
      <c r="P120">
        <v>0</v>
      </c>
      <c r="Q120">
        <v>3.8283966340478702E-3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4.1677753410001701</v>
      </c>
      <c r="Z120">
        <v>-0.228943306566152</v>
      </c>
      <c r="AA120">
        <v>0.129973251278382</v>
      </c>
      <c r="AB120">
        <v>0.15420716831166401</v>
      </c>
      <c r="AC120">
        <v>0.142180110077155</v>
      </c>
      <c r="AD120">
        <v>-2.6709652579652099E-3</v>
      </c>
      <c r="AE120">
        <v>5.2343342038463998</v>
      </c>
      <c r="AF120">
        <v>21.383045578176301</v>
      </c>
      <c r="AG120">
        <f t="shared" si="2"/>
        <v>-3.5529474255977327</v>
      </c>
      <c r="AH120">
        <f t="shared" si="3"/>
        <v>-3.8110178960854864</v>
      </c>
    </row>
    <row r="121" spans="1:35">
      <c r="A121" s="1">
        <v>50040</v>
      </c>
      <c r="B121">
        <v>2.45590383444181</v>
      </c>
      <c r="C121">
        <v>1.8002862552758798E-2</v>
      </c>
      <c r="D121">
        <v>-2.29434038227941</v>
      </c>
      <c r="E121" s="16">
        <v>1.1235198130727301E-5</v>
      </c>
      <c r="F121">
        <v>1.8457779708431401</v>
      </c>
      <c r="G121">
        <v>13.722941359868599</v>
      </c>
      <c r="H121" s="16">
        <v>-9.7598558150861897E-5</v>
      </c>
      <c r="I121">
        <v>-2.6761526390383802E-3</v>
      </c>
      <c r="J121">
        <v>1.88916257036249E-2</v>
      </c>
      <c r="K121">
        <v>-3.9807745771435101</v>
      </c>
      <c r="L121">
        <v>0.10198807450183001</v>
      </c>
      <c r="M121">
        <v>0</v>
      </c>
      <c r="N121">
        <v>0</v>
      </c>
      <c r="O121">
        <v>-3.8445722878697297E-2</v>
      </c>
      <c r="P121">
        <v>0</v>
      </c>
      <c r="Q121">
        <v>3.61091485868074E-3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4.0422092967393599</v>
      </c>
      <c r="Z121">
        <v>-0.222065367625494</v>
      </c>
      <c r="AA121">
        <v>0.12604367811554501</v>
      </c>
      <c r="AB121">
        <v>0.14954666592196</v>
      </c>
      <c r="AC121">
        <v>0.13788094170200499</v>
      </c>
      <c r="AD121">
        <v>-2.59315122054395E-3</v>
      </c>
      <c r="AE121">
        <v>5.2189675631551804</v>
      </c>
      <c r="AF121">
        <v>21.300783071257701</v>
      </c>
      <c r="AG121">
        <f t="shared" si="2"/>
        <v>-3.6352099325163323</v>
      </c>
      <c r="AH121">
        <f t="shared" si="3"/>
        <v>-3.8854574190056548</v>
      </c>
    </row>
    <row r="122" spans="1:35">
      <c r="A122" s="1">
        <v>50130</v>
      </c>
      <c r="B122">
        <v>2.42933893893131</v>
      </c>
      <c r="C122">
        <v>1.75060205418144E-2</v>
      </c>
      <c r="D122">
        <v>-2.27292541408216</v>
      </c>
      <c r="E122" s="16">
        <v>1.09598371026039E-5</v>
      </c>
      <c r="F122">
        <v>1.82973530995277</v>
      </c>
      <c r="G122">
        <v>13.6894774610436</v>
      </c>
      <c r="H122" s="16">
        <v>-9.8753314710339394E-5</v>
      </c>
      <c r="I122">
        <v>-3.0937460099902401E-3</v>
      </c>
      <c r="J122">
        <v>1.88418892349934E-2</v>
      </c>
      <c r="K122">
        <v>-3.8608392723131302</v>
      </c>
      <c r="L122">
        <v>0.10033654701579101</v>
      </c>
      <c r="M122">
        <v>0</v>
      </c>
      <c r="N122">
        <v>0</v>
      </c>
      <c r="O122">
        <v>-3.9865257706660003E-2</v>
      </c>
      <c r="P122">
        <v>0</v>
      </c>
      <c r="Q122">
        <v>3.3866273476340198E-3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3.9204262259673999</v>
      </c>
      <c r="Z122">
        <v>-0.21539102749230901</v>
      </c>
      <c r="AA122">
        <v>0.122234413941153</v>
      </c>
      <c r="AB122">
        <v>0.145028698961888</v>
      </c>
      <c r="AC122">
        <v>0.133713556732278</v>
      </c>
      <c r="AD122">
        <v>-2.51491854407689E-3</v>
      </c>
      <c r="AE122">
        <v>5.20365116774874</v>
      </c>
      <c r="AF122">
        <v>21.218959427793401</v>
      </c>
      <c r="AG122">
        <f t="shared" si="2"/>
        <v>-3.7170335759806328</v>
      </c>
      <c r="AH122">
        <f t="shared" si="3"/>
        <v>-3.9596912532338355</v>
      </c>
    </row>
    <row r="123" spans="1:35">
      <c r="A123" s="1">
        <v>50221</v>
      </c>
      <c r="B123">
        <v>2.4030624427128502</v>
      </c>
      <c r="C123">
        <v>1.7022141488489101E-2</v>
      </c>
      <c r="D123">
        <v>-2.2516837121053599</v>
      </c>
      <c r="E123" s="16">
        <v>1.0690451092062E-5</v>
      </c>
      <c r="F123">
        <v>1.8137950545811199</v>
      </c>
      <c r="G123">
        <v>13.6559871172028</v>
      </c>
      <c r="H123" s="16">
        <v>-9.9820195876844194E-5</v>
      </c>
      <c r="I123">
        <v>-3.4758478463683398E-3</v>
      </c>
      <c r="J123">
        <v>1.8784246303865899E-2</v>
      </c>
      <c r="K123">
        <v>-3.7445257272675598</v>
      </c>
      <c r="L123">
        <v>9.8555195137159199E-2</v>
      </c>
      <c r="M123">
        <v>0</v>
      </c>
      <c r="N123">
        <v>0</v>
      </c>
      <c r="O123">
        <v>-4.12161605157816E-2</v>
      </c>
      <c r="P123">
        <v>0</v>
      </c>
      <c r="Q123">
        <v>3.1593400809656201E-3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3.8023080249413099</v>
      </c>
      <c r="Z123">
        <v>-0.20891432409598701</v>
      </c>
      <c r="AA123">
        <v>0.11854154565741799</v>
      </c>
      <c r="AB123">
        <v>0.14064863182408799</v>
      </c>
      <c r="AC123">
        <v>0.12967364486390101</v>
      </c>
      <c r="AD123">
        <v>-2.43679024770946E-3</v>
      </c>
      <c r="AE123">
        <v>5.1883848164140902</v>
      </c>
      <c r="AF123">
        <v>21.137580509384399</v>
      </c>
      <c r="AG123">
        <f t="shared" si="2"/>
        <v>-3.798412494389634</v>
      </c>
      <c r="AH123">
        <f t="shared" si="3"/>
        <v>-4.0337075000650948</v>
      </c>
    </row>
    <row r="124" spans="1:35">
      <c r="A124" s="1">
        <v>50313</v>
      </c>
      <c r="B124">
        <v>2.3770705399371699</v>
      </c>
      <c r="C124">
        <v>1.6550271426858301E-2</v>
      </c>
      <c r="D124">
        <v>-2.23061344220402</v>
      </c>
      <c r="E124" s="16">
        <v>1.04263501299092E-5</v>
      </c>
      <c r="F124">
        <v>1.79795460663393</v>
      </c>
      <c r="G124">
        <v>13.6224666380015</v>
      </c>
      <c r="H124">
        <v>-1.00777295488113E-4</v>
      </c>
      <c r="I124">
        <v>-3.8245984766060101E-3</v>
      </c>
      <c r="J124">
        <v>1.8719310484243998E-2</v>
      </c>
      <c r="K124">
        <v>-3.6317192793959499</v>
      </c>
      <c r="L124">
        <v>9.6666296946622404E-2</v>
      </c>
      <c r="M124">
        <v>0</v>
      </c>
      <c r="N124">
        <v>0</v>
      </c>
      <c r="O124">
        <v>-4.25007503445426E-2</v>
      </c>
      <c r="P124">
        <v>0</v>
      </c>
      <c r="Q124">
        <v>2.9323166201327402E-3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3.6877410948403102</v>
      </c>
      <c r="Z124">
        <v>-0.202629505836985</v>
      </c>
      <c r="AA124">
        <v>0.114961308514998</v>
      </c>
      <c r="AB124">
        <v>0.13640200699791399</v>
      </c>
      <c r="AC124">
        <v>0.12575706131812001</v>
      </c>
      <c r="AD124">
        <v>-2.3592164627861201E-3</v>
      </c>
      <c r="AE124">
        <v>5.1731683089668197</v>
      </c>
      <c r="AF124">
        <v>21.056652617022198</v>
      </c>
      <c r="AG124">
        <f t="shared" si="2"/>
        <v>-3.879340386751835</v>
      </c>
      <c r="AH124">
        <f t="shared" si="3"/>
        <v>-4.1074938567274568</v>
      </c>
    </row>
    <row r="125" spans="1:35">
      <c r="A125" s="1">
        <v>50405</v>
      </c>
      <c r="B125">
        <v>2.3513595756709398</v>
      </c>
      <c r="C125">
        <v>1.6089663734486399E-2</v>
      </c>
      <c r="D125">
        <v>-2.20971297164217</v>
      </c>
      <c r="E125" s="16">
        <v>1.01670012743725E-5</v>
      </c>
      <c r="F125">
        <v>1.7822118612785001</v>
      </c>
      <c r="G125">
        <v>13.5889131907769</v>
      </c>
      <c r="H125">
        <v>-1.0160830293145001E-4</v>
      </c>
      <c r="I125">
        <v>-4.1420126384937696E-3</v>
      </c>
      <c r="J125">
        <v>1.8647616756858498E-2</v>
      </c>
      <c r="K125">
        <v>-3.52230980664008</v>
      </c>
      <c r="L125">
        <v>9.4691093473343105E-2</v>
      </c>
      <c r="M125">
        <v>0</v>
      </c>
      <c r="N125">
        <v>0</v>
      </c>
      <c r="O125">
        <v>-4.3721274887549601E-2</v>
      </c>
      <c r="P125">
        <v>0</v>
      </c>
      <c r="Q125">
        <v>2.7083149835430901E-3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3.5766160806701102</v>
      </c>
      <c r="Z125">
        <v>-0.19653101618996199</v>
      </c>
      <c r="AA125">
        <v>0.111490080089829</v>
      </c>
      <c r="AB125">
        <v>0.132284537389323</v>
      </c>
      <c r="AC125">
        <v>0.121959820077102</v>
      </c>
      <c r="AD125">
        <v>-2.2825798044923298E-3</v>
      </c>
      <c r="AE125">
        <v>5.1580014462439703</v>
      </c>
      <c r="AF125">
        <v>20.976182178040499</v>
      </c>
      <c r="AG125">
        <f t="shared" si="2"/>
        <v>-3.959810825733534</v>
      </c>
      <c r="AH125">
        <f t="shared" si="3"/>
        <v>-4.1810379413253642</v>
      </c>
    </row>
    <row r="126" spans="1:35">
      <c r="A126" s="1">
        <v>50495</v>
      </c>
      <c r="B126">
        <v>2.3259260353706601</v>
      </c>
      <c r="C126">
        <v>1.5639741191333101E-2</v>
      </c>
      <c r="D126">
        <v>-2.1889808472502899</v>
      </c>
      <c r="E126" s="16">
        <v>9.9120051372730796E-6</v>
      </c>
      <c r="F126">
        <v>1.7665651579019299</v>
      </c>
      <c r="G126">
        <v>13.555324767127299</v>
      </c>
      <c r="H126">
        <v>-1.02301837607676E-4</v>
      </c>
      <c r="I126">
        <v>-4.4299885272998203E-3</v>
      </c>
      <c r="J126">
        <v>1.85696324970109E-2</v>
      </c>
      <c r="K126">
        <v>-3.41619146053287</v>
      </c>
      <c r="L126">
        <v>9.2649589200582305E-2</v>
      </c>
      <c r="M126">
        <v>0</v>
      </c>
      <c r="N126">
        <v>0</v>
      </c>
      <c r="O126">
        <v>-4.4879912627690997E-2</v>
      </c>
      <c r="P126">
        <v>0</v>
      </c>
      <c r="Q126">
        <v>2.4896264005589402E-3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3.4688276278672898</v>
      </c>
      <c r="Z126">
        <v>-0.19061348007599499</v>
      </c>
      <c r="AA126">
        <v>0.108124374267934</v>
      </c>
      <c r="AB126">
        <v>0.128292098722776</v>
      </c>
      <c r="AC126">
        <v>0.118278087111609</v>
      </c>
      <c r="AD126">
        <v>-2.2072008627104399E-3</v>
      </c>
      <c r="AE126">
        <v>5.1428840300970098</v>
      </c>
      <c r="AF126">
        <v>20.896175488046602</v>
      </c>
      <c r="AG126">
        <f t="shared" si="2"/>
        <v>-4.0398175157274316</v>
      </c>
      <c r="AH126">
        <f t="shared" si="3"/>
        <v>-4.2543275622254653</v>
      </c>
    </row>
    <row r="127" spans="1:35">
      <c r="A127" s="1">
        <v>50586</v>
      </c>
      <c r="B127">
        <v>2.30076653433794</v>
      </c>
      <c r="C127">
        <v>1.5200063418393301E-2</v>
      </c>
      <c r="D127">
        <v>-2.1684157743613799</v>
      </c>
      <c r="E127" s="16">
        <v>9.6610746502066192E-6</v>
      </c>
      <c r="F127">
        <v>1.7510132321404299</v>
      </c>
      <c r="G127">
        <v>13.5217001395166</v>
      </c>
      <c r="H127">
        <v>-1.02850815020738E-4</v>
      </c>
      <c r="I127">
        <v>-4.69031601463628E-3</v>
      </c>
      <c r="J127">
        <v>1.84857673300984E-2</v>
      </c>
      <c r="K127">
        <v>-3.3132624158382402</v>
      </c>
      <c r="L127">
        <v>9.0560406508139596E-2</v>
      </c>
      <c r="M127">
        <v>0</v>
      </c>
      <c r="N127">
        <v>0</v>
      </c>
      <c r="O127">
        <v>-4.5978774892300303E-2</v>
      </c>
      <c r="P127">
        <v>0</v>
      </c>
      <c r="Q127">
        <v>2.2781150269504599E-3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3.36427415611832</v>
      </c>
      <c r="Z127">
        <v>-0.184871691836588</v>
      </c>
      <c r="AA127">
        <v>0.10486083529679301</v>
      </c>
      <c r="AB127">
        <v>0.124420722088838</v>
      </c>
      <c r="AC127">
        <v>0.11470817367094099</v>
      </c>
      <c r="AD127">
        <v>-2.1333437024972802E-3</v>
      </c>
      <c r="AE127">
        <v>5.12781586338496</v>
      </c>
      <c r="AF127">
        <v>20.8166385024523</v>
      </c>
      <c r="AG127">
        <f t="shared" si="2"/>
        <v>-4.1193545013217339</v>
      </c>
      <c r="AH127">
        <f t="shared" si="3"/>
        <v>-4.3273509371193004</v>
      </c>
    </row>
    <row r="128" spans="1:35">
      <c r="A128" s="1">
        <v>50678</v>
      </c>
      <c r="B128">
        <v>2.2758778073217201</v>
      </c>
      <c r="C128">
        <v>1.47702990771411E-2</v>
      </c>
      <c r="D128">
        <v>-2.1480165967359302</v>
      </c>
      <c r="E128" s="16">
        <v>9.4140159986953308E-6</v>
      </c>
      <c r="F128">
        <v>1.7355551695770699</v>
      </c>
      <c r="G128">
        <v>13.4880388103334</v>
      </c>
      <c r="H128">
        <v>-1.03251849277683E-4</v>
      </c>
      <c r="I128">
        <v>-4.9246841126139801E-3</v>
      </c>
      <c r="J128">
        <v>1.8396381911208799E-2</v>
      </c>
      <c r="K128">
        <v>-3.2134246366680901</v>
      </c>
      <c r="L128">
        <v>8.8440687365627907E-2</v>
      </c>
      <c r="M128">
        <v>0</v>
      </c>
      <c r="N128">
        <v>0</v>
      </c>
      <c r="O128">
        <v>-4.7019907838658399E-2</v>
      </c>
      <c r="P128">
        <v>0</v>
      </c>
      <c r="Q128">
        <v>2.07525784075603E-3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3.2628576497563002</v>
      </c>
      <c r="Z128">
        <v>-0.17930060464900399</v>
      </c>
      <c r="AA128">
        <v>0.101696231951281</v>
      </c>
      <c r="AB128">
        <v>0.12066658668854401</v>
      </c>
      <c r="AC128">
        <v>0.111246529692741</v>
      </c>
      <c r="AD128">
        <v>-2.0612212843575599E-3</v>
      </c>
      <c r="AE128">
        <v>5.1127967499675897</v>
      </c>
      <c r="AF128">
        <v>20.7375766723613</v>
      </c>
      <c r="AG128">
        <f t="shared" si="2"/>
        <v>-4.1984163314127336</v>
      </c>
      <c r="AH128">
        <f t="shared" si="3"/>
        <v>-4.4000968669001486</v>
      </c>
    </row>
    <row r="129" spans="1:34">
      <c r="A129" s="1">
        <v>50770</v>
      </c>
      <c r="B129">
        <v>2.2512566984031999</v>
      </c>
      <c r="C129">
        <v>1.43502022712052E-2</v>
      </c>
      <c r="D129">
        <v>-2.1277822776317299</v>
      </c>
      <c r="E129" s="16">
        <v>9.1707116309659896E-6</v>
      </c>
      <c r="F129">
        <v>1.7201903615691601</v>
      </c>
      <c r="G129">
        <v>13.4543409555446</v>
      </c>
      <c r="H129">
        <v>-1.03504695427668E-4</v>
      </c>
      <c r="I129">
        <v>-5.1346877535336901E-3</v>
      </c>
      <c r="J129">
        <v>1.8301795691792699E-2</v>
      </c>
      <c r="K129">
        <v>-3.1165836587456601</v>
      </c>
      <c r="L129">
        <v>8.6306035953413907E-2</v>
      </c>
      <c r="M129">
        <v>0</v>
      </c>
      <c r="N129">
        <v>0</v>
      </c>
      <c r="O129">
        <v>-4.8005294373580497E-2</v>
      </c>
      <c r="P129">
        <v>0</v>
      </c>
      <c r="Q129">
        <v>1.88218406336265E-3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3.1644834639844301</v>
      </c>
      <c r="Z129">
        <v>-0.173895321230501</v>
      </c>
      <c r="AA129">
        <v>9.8627451852648998E-2</v>
      </c>
      <c r="AB129">
        <v>0.117026012814478</v>
      </c>
      <c r="AC129">
        <v>0.10788973737908999</v>
      </c>
      <c r="AD129">
        <v>-1.99100073209251E-3</v>
      </c>
      <c r="AE129">
        <v>5.0978264946986602</v>
      </c>
      <c r="AF129">
        <v>20.658994819775099</v>
      </c>
      <c r="AG129">
        <f t="shared" si="2"/>
        <v>-4.2769981839989342</v>
      </c>
      <c r="AH129">
        <f t="shared" si="3"/>
        <v>-4.4725548693213284</v>
      </c>
    </row>
    <row r="130" spans="1:34">
      <c r="A130" s="1">
        <v>50860</v>
      </c>
      <c r="B130">
        <v>2.2269001512722801</v>
      </c>
      <c r="C130">
        <v>1.39395926463985E-2</v>
      </c>
      <c r="D130">
        <v>-2.1077118821273402</v>
      </c>
      <c r="E130" s="16">
        <v>8.9311052320471393E-6</v>
      </c>
      <c r="F130">
        <v>1.70491846354817</v>
      </c>
      <c r="G130">
        <v>13.420607364814099</v>
      </c>
      <c r="H130">
        <v>-1.03611733880595E-4</v>
      </c>
      <c r="I130">
        <v>-5.3218339508650696E-3</v>
      </c>
      <c r="J130">
        <v>1.82022937408471E-2</v>
      </c>
      <c r="K130">
        <v>-3.0226483873200198</v>
      </c>
      <c r="L130">
        <v>8.4170496290637303E-2</v>
      </c>
      <c r="M130">
        <v>0</v>
      </c>
      <c r="N130">
        <v>0</v>
      </c>
      <c r="O130">
        <v>-4.8936856011309399E-2</v>
      </c>
      <c r="P130">
        <v>0</v>
      </c>
      <c r="Q130">
        <v>1.69971356603714E-3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3.0690601460921698</v>
      </c>
      <c r="Z130">
        <v>-0.16865108568800599</v>
      </c>
      <c r="AA130">
        <v>9.5651495970642098E-2</v>
      </c>
      <c r="AB130">
        <v>0.11349545509863</v>
      </c>
      <c r="AC130">
        <v>0.10463450497530701</v>
      </c>
      <c r="AD130">
        <v>-1.9228083915590101E-3</v>
      </c>
      <c r="AE130">
        <v>5.0829049034193998</v>
      </c>
      <c r="AF130">
        <v>20.5808970473167</v>
      </c>
      <c r="AG130">
        <f t="shared" si="2"/>
        <v>-4.3550959564573333</v>
      </c>
      <c r="AH130">
        <f t="shared" si="3"/>
        <v>-4.5447152771944967</v>
      </c>
    </row>
    <row r="131" spans="1:34">
      <c r="A131" s="1">
        <v>50951</v>
      </c>
      <c r="B131">
        <v>2.2028051999801299</v>
      </c>
      <c r="C131">
        <v>1.3538338734978899E-2</v>
      </c>
      <c r="D131">
        <v>-2.0878045607676401</v>
      </c>
      <c r="E131" s="16">
        <v>8.6951885425528698E-6</v>
      </c>
      <c r="F131">
        <v>1.6897393560323699</v>
      </c>
      <c r="G131">
        <v>13.3868393796975</v>
      </c>
      <c r="H131">
        <v>-1.03577498117244E-4</v>
      </c>
      <c r="I131">
        <v>-5.4875474026694904E-3</v>
      </c>
      <c r="J131">
        <v>1.8098132690604601E-2</v>
      </c>
      <c r="K131">
        <v>-2.9315309101082399</v>
      </c>
      <c r="L131">
        <v>8.20465593791216E-2</v>
      </c>
      <c r="M131">
        <v>0</v>
      </c>
      <c r="N131">
        <v>0</v>
      </c>
      <c r="O131">
        <v>-4.9816454673457397E-2</v>
      </c>
      <c r="P131">
        <v>0</v>
      </c>
      <c r="Q131">
        <v>1.5283938270103301E-3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2.97649927077445</v>
      </c>
      <c r="Z131">
        <v>-0.163563276379349</v>
      </c>
      <c r="AA131">
        <v>9.2765473331440196E-2</v>
      </c>
      <c r="AB131">
        <v>0.110071496048628</v>
      </c>
      <c r="AC131">
        <v>0.101477660779128</v>
      </c>
      <c r="AD131">
        <v>-1.8567346373066201E-3</v>
      </c>
      <c r="AE131">
        <v>5.0680317829518797</v>
      </c>
      <c r="AF131">
        <v>20.5032866779489</v>
      </c>
      <c r="AG131">
        <f t="shared" ref="AG131:AG132" si="4">+AF131-AVERAGE($AF$2:$AF$131)</f>
        <v>-4.4327063258251336</v>
      </c>
      <c r="AH131">
        <f t="shared" ref="AH131:AH132" si="5">AG131-K131-SUM(Y131:AD131)</f>
        <v>-4.6165693056338846</v>
      </c>
    </row>
    <row r="132" spans="1:34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si="4"/>
        <v>-24.958760065967347</v>
      </c>
      <c r="AH132">
        <f t="shared" si="5"/>
        <v>-24.954628563138947</v>
      </c>
    </row>
    <row r="135" spans="1:34">
      <c r="B135">
        <f t="shared" ref="B135:G135" si="6">+AVERAGE(B9:B131)</f>
        <v>3.2340135087643973</v>
      </c>
      <c r="C135">
        <f t="shared" si="6"/>
        <v>-7.7240055912003078E-4</v>
      </c>
      <c r="D135">
        <f t="shared" si="6"/>
        <v>-2.559012322220573</v>
      </c>
      <c r="E135">
        <f t="shared" si="6"/>
        <v>5.6031893685513985E-5</v>
      </c>
      <c r="F135">
        <f t="shared" si="6"/>
        <v>0.91106853903492657</v>
      </c>
      <c r="G135">
        <f t="shared" si="6"/>
        <v>14.972807441329197</v>
      </c>
      <c r="Y135">
        <f t="shared" ref="Y135:AD135" si="7">+AVERAGE(Y9:Y131)</f>
        <v>1.8939674389701808</v>
      </c>
      <c r="Z135">
        <f t="shared" si="7"/>
        <v>0.26355171398693161</v>
      </c>
      <c r="AA135">
        <f t="shared" si="7"/>
        <v>0.35421915649735713</v>
      </c>
      <c r="AB135">
        <f t="shared" si="7"/>
        <v>0.29850552447650042</v>
      </c>
      <c r="AC135">
        <f t="shared" si="7"/>
        <v>0.29773841074596857</v>
      </c>
      <c r="AD135">
        <f t="shared" si="7"/>
        <v>-0.85409854376750327</v>
      </c>
    </row>
    <row r="136" spans="1:34">
      <c r="B136">
        <f>+_xlfn.STDEV.S(B9:B131)</f>
        <v>0.96760195242085045</v>
      </c>
      <c r="C136">
        <f t="shared" ref="C136:G136" si="8">+_xlfn.STDEV.S(C9:C131)</f>
        <v>0.69047763878698065</v>
      </c>
      <c r="D136">
        <f t="shared" si="8"/>
        <v>1.3284272246826689</v>
      </c>
      <c r="E136">
        <f t="shared" si="8"/>
        <v>4.3556110583895316E-4</v>
      </c>
      <c r="F136">
        <f t="shared" si="8"/>
        <v>3.4377137933322799</v>
      </c>
      <c r="G136">
        <f t="shared" si="8"/>
        <v>1.2468676481351562</v>
      </c>
      <c r="Y136">
        <f>+_xlfn.STDEV.S(Y9:Y131)</f>
        <v>13.79504826438621</v>
      </c>
      <c r="Z136">
        <f t="shared" ref="Z136:AD136" si="9">+_xlfn.STDEV.S(Z9:Z131)</f>
        <v>1.4826045327539727</v>
      </c>
      <c r="AA136">
        <f t="shared" si="9"/>
        <v>0.17231646774235504</v>
      </c>
      <c r="AB136">
        <f t="shared" si="9"/>
        <v>0.20120747864570232</v>
      </c>
      <c r="AC136">
        <f t="shared" si="9"/>
        <v>0.1716226467320979</v>
      </c>
      <c r="AD136">
        <f t="shared" si="9"/>
        <v>1.0512849422845412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sheetPr codeName="Sheet23"/>
  <dimension ref="A1:AK132"/>
  <sheetViews>
    <sheetView topLeftCell="I10" workbookViewId="0">
      <selection activeCell="R42" sqref="R42"/>
    </sheetView>
  </sheetViews>
  <sheetFormatPr defaultColWidth="8.85546875" defaultRowHeight="15"/>
  <sheetData>
    <row r="1" spans="1:37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sheetPr codeName="Sheet24"/>
  <dimension ref="A1:AF131"/>
  <sheetViews>
    <sheetView zoomScale="55" zoomScaleNormal="55" workbookViewId="0">
      <selection sqref="A1:AF131"/>
    </sheetView>
  </sheetViews>
  <sheetFormatPr defaultColWidth="8.85546875" defaultRowHeight="15"/>
  <sheetData>
    <row r="1" spans="1:32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sheetPr codeName="Sheet25"/>
  <dimension ref="A1:BV132"/>
  <sheetViews>
    <sheetView topLeftCell="AI1" zoomScale="115" zoomScaleNormal="115" workbookViewId="0">
      <selection activeCell="AW7" sqref="AW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topLeftCell="K218" zoomScaleNormal="100" workbookViewId="0">
      <selection activeCell="AF239" sqref="AF239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>
      <c r="A2" s="1">
        <v>25841</v>
      </c>
      <c r="E2">
        <f>+'Chart NA - DSGE Raw Data'!D47</f>
        <v>1.6775</v>
      </c>
    </row>
    <row r="3" spans="1:12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0.81745668710065167</v>
      </c>
      <c r="K3">
        <f>+CORREL(C9:C217,$E$9:$E$217)</f>
        <v>0.86539771241196117</v>
      </c>
      <c r="L3">
        <f>+CORREL(D9:D217,$E$9:$E$217)</f>
        <v>0.63657383736411355</v>
      </c>
    </row>
    <row r="4" spans="1:12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0.43290302802788111</v>
      </c>
      <c r="K4">
        <f t="shared" ref="K4:L4" si="0">+CORREL(C80:C155,$E$80:$E$155)</f>
        <v>0.45839198222922201</v>
      </c>
      <c r="L4">
        <f t="shared" si="0"/>
        <v>0.29824396888726135</v>
      </c>
    </row>
    <row r="5" spans="1:12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4.2937989360512546E-2</v>
      </c>
      <c r="K5">
        <f>+CORREL(C153:C217,$E$153:$E$217)</f>
        <v>0.33409972703149587</v>
      </c>
      <c r="L5">
        <f>+CORREL(D153:D217,$E$153:$E$217)</f>
        <v>-6.7350956768208861E-2</v>
      </c>
    </row>
    <row r="6" spans="1:12">
      <c r="A6" s="1">
        <v>26206</v>
      </c>
      <c r="E6">
        <f>+'Chart NA - DSGE Raw Data'!D51</f>
        <v>1.37</v>
      </c>
    </row>
    <row r="7" spans="1:12">
      <c r="A7" s="1">
        <v>26298</v>
      </c>
      <c r="E7">
        <f>+'Chart NA - DSGE Raw Data'!D52</f>
        <v>1.1875</v>
      </c>
    </row>
    <row r="8" spans="1:12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>
      <c r="A9" s="1">
        <v>26480</v>
      </c>
      <c r="B9">
        <f>+hist_Forward5YearRNatR_wFG!D2</f>
        <v>3.14761880805034</v>
      </c>
      <c r="C9">
        <f>+hist_Forward5YearRNatR_woFG!D2</f>
        <v>3.0747811160597198</v>
      </c>
      <c r="D9">
        <f>+'2025Q2'!M52</f>
        <v>2.4490056642150102</v>
      </c>
      <c r="E9">
        <f>+'Chart NA - DSGE Raw Data'!D54</f>
        <v>1.075</v>
      </c>
    </row>
    <row r="10" spans="1:12">
      <c r="A10" s="1">
        <v>26572</v>
      </c>
      <c r="B10">
        <f>+hist_Forward5YearRNatR_wFG!D3</f>
        <v>3.5682680471886199</v>
      </c>
      <c r="C10">
        <f>+hist_Forward5YearRNatR_woFG!D3</f>
        <v>3.4950743687323098</v>
      </c>
      <c r="D10">
        <f>+'2025Q2'!M53</f>
        <v>2.5608332384135002</v>
      </c>
      <c r="E10">
        <f>+'Chart NA - DSGE Raw Data'!D55</f>
        <v>1.1850000000000001</v>
      </c>
    </row>
    <row r="11" spans="1:12">
      <c r="A11" s="1">
        <v>26664</v>
      </c>
      <c r="B11">
        <f>+hist_Forward5YearRNatR_wFG!D4</f>
        <v>4.1189410071419204</v>
      </c>
      <c r="C11">
        <f>+hist_Forward5YearRNatR_woFG!D4</f>
        <v>4.0453651120299901</v>
      </c>
      <c r="D11">
        <f>+'2025Q2'!M54</f>
        <v>2.7266096563117501</v>
      </c>
      <c r="E11">
        <f>+'Chart NA - DSGE Raw Data'!D56</f>
        <v>1.2875000000000001</v>
      </c>
    </row>
    <row r="12" spans="1:12">
      <c r="A12" s="1">
        <v>26754</v>
      </c>
      <c r="B12">
        <f>+hist_Forward5YearRNatR_wFG!D5</f>
        <v>4.1264489394585304</v>
      </c>
      <c r="C12">
        <f>+hist_Forward5YearRNatR_woFG!D5</f>
        <v>4.0524669209357302</v>
      </c>
      <c r="D12">
        <f>+'2025Q2'!M55</f>
        <v>3.3224769777010201</v>
      </c>
      <c r="E12">
        <f>+'Chart NA - DSGE Raw Data'!D57</f>
        <v>1.635</v>
      </c>
    </row>
    <row r="13" spans="1:12">
      <c r="A13" s="1">
        <v>26845</v>
      </c>
      <c r="B13">
        <f>+hist_Forward5YearRNatR_wFG!D6</f>
        <v>4.9982210531085398</v>
      </c>
      <c r="C13">
        <f>+hist_Forward5YearRNatR_woFG!D6</f>
        <v>4.9238112543225201</v>
      </c>
      <c r="D13">
        <f>+'2025Q2'!M56</f>
        <v>3.0202808351170098</v>
      </c>
      <c r="E13">
        <f>+'Chart NA - DSGE Raw Data'!D58</f>
        <v>1.9550000000000001</v>
      </c>
    </row>
    <row r="14" spans="1:12">
      <c r="A14" s="1">
        <v>26937</v>
      </c>
      <c r="B14">
        <f>+hist_Forward5YearRNatR_wFG!D7</f>
        <v>5.6544468588395302</v>
      </c>
      <c r="C14">
        <f>+hist_Forward5YearRNatR_woFG!D7</f>
        <v>5.5795897735518096</v>
      </c>
      <c r="D14">
        <f>+'2025Q2'!M57</f>
        <v>3.1229459956583399</v>
      </c>
      <c r="E14">
        <f>+'Chart NA - DSGE Raw Data'!D59</f>
        <v>2.64</v>
      </c>
    </row>
    <row r="15" spans="1:12">
      <c r="A15" s="1">
        <v>27029</v>
      </c>
      <c r="B15">
        <f>+hist_Forward5YearRNatR_wFG!D8</f>
        <v>6.2505009827671802</v>
      </c>
      <c r="C15">
        <f>+hist_Forward5YearRNatR_woFG!D8</f>
        <v>6.1751791375606997</v>
      </c>
      <c r="D15">
        <f>+'2025Q2'!M58</f>
        <v>3.0329605319995698</v>
      </c>
      <c r="E15">
        <f>+'Chart NA - DSGE Raw Data'!D60</f>
        <v>2.5</v>
      </c>
    </row>
    <row r="16" spans="1:12">
      <c r="A16" s="1">
        <v>27119</v>
      </c>
      <c r="B16">
        <f>+hist_Forward5YearRNatR_wFG!D9</f>
        <v>6.1698592693812904</v>
      </c>
      <c r="C16">
        <f>+hist_Forward5YearRNatR_woFG!D9</f>
        <v>6.0940570933194902</v>
      </c>
      <c r="D16">
        <f>+'2025Q2'!M59</f>
        <v>3.0124850325983799</v>
      </c>
      <c r="E16">
        <f>+'Chart NA - DSGE Raw Data'!D61</f>
        <v>2.3325</v>
      </c>
    </row>
    <row r="17" spans="1:5">
      <c r="A17" s="1">
        <v>27210</v>
      </c>
      <c r="B17">
        <f>+hist_Forward5YearRNatR_wFG!D10</f>
        <v>6.6736939093281897</v>
      </c>
      <c r="C17">
        <f>+hist_Forward5YearRNatR_woFG!D10</f>
        <v>6.5973975959559503</v>
      </c>
      <c r="D17">
        <f>+'2025Q2'!M60</f>
        <v>2.7563143282342599</v>
      </c>
      <c r="E17">
        <f>+'Chart NA - DSGE Raw Data'!D62</f>
        <v>2.8125</v>
      </c>
    </row>
    <row r="18" spans="1:5">
      <c r="A18" s="1">
        <v>27302</v>
      </c>
      <c r="B18">
        <f>+hist_Forward5YearRNatR_wFG!D11</f>
        <v>6.4995516473080599</v>
      </c>
      <c r="C18">
        <f>+hist_Forward5YearRNatR_woFG!D11</f>
        <v>6.42274901303107</v>
      </c>
      <c r="D18">
        <f>+'2025Q2'!M61</f>
        <v>2.85770721706974</v>
      </c>
      <c r="E18">
        <f>+'Chart NA - DSGE Raw Data'!D63</f>
        <v>3.0249999999999999</v>
      </c>
    </row>
    <row r="19" spans="1:5">
      <c r="A19" s="1">
        <v>27394</v>
      </c>
      <c r="B19">
        <f>+hist_Forward5YearRNatR_wFG!D12</f>
        <v>6.0196359963466604</v>
      </c>
      <c r="C19">
        <f>+hist_Forward5YearRNatR_woFG!D12</f>
        <v>5.9423163385236002</v>
      </c>
      <c r="D19">
        <f>+'2025Q2'!M62</f>
        <v>2.07845562628783</v>
      </c>
      <c r="E19">
        <f>+'Chart NA - DSGE Raw Data'!D64</f>
        <v>2.335</v>
      </c>
    </row>
    <row r="20" spans="1:5">
      <c r="A20" s="1">
        <v>27484</v>
      </c>
      <c r="B20">
        <f>+hist_Forward5YearRNatR_wFG!D13</f>
        <v>5.18747815156539</v>
      </c>
      <c r="C20">
        <f>+hist_Forward5YearRNatR_woFG!D13</f>
        <v>5.1096321090517201</v>
      </c>
      <c r="D20">
        <f>+'2025Q2'!M63</f>
        <v>1.9763977781434701</v>
      </c>
      <c r="E20">
        <f>+'Chart NA - DSGE Raw Data'!D65</f>
        <v>1.5774999999999999</v>
      </c>
    </row>
    <row r="21" spans="1:5">
      <c r="A21" s="1">
        <v>27575</v>
      </c>
      <c r="B21">
        <f>+hist_Forward5YearRNatR_wFG!D14</f>
        <v>4.8131498682088099</v>
      </c>
      <c r="C21">
        <f>+hist_Forward5YearRNatR_woFG!D14</f>
        <v>4.7347692865770403</v>
      </c>
      <c r="D21">
        <f>+'2025Q2'!M64</f>
        <v>2.1776488206634399</v>
      </c>
      <c r="E21">
        <f>+'Chart NA - DSGE Raw Data'!D66</f>
        <v>1.355</v>
      </c>
    </row>
    <row r="22" spans="1:5">
      <c r="A22" s="1">
        <v>27667</v>
      </c>
      <c r="B22">
        <f>+hist_Forward5YearRNatR_wFG!D15</f>
        <v>4.58813951631255</v>
      </c>
      <c r="C22">
        <f>+hist_Forward5YearRNatR_woFG!D15</f>
        <v>4.5092173195270702</v>
      </c>
      <c r="D22">
        <f>+'2025Q2'!M65</f>
        <v>2.3233135191012599</v>
      </c>
      <c r="E22">
        <f>+'Chart NA - DSGE Raw Data'!D67</f>
        <v>1.54</v>
      </c>
    </row>
    <row r="23" spans="1:5">
      <c r="A23" s="1">
        <v>27759</v>
      </c>
      <c r="B23">
        <f>+hist_Forward5YearRNatR_wFG!D16</f>
        <v>4.7655493256328203</v>
      </c>
      <c r="C23">
        <f>+hist_Forward5YearRNatR_woFG!D16</f>
        <v>4.6860793955681501</v>
      </c>
      <c r="D23">
        <f>+'2025Q2'!M66</f>
        <v>2.38809065928133</v>
      </c>
      <c r="E23">
        <f>+'Chart NA - DSGE Raw Data'!D68</f>
        <v>1.3525</v>
      </c>
    </row>
    <row r="24" spans="1:5">
      <c r="A24" s="1">
        <v>27850</v>
      </c>
      <c r="B24">
        <f>+hist_Forward5YearRNatR_wFG!D17</f>
        <v>5.0725819098786902</v>
      </c>
      <c r="C24">
        <f>+hist_Forward5YearRNatR_woFG!D17</f>
        <v>4.9925589747327397</v>
      </c>
      <c r="D24">
        <f>+'2025Q2'!M67</f>
        <v>2.56250445677914</v>
      </c>
      <c r="E24">
        <f>+'Chart NA - DSGE Raw Data'!D69</f>
        <v>1.2075</v>
      </c>
    </row>
    <row r="25" spans="1:5">
      <c r="A25" s="1">
        <v>27941</v>
      </c>
      <c r="B25">
        <f>+hist_Forward5YearRNatR_wFG!D18</f>
        <v>5.4649777152978798</v>
      </c>
      <c r="C25">
        <f>+hist_Forward5YearRNatR_woFG!D18</f>
        <v>5.3843972476618802</v>
      </c>
      <c r="D25">
        <f>+'2025Q2'!M68</f>
        <v>2.59840665720106</v>
      </c>
      <c r="E25">
        <f>+'Chart NA - DSGE Raw Data'!D70</f>
        <v>1.3</v>
      </c>
    </row>
    <row r="26" spans="1:5">
      <c r="A26" s="1">
        <v>28033</v>
      </c>
      <c r="B26">
        <f>+hist_Forward5YearRNatR_wFG!D19</f>
        <v>5.8796603604701696</v>
      </c>
      <c r="C26">
        <f>+hist_Forward5YearRNatR_woFG!D19</f>
        <v>5.7985184855705603</v>
      </c>
      <c r="D26">
        <f>+'2025Q2'!M69</f>
        <v>2.5083010985394401</v>
      </c>
      <c r="E26">
        <f>+'Chart NA - DSGE Raw Data'!D71</f>
        <v>1.32</v>
      </c>
    </row>
    <row r="27" spans="1:5">
      <c r="A27" s="1">
        <v>28125</v>
      </c>
      <c r="B27">
        <f>+hist_Forward5YearRNatR_wFG!D20</f>
        <v>6.0006740249469397</v>
      </c>
      <c r="C27">
        <f>+hist_Forward5YearRNatR_woFG!D20</f>
        <v>5.9189674393685499</v>
      </c>
      <c r="D27">
        <f>+'2025Q2'!M70</f>
        <v>2.7171259282698799</v>
      </c>
      <c r="E27">
        <f>+'Chart NA - DSGE Raw Data'!D72</f>
        <v>1.2175</v>
      </c>
    </row>
    <row r="28" spans="1:5">
      <c r="A28" s="1">
        <v>28215</v>
      </c>
      <c r="B28">
        <f>+hist_Forward5YearRNatR_wFG!D21</f>
        <v>6.2182062054461102</v>
      </c>
      <c r="C28">
        <f>+hist_Forward5YearRNatR_woFG!D21</f>
        <v>6.1359321064775996</v>
      </c>
      <c r="D28">
        <f>+'2025Q2'!M71</f>
        <v>2.5606338781103202</v>
      </c>
      <c r="E28">
        <f>+'Chart NA - DSGE Raw Data'!D73</f>
        <v>1.165</v>
      </c>
    </row>
    <row r="29" spans="1:5">
      <c r="A29" s="1">
        <v>28306</v>
      </c>
      <c r="B29">
        <f>+hist_Forward5YearRNatR_wFG!D22</f>
        <v>6.05255634338502</v>
      </c>
      <c r="C29">
        <f>+hist_Forward5YearRNatR_woFG!D22</f>
        <v>5.96971236899362</v>
      </c>
      <c r="D29">
        <f>+'2025Q2'!M72</f>
        <v>2.43579602061169</v>
      </c>
      <c r="E29">
        <f>+'Chart NA - DSGE Raw Data'!D74</f>
        <v>1.29</v>
      </c>
    </row>
    <row r="30" spans="1:5">
      <c r="A30" s="1">
        <v>28398</v>
      </c>
      <c r="B30">
        <f>+hist_Forward5YearRNatR_wFG!D23</f>
        <v>5.9670209203595697</v>
      </c>
      <c r="C30">
        <f>+hist_Forward5YearRNatR_woFG!D23</f>
        <v>5.88360509970172</v>
      </c>
      <c r="D30">
        <f>+'2025Q2'!M73</f>
        <v>2.34819490603839</v>
      </c>
      <c r="E30">
        <f>+'Chart NA - DSGE Raw Data'!D75</f>
        <v>1.4550000000000001</v>
      </c>
    </row>
    <row r="31" spans="1:5">
      <c r="A31" s="1">
        <v>28490</v>
      </c>
      <c r="B31">
        <f>+hist_Forward5YearRNatR_wFG!D24</f>
        <v>5.9355112765988203</v>
      </c>
      <c r="C31">
        <f>+hist_Forward5YearRNatR_woFG!D24</f>
        <v>5.8515219909033096</v>
      </c>
      <c r="D31">
        <f>+'2025Q2'!M74</f>
        <v>2.46644275127611</v>
      </c>
      <c r="E31">
        <f>+'Chart NA - DSGE Raw Data'!D76</f>
        <v>1.6274999999999999</v>
      </c>
    </row>
    <row r="32" spans="1:5">
      <c r="A32" s="1">
        <v>28580</v>
      </c>
      <c r="B32">
        <f>+hist_Forward5YearRNatR_wFG!D25</f>
        <v>5.33125058730859</v>
      </c>
      <c r="C32">
        <f>+hist_Forward5YearRNatR_woFG!D25</f>
        <v>5.2466865409287902</v>
      </c>
      <c r="D32">
        <f>+'2025Q2'!M75</f>
        <v>2.3784081374822699</v>
      </c>
      <c r="E32">
        <f>+'Chart NA - DSGE Raw Data'!D77</f>
        <v>1.69</v>
      </c>
    </row>
    <row r="33" spans="1:5">
      <c r="A33" s="1">
        <v>28671</v>
      </c>
      <c r="B33">
        <f>+hist_Forward5YearRNatR_wFG!D26</f>
        <v>5.4170139056844802</v>
      </c>
      <c r="C33">
        <f>+hist_Forward5YearRNatR_woFG!D26</f>
        <v>5.3318741071052802</v>
      </c>
      <c r="D33">
        <f>+'2025Q2'!M76</f>
        <v>2.4915396596360799</v>
      </c>
      <c r="E33">
        <f>+'Chart NA - DSGE Raw Data'!D78</f>
        <v>1.82</v>
      </c>
    </row>
    <row r="34" spans="1:5">
      <c r="A34" s="1">
        <v>28763</v>
      </c>
      <c r="B34">
        <f>+hist_Forward5YearRNatR_wFG!D27</f>
        <v>6.0002271862956897</v>
      </c>
      <c r="C34">
        <f>+hist_Forward5YearRNatR_woFG!D27</f>
        <v>5.9145109388992196</v>
      </c>
      <c r="D34">
        <f>+'2025Q2'!M77</f>
        <v>2.4008199899551101</v>
      </c>
      <c r="E34">
        <f>+'Chart NA - DSGE Raw Data'!D79</f>
        <v>2.0225</v>
      </c>
    </row>
    <row r="35" spans="1:5">
      <c r="A35" s="1">
        <v>28855</v>
      </c>
      <c r="B35">
        <f>+hist_Forward5YearRNatR_wFG!D28</f>
        <v>6.0942033251406196</v>
      </c>
      <c r="C35">
        <f>+hist_Forward5YearRNatR_woFG!D28</f>
        <v>6.0079102275835599</v>
      </c>
      <c r="D35">
        <f>+'2025Q2'!M78</f>
        <v>2.4899399723153701</v>
      </c>
      <c r="E35">
        <f>+'Chart NA - DSGE Raw Data'!D80</f>
        <v>2.395</v>
      </c>
    </row>
    <row r="36" spans="1:5">
      <c r="A36" s="1">
        <v>28945</v>
      </c>
      <c r="B36">
        <f>+hist_Forward5YearRNatR_wFG!D29</f>
        <v>5.6427043351332298</v>
      </c>
      <c r="C36">
        <f>+hist_Forward5YearRNatR_woFG!D29</f>
        <v>5.5558342912703198</v>
      </c>
      <c r="D36">
        <f>+'2025Q2'!M79</f>
        <v>2.4775486379184599</v>
      </c>
      <c r="E36">
        <f>+'Chart NA - DSGE Raw Data'!D81</f>
        <v>2.5175000000000001</v>
      </c>
    </row>
    <row r="37" spans="1:5">
      <c r="A37" s="1">
        <v>29036</v>
      </c>
      <c r="B37">
        <f>+hist_Forward5YearRNatR_wFG!D30</f>
        <v>6.4903916103643002</v>
      </c>
      <c r="C37">
        <f>+hist_Forward5YearRNatR_woFG!D30</f>
        <v>6.4029448487710399</v>
      </c>
      <c r="D37">
        <f>+'2025Q2'!M80</f>
        <v>2.6865684401104102</v>
      </c>
      <c r="E37">
        <f>+'Chart NA - DSGE Raw Data'!D82</f>
        <v>2.5449999999999999</v>
      </c>
    </row>
    <row r="38" spans="1:5">
      <c r="A38" s="1">
        <v>29128</v>
      </c>
      <c r="B38">
        <f>+hist_Forward5YearRNatR_wFG!D31</f>
        <v>6.9319978445055197</v>
      </c>
      <c r="C38">
        <f>+hist_Forward5YearRNatR_woFG!D31</f>
        <v>6.8439749478146803</v>
      </c>
      <c r="D38">
        <f>+'2025Q2'!M81</f>
        <v>2.7006262605582001</v>
      </c>
      <c r="E38">
        <f>+'Chart NA - DSGE Raw Data'!D83</f>
        <v>2.7349999999999999</v>
      </c>
    </row>
    <row r="39" spans="1:5">
      <c r="A39" s="1">
        <v>29220</v>
      </c>
      <c r="B39">
        <f>+hist_Forward5YearRNatR_wFG!D32</f>
        <v>8.0038502285682593</v>
      </c>
      <c r="C39">
        <f>+hist_Forward5YearRNatR_woFG!D32</f>
        <v>7.91525217304791</v>
      </c>
      <c r="D39">
        <f>+'2025Q2'!M82</f>
        <v>2.8104311343501198</v>
      </c>
      <c r="E39">
        <f>+'Chart NA - DSGE Raw Data'!D84</f>
        <v>3.395</v>
      </c>
    </row>
    <row r="40" spans="1:5">
      <c r="A40" s="1">
        <v>29311</v>
      </c>
      <c r="B40">
        <f>+hist_Forward5YearRNatR_wFG!D33</f>
        <v>8.1689235624585397</v>
      </c>
      <c r="C40">
        <f>+hist_Forward5YearRNatR_woFG!D33</f>
        <v>8.0797517685364397</v>
      </c>
      <c r="D40">
        <f>+'2025Q2'!M83</f>
        <v>2.9609257940085798</v>
      </c>
      <c r="E40">
        <f>+'Chart NA - DSGE Raw Data'!D85</f>
        <v>3.7675000000000001</v>
      </c>
    </row>
    <row r="41" spans="1:5">
      <c r="A41" s="1">
        <v>29402</v>
      </c>
      <c r="B41">
        <f>+hist_Forward5YearRNatR_wFG!D34</f>
        <v>8.0853391509109098</v>
      </c>
      <c r="C41">
        <f>+hist_Forward5YearRNatR_woFG!D34</f>
        <v>7.99559554570786</v>
      </c>
      <c r="D41">
        <f>+'2025Q2'!M84</f>
        <v>2.6944260197581</v>
      </c>
      <c r="E41">
        <f>+'Chart NA - DSGE Raw Data'!D86</f>
        <v>3.1675</v>
      </c>
    </row>
    <row r="42" spans="1:5">
      <c r="A42" s="1">
        <v>29494</v>
      </c>
      <c r="B42">
        <f>+hist_Forward5YearRNatR_wFG!D35</f>
        <v>7.9493460767137201</v>
      </c>
      <c r="C42">
        <f>+hist_Forward5YearRNatR_woFG!D35</f>
        <v>7.8590331701094103</v>
      </c>
      <c r="D42">
        <f>+'2025Q2'!M85</f>
        <v>2.6215690519759098</v>
      </c>
      <c r="E42">
        <f>+'Chart NA - DSGE Raw Data'!D87</f>
        <v>2.4550000000000001</v>
      </c>
    </row>
    <row r="43" spans="1:5">
      <c r="A43" s="1">
        <v>29586</v>
      </c>
      <c r="B43">
        <f>+hist_Forward5YearRNatR_wFG!D36</f>
        <v>8.3395535397320906</v>
      </c>
      <c r="C43">
        <f>+hist_Forward5YearRNatR_woFG!D36</f>
        <v>8.2486745160821204</v>
      </c>
      <c r="D43">
        <f>+'2025Q2'!M86</f>
        <v>2.6009883004016801</v>
      </c>
      <c r="E43">
        <f>+'Chart NA - DSGE Raw Data'!D88</f>
        <v>3.9624999999999999</v>
      </c>
    </row>
    <row r="44" spans="1:5">
      <c r="A44" s="1">
        <v>29676</v>
      </c>
      <c r="B44">
        <f>+hist_Forward5YearRNatR_wFG!D37</f>
        <v>8.6113735352428904</v>
      </c>
      <c r="C44">
        <f>+hist_Forward5YearRNatR_woFG!D37</f>
        <v>8.5199323636348492</v>
      </c>
      <c r="D44">
        <f>+'2025Q2'!M87</f>
        <v>2.63751448778455</v>
      </c>
      <c r="E44">
        <f>+'Chart NA - DSGE Raw Data'!D89</f>
        <v>4.1500000000000004</v>
      </c>
    </row>
    <row r="45" spans="1:5">
      <c r="A45" s="1">
        <v>29767</v>
      </c>
      <c r="B45">
        <f>+hist_Forward5YearRNatR_wFG!D38</f>
        <v>9.6981124671936794</v>
      </c>
      <c r="C45">
        <f>+hist_Forward5YearRNatR_woFG!D38</f>
        <v>9.6061140341287192</v>
      </c>
      <c r="D45">
        <f>+'2025Q2'!M88</f>
        <v>2.6055577864303299</v>
      </c>
      <c r="E45">
        <f>+'Chart NA - DSGE Raw Data'!D90</f>
        <v>4.4474999999999998</v>
      </c>
    </row>
    <row r="46" spans="1:5">
      <c r="A46" s="1">
        <v>29859</v>
      </c>
      <c r="B46">
        <f>+hist_Forward5YearRNatR_wFG!D39</f>
        <v>10.003199830853401</v>
      </c>
      <c r="C46">
        <f>+hist_Forward5YearRNatR_woFG!D39</f>
        <v>9.9106501005386907</v>
      </c>
      <c r="D46">
        <f>+'2025Q2'!M89</f>
        <v>2.6149606046885898</v>
      </c>
      <c r="E46">
        <f>+'Chart NA - DSGE Raw Data'!D91</f>
        <v>4.3975</v>
      </c>
    </row>
    <row r="47" spans="1:5">
      <c r="A47" s="1">
        <v>29951</v>
      </c>
      <c r="B47">
        <f>+hist_Forward5YearRNatR_wFG!D40</f>
        <v>9.7371405196880794</v>
      </c>
      <c r="C47">
        <f>+hist_Forward5YearRNatR_woFG!D40</f>
        <v>9.6440467288209106</v>
      </c>
      <c r="D47">
        <f>+'2025Q2'!M90</f>
        <v>2.6068277983569401</v>
      </c>
      <c r="E47">
        <f>+'Chart NA - DSGE Raw Data'!D92</f>
        <v>3.3975</v>
      </c>
    </row>
    <row r="48" spans="1:5">
      <c r="A48" s="1">
        <v>30041</v>
      </c>
      <c r="B48">
        <f>+hist_Forward5YearRNatR_wFG!D41</f>
        <v>9.0139496342245593</v>
      </c>
      <c r="C48">
        <f>+hist_Forward5YearRNatR_woFG!D41</f>
        <v>8.9203205303692403</v>
      </c>
      <c r="D48">
        <f>+'2025Q2'!M91</f>
        <v>2.4600737357757501</v>
      </c>
      <c r="E48">
        <f>+'Chart NA - DSGE Raw Data'!D93</f>
        <v>3.5525000000000002</v>
      </c>
    </row>
    <row r="49" spans="1:5">
      <c r="A49" s="1">
        <v>30132</v>
      </c>
      <c r="B49">
        <f>+hist_Forward5YearRNatR_wFG!D42</f>
        <v>8.9158665936907209</v>
      </c>
      <c r="C49">
        <f>+hist_Forward5YearRNatR_woFG!D42</f>
        <v>8.8217127292557205</v>
      </c>
      <c r="D49">
        <f>+'2025Q2'!M92</f>
        <v>2.4265016491106501</v>
      </c>
      <c r="E49">
        <f>+'Chart NA - DSGE Raw Data'!D94</f>
        <v>3.6274999999999999</v>
      </c>
    </row>
    <row r="50" spans="1:5">
      <c r="A50" s="1">
        <v>30224</v>
      </c>
      <c r="B50">
        <f>+hist_Forward5YearRNatR_wFG!D43</f>
        <v>8.43259704954081</v>
      </c>
      <c r="C50">
        <f>+hist_Forward5YearRNatR_woFG!D43</f>
        <v>8.3379311471880904</v>
      </c>
      <c r="D50">
        <f>+'2025Q2'!M93</f>
        <v>2.2025154725114202</v>
      </c>
      <c r="E50">
        <f>+'Chart NA - DSGE Raw Data'!D95</f>
        <v>2.7524999999999999</v>
      </c>
    </row>
    <row r="51" spans="1:5">
      <c r="A51" s="1">
        <v>30316</v>
      </c>
      <c r="B51">
        <f>+hist_Forward5YearRNatR_wFG!D44</f>
        <v>8.1490110936523497</v>
      </c>
      <c r="C51">
        <f>+hist_Forward5YearRNatR_woFG!D44</f>
        <v>8.0538485039935992</v>
      </c>
      <c r="D51">
        <f>+'2025Q2'!M94</f>
        <v>2.1215877234979401</v>
      </c>
      <c r="E51">
        <f>+'Chart NA - DSGE Raw Data'!D96</f>
        <v>2.3199999999999998</v>
      </c>
    </row>
    <row r="52" spans="1:5">
      <c r="A52" s="1">
        <v>30406</v>
      </c>
      <c r="B52">
        <f>+hist_Forward5YearRNatR_wFG!D45</f>
        <v>7.5699170057885103</v>
      </c>
      <c r="C52">
        <f>+hist_Forward5YearRNatR_woFG!D45</f>
        <v>7.4742762848347404</v>
      </c>
      <c r="D52">
        <f>+'2025Q2'!M95</f>
        <v>2.0957690873897499</v>
      </c>
      <c r="E52">
        <f>+'Chart NA - DSGE Raw Data'!D97</f>
        <v>2.165</v>
      </c>
    </row>
    <row r="53" spans="1:5">
      <c r="A53" s="1">
        <v>30497</v>
      </c>
      <c r="B53">
        <f>+hist_Forward5YearRNatR_wFG!D46</f>
        <v>7.6459315663953804</v>
      </c>
      <c r="C53">
        <f>+hist_Forward5YearRNatR_woFG!D46</f>
        <v>7.5498352089204603</v>
      </c>
      <c r="D53">
        <f>+'2025Q2'!M96</f>
        <v>2.0840541449037402</v>
      </c>
      <c r="E53">
        <f>+'Chart NA - DSGE Raw Data'!D98</f>
        <v>2.2000000000000002</v>
      </c>
    </row>
    <row r="54" spans="1:5">
      <c r="A54" s="1">
        <v>30589</v>
      </c>
      <c r="B54">
        <f>+hist_Forward5YearRNatR_wFG!D47</f>
        <v>7.6961798812797904</v>
      </c>
      <c r="C54">
        <f>+hist_Forward5YearRNatR_woFG!D47</f>
        <v>7.5996552576671004</v>
      </c>
      <c r="D54">
        <f>+'2025Q2'!M97</f>
        <v>2.0474675021056199</v>
      </c>
      <c r="E54">
        <f>+'Chart NA - DSGE Raw Data'!D99</f>
        <v>2.3650000000000002</v>
      </c>
    </row>
    <row r="55" spans="1:5">
      <c r="A55" s="1">
        <v>30681</v>
      </c>
      <c r="B55">
        <f>+hist_Forward5YearRNatR_wFG!D48</f>
        <v>7.8278728826340398</v>
      </c>
      <c r="C55">
        <f>+hist_Forward5YearRNatR_woFG!D48</f>
        <v>7.73095344165512</v>
      </c>
      <c r="D55">
        <f>+'2025Q2'!M98</f>
        <v>2.1162118706436299</v>
      </c>
      <c r="E55">
        <f>+'Chart NA - DSGE Raw Data'!D100</f>
        <v>2.3574999999999999</v>
      </c>
    </row>
    <row r="56" spans="1:5">
      <c r="A56" s="1">
        <v>30772</v>
      </c>
      <c r="B56">
        <f>+hist_Forward5YearRNatR_wFG!D49</f>
        <v>7.42761664473504</v>
      </c>
      <c r="C56">
        <f>+hist_Forward5YearRNatR_woFG!D49</f>
        <v>7.3303434638207996</v>
      </c>
      <c r="D56">
        <f>+'2025Q2'!M99</f>
        <v>2.0563743155485898</v>
      </c>
      <c r="E56">
        <f>+'Chart NA - DSGE Raw Data'!D101</f>
        <v>2.4224999999999999</v>
      </c>
    </row>
    <row r="57" spans="1:5">
      <c r="A57" s="1">
        <v>30863</v>
      </c>
      <c r="B57">
        <f>+hist_Forward5YearRNatR_wFG!D50</f>
        <v>7.0132301565481701</v>
      </c>
      <c r="C57">
        <f>+hist_Forward5YearRNatR_woFG!D50</f>
        <v>6.91565394474281</v>
      </c>
      <c r="D57">
        <f>+'2025Q2'!M100</f>
        <v>1.77532542180116</v>
      </c>
      <c r="E57">
        <f>+'Chart NA - DSGE Raw Data'!D102</f>
        <v>2.6375000000000002</v>
      </c>
    </row>
    <row r="58" spans="1:5">
      <c r="A58" s="1">
        <v>30955</v>
      </c>
      <c r="B58">
        <f>+hist_Forward5YearRNatR_wFG!D51</f>
        <v>6.7211455030803702</v>
      </c>
      <c r="C58">
        <f>+hist_Forward5YearRNatR_woFG!D51</f>
        <v>6.6233291882382401</v>
      </c>
      <c r="D58">
        <f>+'2025Q2'!M101</f>
        <v>1.8031111532618</v>
      </c>
      <c r="E58">
        <f>+'Chart NA - DSGE Raw Data'!D103</f>
        <v>2.8475000000000001</v>
      </c>
    </row>
    <row r="59" spans="1:5">
      <c r="A59" s="1">
        <v>31047</v>
      </c>
      <c r="B59">
        <f>+hist_Forward5YearRNatR_wFG!D52</f>
        <v>6.5696742466551097</v>
      </c>
      <c r="C59">
        <f>+hist_Forward5YearRNatR_woFG!D52</f>
        <v>6.4716962994570997</v>
      </c>
      <c r="D59">
        <f>+'2025Q2'!M102</f>
        <v>1.79232673862097</v>
      </c>
      <c r="E59">
        <f>+'Chart NA - DSGE Raw Data'!D104</f>
        <v>2.3149999999999999</v>
      </c>
    </row>
    <row r="60" spans="1:5">
      <c r="A60" s="1">
        <v>31137</v>
      </c>
      <c r="B60">
        <f>+hist_Forward5YearRNatR_wFG!D53</f>
        <v>6.4985685320918298</v>
      </c>
      <c r="C60">
        <f>+hist_Forward5YearRNatR_woFG!D53</f>
        <v>6.4005271760703604</v>
      </c>
      <c r="D60">
        <f>+'2025Q2'!M103</f>
        <v>1.7717633333815199</v>
      </c>
      <c r="E60">
        <f>+'Chart NA - DSGE Raw Data'!D105</f>
        <v>2.12</v>
      </c>
    </row>
    <row r="61" spans="1:5">
      <c r="A61" s="1">
        <v>31228</v>
      </c>
      <c r="B61">
        <f>+hist_Forward5YearRNatR_wFG!D54</f>
        <v>6.3354129190929198</v>
      </c>
      <c r="C61">
        <f>+hist_Forward5YearRNatR_woFG!D54</f>
        <v>6.2374614890473197</v>
      </c>
      <c r="D61">
        <f>+'2025Q2'!M104</f>
        <v>1.85137935280253</v>
      </c>
      <c r="E61">
        <f>+'Chart NA - DSGE Raw Data'!D106</f>
        <v>1.98</v>
      </c>
    </row>
    <row r="62" spans="1:5">
      <c r="A62" s="1">
        <v>31320</v>
      </c>
      <c r="B62">
        <f>+hist_Forward5YearRNatR_wFG!D55</f>
        <v>6.0431981852612999</v>
      </c>
      <c r="C62">
        <f>+hist_Forward5YearRNatR_woFG!D55</f>
        <v>5.9452980985412003</v>
      </c>
      <c r="D62">
        <f>+'2025Q2'!M105</f>
        <v>1.6226693621558099</v>
      </c>
      <c r="E62">
        <f>+'Chart NA - DSGE Raw Data'!D107</f>
        <v>1.9750000000000001</v>
      </c>
    </row>
    <row r="63" spans="1:5">
      <c r="A63" s="1">
        <v>31412</v>
      </c>
      <c r="B63">
        <f>+hist_Forward5YearRNatR_wFG!D56</f>
        <v>5.6262743250811997</v>
      </c>
      <c r="C63">
        <f>+hist_Forward5YearRNatR_woFG!D56</f>
        <v>5.5283912379664901</v>
      </c>
      <c r="D63">
        <f>+'2025Q2'!M106</f>
        <v>1.6161691980833299</v>
      </c>
      <c r="E63">
        <f>+'Chart NA - DSGE Raw Data'!D108</f>
        <v>2.0249999999999999</v>
      </c>
    </row>
    <row r="64" spans="1:5">
      <c r="A64" s="1">
        <v>31502</v>
      </c>
      <c r="B64">
        <f>+hist_Forward5YearRNatR_wFG!D57</f>
        <v>5.4414067022429098</v>
      </c>
      <c r="C64">
        <f>+hist_Forward5YearRNatR_woFG!D57</f>
        <v>5.3435098646936101</v>
      </c>
      <c r="D64">
        <f>+'2025Q2'!M107</f>
        <v>1.28630289260269</v>
      </c>
      <c r="E64">
        <f>+'Chart NA - DSGE Raw Data'!D109</f>
        <v>1.9575</v>
      </c>
    </row>
    <row r="65" spans="1:5">
      <c r="A65" s="1">
        <v>31593</v>
      </c>
      <c r="B65">
        <f>+hist_Forward5YearRNatR_wFG!D58</f>
        <v>4.9792849499795402</v>
      </c>
      <c r="C65">
        <f>+hist_Forward5YearRNatR_woFG!D58</f>
        <v>4.88134678806518</v>
      </c>
      <c r="D65">
        <f>+'2025Q2'!M108</f>
        <v>1.43501658423283</v>
      </c>
      <c r="E65">
        <f>+'Chart NA - DSGE Raw Data'!D110</f>
        <v>1.73</v>
      </c>
    </row>
    <row r="66" spans="1:5">
      <c r="A66" s="1">
        <v>31685</v>
      </c>
      <c r="B66">
        <f>+hist_Forward5YearRNatR_wFG!D59</f>
        <v>4.7803609088797199</v>
      </c>
      <c r="C66">
        <f>+hist_Forward5YearRNatR_woFG!D59</f>
        <v>4.6823566994450196</v>
      </c>
      <c r="D66">
        <f>+'2025Q2'!M109</f>
        <v>1.3610549791104001</v>
      </c>
      <c r="E66">
        <f>+'Chart NA - DSGE Raw Data'!D111</f>
        <v>1.5525</v>
      </c>
    </row>
    <row r="67" spans="1:5">
      <c r="A67" s="1">
        <v>31777</v>
      </c>
      <c r="B67">
        <f>+hist_Forward5YearRNatR_wFG!D60</f>
        <v>4.9742273237608101</v>
      </c>
      <c r="C67">
        <f>+hist_Forward5YearRNatR_woFG!D60</f>
        <v>4.8761348789131702</v>
      </c>
      <c r="D67">
        <f>+'2025Q2'!M110</f>
        <v>1.2763870159614701</v>
      </c>
      <c r="E67">
        <f>+'Chart NA - DSGE Raw Data'!D112</f>
        <v>1.5674999999999999</v>
      </c>
    </row>
    <row r="68" spans="1:5">
      <c r="A68" s="1">
        <v>31867</v>
      </c>
      <c r="B68">
        <f>+hist_Forward5YearRNatR_wFG!D61</f>
        <v>5.0093012132205397</v>
      </c>
      <c r="C68">
        <f>+hist_Forward5YearRNatR_woFG!D61</f>
        <v>4.9111005781893802</v>
      </c>
      <c r="D68">
        <f>+'2025Q2'!M111</f>
        <v>1.23527283659322</v>
      </c>
      <c r="E68">
        <f>+'Chart NA - DSGE Raw Data'!D113</f>
        <v>1.5549999999999999</v>
      </c>
    </row>
    <row r="69" spans="1:5">
      <c r="A69" s="1">
        <v>31958</v>
      </c>
      <c r="B69">
        <f>+hist_Forward5YearRNatR_wFG!D62</f>
        <v>5.3305459363709797</v>
      </c>
      <c r="C69">
        <f>+hist_Forward5YearRNatR_woFG!D62</f>
        <v>5.2322191169576397</v>
      </c>
      <c r="D69">
        <f>+'2025Q2'!M112</f>
        <v>1.53613655569578</v>
      </c>
      <c r="E69">
        <f>+'Chart NA - DSGE Raw Data'!D114</f>
        <v>1.6625000000000001</v>
      </c>
    </row>
    <row r="70" spans="1:5">
      <c r="A70" s="1">
        <v>32050</v>
      </c>
      <c r="B70">
        <f>+hist_Forward5YearRNatR_wFG!D63</f>
        <v>5.4548648024592001</v>
      </c>
      <c r="C70">
        <f>+hist_Forward5YearRNatR_woFG!D63</f>
        <v>5.3563955274582504</v>
      </c>
      <c r="D70">
        <f>+'2025Q2'!M113</f>
        <v>1.6259027822452301</v>
      </c>
      <c r="E70">
        <f>+'Chart NA - DSGE Raw Data'!D115</f>
        <v>1.71</v>
      </c>
    </row>
    <row r="71" spans="1:5">
      <c r="A71" s="1">
        <v>32142</v>
      </c>
      <c r="B71">
        <f>+hist_Forward5YearRNatR_wFG!D64</f>
        <v>5.3806170047855701</v>
      </c>
      <c r="C71">
        <f>+hist_Forward5YearRNatR_woFG!D64</f>
        <v>5.2819905133767904</v>
      </c>
      <c r="D71">
        <f>+'2025Q2'!M114</f>
        <v>1.7066898349750499</v>
      </c>
      <c r="E71">
        <f>+'Chart NA - DSGE Raw Data'!D116</f>
        <v>1.73</v>
      </c>
    </row>
    <row r="72" spans="1:5">
      <c r="A72" s="1">
        <v>32233</v>
      </c>
      <c r="B72">
        <f>+hist_Forward5YearRNatR_wFG!D65</f>
        <v>4.6628297983706597</v>
      </c>
      <c r="C72">
        <f>+hist_Forward5YearRNatR_woFG!D65</f>
        <v>4.5640326217962999</v>
      </c>
      <c r="D72">
        <f>+'2025Q2'!M115</f>
        <v>1.6467943944116199</v>
      </c>
      <c r="E72">
        <f>+'Chart NA - DSGE Raw Data'!D117</f>
        <v>1.6675</v>
      </c>
    </row>
    <row r="73" spans="1:5">
      <c r="A73" s="1">
        <v>32324</v>
      </c>
      <c r="B73">
        <f>+hist_Forward5YearRNatR_wFG!D66</f>
        <v>4.6533613662333604</v>
      </c>
      <c r="C73">
        <f>+hist_Forward5YearRNatR_woFG!D66</f>
        <v>4.5543817318341704</v>
      </c>
      <c r="D73">
        <f>+'2025Q2'!M116</f>
        <v>1.70840452076868</v>
      </c>
      <c r="E73">
        <f>+'Chart NA - DSGE Raw Data'!D118</f>
        <v>1.7875000000000001</v>
      </c>
    </row>
    <row r="74" spans="1:5">
      <c r="A74" s="1">
        <v>32416</v>
      </c>
      <c r="B74">
        <f>+hist_Forward5YearRNatR_wFG!D67</f>
        <v>5.1300544400344199</v>
      </c>
      <c r="C74">
        <f>+hist_Forward5YearRNatR_woFG!D67</f>
        <v>5.0308814330129801</v>
      </c>
      <c r="D74">
        <f>+'2025Q2'!M117</f>
        <v>1.88948319153269</v>
      </c>
      <c r="E74">
        <f>+'Chart NA - DSGE Raw Data'!D119</f>
        <v>1.9950000000000001</v>
      </c>
    </row>
    <row r="75" spans="1:5">
      <c r="A75" s="1">
        <v>32508</v>
      </c>
      <c r="B75">
        <f>+hist_Forward5YearRNatR_wFG!D68</f>
        <v>5.15100041495878</v>
      </c>
      <c r="C75">
        <f>+hist_Forward5YearRNatR_woFG!D68</f>
        <v>5.0516241449587396</v>
      </c>
      <c r="D75">
        <f>+'2025Q2'!M118</f>
        <v>1.9739352639675001</v>
      </c>
      <c r="E75">
        <f>+'Chart NA - DSGE Raw Data'!D120</f>
        <v>2.1175000000000002</v>
      </c>
    </row>
    <row r="76" spans="1:5">
      <c r="A76" s="1">
        <v>32598</v>
      </c>
      <c r="B76">
        <f>+hist_Forward5YearRNatR_wFG!D69</f>
        <v>5.70356423516865</v>
      </c>
      <c r="C76">
        <f>+hist_Forward5YearRNatR_woFG!D69</f>
        <v>5.6039757354471798</v>
      </c>
      <c r="D76">
        <f>+'2025Q2'!M119</f>
        <v>2.1023712303405202</v>
      </c>
      <c r="E76">
        <f>+'Chart NA - DSGE Raw Data'!D121</f>
        <v>2.3624999999999998</v>
      </c>
    </row>
    <row r="77" spans="1:5">
      <c r="A77" s="1">
        <v>32689</v>
      </c>
      <c r="B77">
        <f>+hist_Forward5YearRNatR_wFG!D70</f>
        <v>5.8612491505009903</v>
      </c>
      <c r="C77">
        <f>+hist_Forward5YearRNatR_woFG!D70</f>
        <v>5.7614402745627604</v>
      </c>
      <c r="D77">
        <f>+'2025Q2'!M120</f>
        <v>2.2148947157913201</v>
      </c>
      <c r="E77">
        <f>+'Chart NA - DSGE Raw Data'!D122</f>
        <v>2.4325000000000001</v>
      </c>
    </row>
    <row r="78" spans="1:5">
      <c r="A78" s="1">
        <v>32781</v>
      </c>
      <c r="B78">
        <f>+hist_Forward5YearRNatR_wFG!D71</f>
        <v>6.1005107672609302</v>
      </c>
      <c r="C78">
        <f>+hist_Forward5YearRNatR_woFG!D71</f>
        <v>6.0004740832742796</v>
      </c>
      <c r="D78">
        <f>+'2025Q2'!M121</f>
        <v>2.1643471025794501</v>
      </c>
      <c r="E78">
        <f>+'Chart NA - DSGE Raw Data'!D123</f>
        <v>2.27</v>
      </c>
    </row>
    <row r="79" spans="1:5">
      <c r="A79" s="1">
        <v>32873</v>
      </c>
      <c r="B79">
        <f>+hist_Forward5YearRNatR_wFG!D72</f>
        <v>6.4055285741853698</v>
      </c>
      <c r="C79">
        <f>+hist_Forward5YearRNatR_woFG!D72</f>
        <v>6.3052572562754001</v>
      </c>
      <c r="D79">
        <f>+'2025Q2'!M122</f>
        <v>2.3055191586950801</v>
      </c>
      <c r="E79">
        <f>+'Chart NA - DSGE Raw Data'!D124</f>
        <v>2.1524999999999999</v>
      </c>
    </row>
    <row r="80" spans="1:5">
      <c r="A80" s="1">
        <v>32963</v>
      </c>
      <c r="B80">
        <f>+hist_Forward5YearRNatR_wFG!D73</f>
        <v>6.5599055946105</v>
      </c>
      <c r="C80">
        <f>+hist_Forward5YearRNatR_woFG!D73</f>
        <v>6.4593933102411496</v>
      </c>
      <c r="D80">
        <f>+'2025Q2'!M123</f>
        <v>2.4876874191773402</v>
      </c>
      <c r="E80">
        <f>+'Chart NA - DSGE Raw Data'!D125</f>
        <v>2.0625</v>
      </c>
    </row>
    <row r="81" spans="1:5">
      <c r="A81" s="1">
        <v>33054</v>
      </c>
      <c r="B81">
        <f>+hist_Forward5YearRNatR_wFG!D74</f>
        <v>6.3855614772294897</v>
      </c>
      <c r="C81">
        <f>+hist_Forward5YearRNatR_woFG!D74</f>
        <v>6.2848022701589699</v>
      </c>
      <c r="D81">
        <f>+'2025Q2'!M124</f>
        <v>2.4120468193634901</v>
      </c>
      <c r="E81">
        <f>+'Chart NA - DSGE Raw Data'!D126</f>
        <v>2.06</v>
      </c>
    </row>
    <row r="82" spans="1:5">
      <c r="A82" s="1">
        <v>33146</v>
      </c>
      <c r="B82">
        <f>+hist_Forward5YearRNatR_wFG!D75</f>
        <v>6.5094118512843</v>
      </c>
      <c r="C82">
        <f>+hist_Forward5YearRNatR_woFG!D75</f>
        <v>6.4084000197684503</v>
      </c>
      <c r="D82">
        <f>+'2025Q2'!M125</f>
        <v>2.45318459609897</v>
      </c>
      <c r="E82">
        <f>+'Chart NA - DSGE Raw Data'!D127</f>
        <v>2.04</v>
      </c>
    </row>
    <row r="83" spans="1:5">
      <c r="A83" s="1">
        <v>33238</v>
      </c>
      <c r="B83">
        <f>+hist_Forward5YearRNatR_wFG!D76</f>
        <v>6.8030956791226602</v>
      </c>
      <c r="C83">
        <f>+hist_Forward5YearRNatR_woFG!D76</f>
        <v>6.7018256491305497</v>
      </c>
      <c r="D83">
        <f>+'2025Q2'!M126</f>
        <v>2.54911387260911</v>
      </c>
      <c r="E83">
        <f>+'Chart NA - DSGE Raw Data'!D128</f>
        <v>1.9350000000000001</v>
      </c>
    </row>
    <row r="84" spans="1:5">
      <c r="A84" s="1">
        <v>33328</v>
      </c>
      <c r="B84">
        <f>+hist_Forward5YearRNatR_wFG!D77</f>
        <v>6.6468878848021902</v>
      </c>
      <c r="C84">
        <f>+hist_Forward5YearRNatR_woFG!D77</f>
        <v>6.5453540780204298</v>
      </c>
      <c r="D84">
        <f>+'2025Q2'!M127</f>
        <v>2.5998975605974599</v>
      </c>
      <c r="E84">
        <f>+'Chart NA - DSGE Raw Data'!D129</f>
        <v>1.6074999999999999</v>
      </c>
    </row>
    <row r="85" spans="1:5">
      <c r="A85" s="1">
        <v>33419</v>
      </c>
      <c r="B85">
        <f>+hist_Forward5YearRNatR_wFG!D78</f>
        <v>6.4111636852635501</v>
      </c>
      <c r="C85">
        <f>+hist_Forward5YearRNatR_woFG!D78</f>
        <v>6.3093603816268002</v>
      </c>
      <c r="D85">
        <f>+'2025Q2'!M128</f>
        <v>2.6483373281396401</v>
      </c>
      <c r="E85">
        <f>+'Chart NA - DSGE Raw Data'!D130</f>
        <v>1.4650000000000001</v>
      </c>
    </row>
    <row r="86" spans="1:5">
      <c r="A86" s="1">
        <v>33511</v>
      </c>
      <c r="B86">
        <f>+hist_Forward5YearRNatR_wFG!D79</f>
        <v>6.3959752776977696</v>
      </c>
      <c r="C86">
        <f>+hist_Forward5YearRNatR_woFG!D79</f>
        <v>6.2938964721130901</v>
      </c>
      <c r="D86">
        <f>+'2025Q2'!M129</f>
        <v>2.6961974419338701</v>
      </c>
      <c r="E86">
        <f>+'Chart NA - DSGE Raw Data'!D131</f>
        <v>1.4125000000000001</v>
      </c>
    </row>
    <row r="87" spans="1:5">
      <c r="A87" s="1">
        <v>33603</v>
      </c>
      <c r="B87">
        <f>+hist_Forward5YearRNatR_wFG!D80</f>
        <v>6.5745090638937604</v>
      </c>
      <c r="C87">
        <f>+hist_Forward5YearRNatR_woFG!D80</f>
        <v>6.4721483167386902</v>
      </c>
      <c r="D87">
        <f>+'2025Q2'!M130</f>
        <v>2.7379376339596702</v>
      </c>
      <c r="E87">
        <f>+'Chart NA - DSGE Raw Data'!D132</f>
        <v>1.2050000000000001</v>
      </c>
    </row>
    <row r="88" spans="1:5">
      <c r="A88" s="1">
        <v>33694</v>
      </c>
      <c r="B88">
        <f>+hist_Forward5YearRNatR_wFG!D81</f>
        <v>6.60279172037826</v>
      </c>
      <c r="C88">
        <f>+hist_Forward5YearRNatR_woFG!D81</f>
        <v>6.5001420012537796</v>
      </c>
      <c r="D88">
        <f>+'2025Q2'!M131</f>
        <v>2.8914353140886799</v>
      </c>
      <c r="E88">
        <f>+'Chart NA - DSGE Raw Data'!D133</f>
        <v>1.0049999999999999</v>
      </c>
    </row>
    <row r="89" spans="1:5">
      <c r="A89" s="1">
        <v>33785</v>
      </c>
      <c r="B89">
        <f>+hist_Forward5YearRNatR_wFG!D82</f>
        <v>6.6747615286384603</v>
      </c>
      <c r="C89">
        <f>+hist_Forward5YearRNatR_woFG!D82</f>
        <v>6.5718150527496402</v>
      </c>
      <c r="D89">
        <f>+'2025Q2'!M132</f>
        <v>2.5904227536915898</v>
      </c>
      <c r="E89">
        <f>+'Chart NA - DSGE Raw Data'!D134</f>
        <v>0.9425</v>
      </c>
    </row>
    <row r="90" spans="1:5">
      <c r="A90" s="1">
        <v>33877</v>
      </c>
      <c r="B90">
        <f>+hist_Forward5YearRNatR_wFG!D83</f>
        <v>7.1838866621569801</v>
      </c>
      <c r="C90">
        <f>+hist_Forward5YearRNatR_woFG!D83</f>
        <v>7.08063471857146</v>
      </c>
      <c r="D90">
        <f>+'2025Q2'!M133</f>
        <v>2.3992347621727999</v>
      </c>
      <c r="E90">
        <f>+'Chart NA - DSGE Raw Data'!D135</f>
        <v>0.81499999999999995</v>
      </c>
    </row>
    <row r="91" spans="1:5">
      <c r="A91" s="1">
        <v>33969</v>
      </c>
      <c r="B91">
        <f>+hist_Forward5YearRNatR_wFG!D84</f>
        <v>7.0191192619864804</v>
      </c>
      <c r="C91">
        <f>+hist_Forward5YearRNatR_woFG!D84</f>
        <v>6.9155520328726201</v>
      </c>
      <c r="D91">
        <f>+'2025Q2'!M134</f>
        <v>2.3518497937485598</v>
      </c>
      <c r="E91">
        <f>+'Chart NA - DSGE Raw Data'!D136</f>
        <v>0.75749999999999995</v>
      </c>
    </row>
    <row r="92" spans="1:5">
      <c r="A92" s="1">
        <v>34059</v>
      </c>
      <c r="B92">
        <f>+hist_Forward5YearRNatR_wFG!D85</f>
        <v>6.1209265229102501</v>
      </c>
      <c r="C92">
        <f>+hist_Forward5YearRNatR_woFG!D85</f>
        <v>6.0170328926631296</v>
      </c>
      <c r="D92">
        <f>+'2025Q2'!M135</f>
        <v>2.3283162138740199</v>
      </c>
      <c r="E92">
        <f>+'Chart NA - DSGE Raw Data'!D137</f>
        <v>0.76</v>
      </c>
    </row>
    <row r="93" spans="1:5">
      <c r="A93" s="1">
        <v>34150</v>
      </c>
      <c r="B93">
        <f>+hist_Forward5YearRNatR_wFG!D86</f>
        <v>5.4699530271660803</v>
      </c>
      <c r="C93">
        <f>+hist_Forward5YearRNatR_woFG!D86</f>
        <v>5.3657203800581899</v>
      </c>
      <c r="D93">
        <f>+'2025Q2'!M136</f>
        <v>2.3061427578870002</v>
      </c>
      <c r="E93">
        <f>+'Chart NA - DSGE Raw Data'!D138</f>
        <v>0.75</v>
      </c>
    </row>
    <row r="94" spans="1:5">
      <c r="A94" s="1">
        <v>34242</v>
      </c>
      <c r="B94">
        <f>+hist_Forward5YearRNatR_wFG!D87</f>
        <v>4.8597569097836901</v>
      </c>
      <c r="C94">
        <f>+hist_Forward5YearRNatR_woFG!D87</f>
        <v>4.7551709143789402</v>
      </c>
      <c r="D94">
        <f>+'2025Q2'!M137</f>
        <v>2.3568602124489302</v>
      </c>
      <c r="E94">
        <f>+'Chart NA - DSGE Raw Data'!D139</f>
        <v>0.76500000000000001</v>
      </c>
    </row>
    <row r="95" spans="1:5">
      <c r="A95" s="1">
        <v>34334</v>
      </c>
      <c r="B95">
        <f>+hist_Forward5YearRNatR_wFG!D88</f>
        <v>4.4170137358675801</v>
      </c>
      <c r="C95">
        <f>+hist_Forward5YearRNatR_woFG!D88</f>
        <v>4.3120581138380096</v>
      </c>
      <c r="D95">
        <f>+'2025Q2'!M138</f>
        <v>2.3023666667012201</v>
      </c>
      <c r="E95">
        <f>+'Chart NA - DSGE Raw Data'!D140</f>
        <v>0.74750000000000005</v>
      </c>
    </row>
    <row r="96" spans="1:5">
      <c r="A96" s="1">
        <v>34424</v>
      </c>
      <c r="B96">
        <f>+hist_Forward5YearRNatR_wFG!D89</f>
        <v>4.0537471207668698</v>
      </c>
      <c r="C96">
        <f>+hist_Forward5YearRNatR_woFG!D89</f>
        <v>3.9484033968400101</v>
      </c>
      <c r="D96">
        <f>+'2025Q2'!M139</f>
        <v>2.2842839465438498</v>
      </c>
      <c r="E96">
        <f>+'Chart NA - DSGE Raw Data'!D141</f>
        <v>0.80249999999999999</v>
      </c>
    </row>
    <row r="97" spans="1:5">
      <c r="A97" s="1">
        <v>34515</v>
      </c>
      <c r="B97">
        <f>+hist_Forward5YearRNatR_wFG!D90</f>
        <v>3.9502121180571002</v>
      </c>
      <c r="C97">
        <f>+hist_Forward5YearRNatR_woFG!D90</f>
        <v>3.84445934643397</v>
      </c>
      <c r="D97">
        <f>+'2025Q2'!M140</f>
        <v>2.3057662572108701</v>
      </c>
      <c r="E97">
        <f>+'Chart NA - DSGE Raw Data'!D142</f>
        <v>0.98499999999999999</v>
      </c>
    </row>
    <row r="98" spans="1:5">
      <c r="A98" s="1">
        <v>34607</v>
      </c>
      <c r="B98">
        <f>+hist_Forward5YearRNatR_wFG!D91</f>
        <v>4.0736471947814401</v>
      </c>
      <c r="C98">
        <f>+hist_Forward5YearRNatR_woFG!D91</f>
        <v>3.9674616552577602</v>
      </c>
      <c r="D98">
        <f>+'2025Q2'!M141</f>
        <v>2.3618899308918402</v>
      </c>
      <c r="E98">
        <f>+'Chart NA - DSGE Raw Data'!D143</f>
        <v>1.1225000000000001</v>
      </c>
    </row>
    <row r="99" spans="1:5">
      <c r="A99" s="1">
        <v>34699</v>
      </c>
      <c r="B99">
        <f>+hist_Forward5YearRNatR_wFG!D92</f>
        <v>4.0208041254810096</v>
      </c>
      <c r="C99">
        <f>+hist_Forward5YearRNatR_woFG!D92</f>
        <v>3.9141589793213498</v>
      </c>
      <c r="D99">
        <f>+'2025Q2'!M142</f>
        <v>2.3631344957893599</v>
      </c>
      <c r="E99">
        <f>+'Chart NA - DSGE Raw Data'!D144</f>
        <v>1.2925</v>
      </c>
    </row>
    <row r="100" spans="1:5">
      <c r="A100" s="1">
        <v>34789</v>
      </c>
      <c r="B100">
        <f>+hist_Forward5YearRNatR_wFG!D93</f>
        <v>4.3688770645768003</v>
      </c>
      <c r="C100">
        <f>+hist_Forward5YearRNatR_woFG!D93</f>
        <v>4.2617419554131102</v>
      </c>
      <c r="D100">
        <f>+'2025Q2'!M143</f>
        <v>2.3236330194741801</v>
      </c>
      <c r="E100">
        <f>+'Chart NA - DSGE Raw Data'!D145</f>
        <v>1.45</v>
      </c>
    </row>
    <row r="101" spans="1:5">
      <c r="A101" s="1">
        <v>34880</v>
      </c>
      <c r="B101">
        <f>+hist_Forward5YearRNatR_wFG!D94</f>
        <v>4.4094416684370303</v>
      </c>
      <c r="C101">
        <f>+hist_Forward5YearRNatR_woFG!D94</f>
        <v>4.3017822463356001</v>
      </c>
      <c r="D101">
        <f>+'2025Q2'!M144</f>
        <v>2.3356335821934899</v>
      </c>
      <c r="E101">
        <f>+'Chart NA - DSGE Raw Data'!D146</f>
        <v>1.5049999999999999</v>
      </c>
    </row>
    <row r="102" spans="1:5">
      <c r="A102" s="1">
        <v>34972</v>
      </c>
      <c r="B102">
        <f>+hist_Forward5YearRNatR_wFG!D95</f>
        <v>3.9375869970623998</v>
      </c>
      <c r="C102">
        <f>+hist_Forward5YearRNatR_woFG!D95</f>
        <v>3.8293643333461702</v>
      </c>
      <c r="D102">
        <f>+'2025Q2'!M145</f>
        <v>2.2615816315053601</v>
      </c>
      <c r="E102">
        <f>+'Chart NA - DSGE Raw Data'!D147</f>
        <v>1.45</v>
      </c>
    </row>
    <row r="103" spans="1:5">
      <c r="A103" s="1">
        <v>35064</v>
      </c>
      <c r="B103">
        <f>+hist_Forward5YearRNatR_wFG!D96</f>
        <v>3.7881011617705398</v>
      </c>
      <c r="C103">
        <f>+hist_Forward5YearRNatR_woFG!D96</f>
        <v>3.67927100666649</v>
      </c>
      <c r="D103">
        <f>+'2025Q2'!M146</f>
        <v>2.1659029326159698</v>
      </c>
      <c r="E103">
        <f>+'Chart NA - DSGE Raw Data'!D148</f>
        <v>1.43</v>
      </c>
    </row>
    <row r="104" spans="1:5">
      <c r="A104" s="1">
        <v>35155</v>
      </c>
      <c r="B104">
        <f>+hist_Forward5YearRNatR_wFG!D97</f>
        <v>3.4891551437909998</v>
      </c>
      <c r="C104">
        <f>+hist_Forward5YearRNatR_woFG!D97</f>
        <v>3.3796669563761599</v>
      </c>
      <c r="D104">
        <f>+'2025Q2'!M147</f>
        <v>2.1398357122630798</v>
      </c>
      <c r="E104">
        <f>+'Chart NA - DSGE Raw Data'!D149</f>
        <v>1.3425</v>
      </c>
    </row>
    <row r="105" spans="1:5">
      <c r="A105" s="1">
        <v>35246</v>
      </c>
      <c r="B105">
        <f>+hist_Forward5YearRNatR_wFG!D98</f>
        <v>3.0813410058597901</v>
      </c>
      <c r="C105">
        <f>+hist_Forward5YearRNatR_woFG!D98</f>
        <v>2.9711366532766599</v>
      </c>
      <c r="D105">
        <f>+'2025Q2'!M148</f>
        <v>2.2238708663043001</v>
      </c>
      <c r="E105">
        <f>+'Chart NA - DSGE Raw Data'!D150</f>
        <v>1.31</v>
      </c>
    </row>
    <row r="106" spans="1:5">
      <c r="A106" s="1">
        <v>35338</v>
      </c>
      <c r="B106">
        <f>+hist_Forward5YearRNatR_wFG!D99</f>
        <v>3.1090862045263199</v>
      </c>
      <c r="C106">
        <f>+hist_Forward5YearRNatR_woFG!D99</f>
        <v>2.9980981815123</v>
      </c>
      <c r="D106">
        <f>+'2025Q2'!M149</f>
        <v>2.0033358523307099</v>
      </c>
      <c r="E106">
        <f>+'Chart NA - DSGE Raw Data'!D151</f>
        <v>1.3274999999999999</v>
      </c>
    </row>
    <row r="107" spans="1:5">
      <c r="A107" s="1">
        <v>35430</v>
      </c>
      <c r="B107">
        <f>+hist_Forward5YearRNatR_wFG!D100</f>
        <v>2.8250364517966302</v>
      </c>
      <c r="C107">
        <f>+hist_Forward5YearRNatR_woFG!D100</f>
        <v>2.7131854085317699</v>
      </c>
      <c r="D107">
        <f>+'2025Q2'!M150</f>
        <v>1.99898560710172</v>
      </c>
      <c r="E107">
        <f>+'Chart NA - DSGE Raw Data'!D152</f>
        <v>1.32</v>
      </c>
    </row>
    <row r="108" spans="1:5">
      <c r="A108" s="1">
        <v>35520</v>
      </c>
      <c r="B108">
        <f>+hist_Forward5YearRNatR_wFG!D101</f>
        <v>2.8231934156006302</v>
      </c>
      <c r="C108">
        <f>+hist_Forward5YearRNatR_woFG!D101</f>
        <v>2.7103846998488899</v>
      </c>
      <c r="D108">
        <f>+'2025Q2'!M151</f>
        <v>1.9818329583857599</v>
      </c>
      <c r="E108">
        <f>+'Chart NA - DSGE Raw Data'!D153</f>
        <v>1.32</v>
      </c>
    </row>
    <row r="109" spans="1:5">
      <c r="A109" s="1">
        <v>35611</v>
      </c>
      <c r="B109">
        <f>+hist_Forward5YearRNatR_wFG!D102</f>
        <v>2.66557974958805</v>
      </c>
      <c r="C109">
        <f>+hist_Forward5YearRNatR_woFG!D102</f>
        <v>2.5516985740822502</v>
      </c>
      <c r="D109">
        <f>+'2025Q2'!M152</f>
        <v>2.0524057169244299</v>
      </c>
      <c r="E109">
        <f>+'Chart NA - DSGE Raw Data'!D154</f>
        <v>1.38</v>
      </c>
    </row>
    <row r="110" spans="1:5">
      <c r="A110" s="1">
        <v>35703</v>
      </c>
      <c r="B110">
        <f>+hist_Forward5YearRNatR_wFG!D103</f>
        <v>2.6107937285526899</v>
      </c>
      <c r="C110">
        <f>+hist_Forward5YearRNatR_woFG!D103</f>
        <v>2.4956984957614501</v>
      </c>
      <c r="D110">
        <f>+'2025Q2'!M153</f>
        <v>2.1397531495618298</v>
      </c>
      <c r="E110">
        <f>+'Chart NA - DSGE Raw Data'!D155</f>
        <v>1.3825000000000001</v>
      </c>
    </row>
    <row r="111" spans="1:5">
      <c r="A111" s="1">
        <v>35795</v>
      </c>
      <c r="B111">
        <f>+hist_Forward5YearRNatR_wFG!D104</f>
        <v>2.5667840402893001</v>
      </c>
      <c r="C111">
        <f>+hist_Forward5YearRNatR_woFG!D104</f>
        <v>2.4502973628761202</v>
      </c>
      <c r="D111">
        <f>+'2025Q2'!M154</f>
        <v>2.2178606904162099</v>
      </c>
      <c r="E111">
        <f>+'Chart NA - DSGE Raw Data'!D156</f>
        <v>1.3774999999999999</v>
      </c>
    </row>
    <row r="112" spans="1:5">
      <c r="A112" s="1">
        <v>35885</v>
      </c>
      <c r="B112">
        <f>+hist_Forward5YearRNatR_wFG!D105</f>
        <v>2.3441763250965399</v>
      </c>
      <c r="C112">
        <f>+hist_Forward5YearRNatR_woFG!D105</f>
        <v>2.2262990021433602</v>
      </c>
      <c r="D112">
        <f>+'2025Q2'!M155</f>
        <v>2.1231220905780299</v>
      </c>
      <c r="E112">
        <f>+'Chart NA - DSGE Raw Data'!D157</f>
        <v>1.38</v>
      </c>
    </row>
    <row r="113" spans="1:5">
      <c r="A113" s="1">
        <v>35976</v>
      </c>
      <c r="B113">
        <f>+hist_Forward5YearRNatR_wFG!D106</f>
        <v>2.2567052658531801</v>
      </c>
      <c r="C113">
        <f>+hist_Forward5YearRNatR_woFG!D106</f>
        <v>2.1372200618949702</v>
      </c>
      <c r="D113">
        <f>+'2025Q2'!M156</f>
        <v>2.2039939253259901</v>
      </c>
      <c r="E113">
        <f>+'Chart NA - DSGE Raw Data'!D158</f>
        <v>1.375</v>
      </c>
    </row>
    <row r="114" spans="1:5">
      <c r="A114" s="1">
        <v>36068</v>
      </c>
      <c r="B114">
        <f>+hist_Forward5YearRNatR_wFG!D107</f>
        <v>2.1173832007203401</v>
      </c>
      <c r="C114">
        <f>+hist_Forward5YearRNatR_woFG!D107</f>
        <v>1.99631446328004</v>
      </c>
      <c r="D114">
        <f>+'2025Q2'!M157</f>
        <v>2.1295202772811601</v>
      </c>
      <c r="E114">
        <f>+'Chart NA - DSGE Raw Data'!D159</f>
        <v>1.3825000000000001</v>
      </c>
    </row>
    <row r="115" spans="1:5">
      <c r="A115" s="1">
        <v>36160</v>
      </c>
      <c r="B115">
        <f>+hist_Forward5YearRNatR_wFG!D108</f>
        <v>1.7648260077331099</v>
      </c>
      <c r="C115">
        <f>+hist_Forward5YearRNatR_woFG!D108</f>
        <v>1.64210906720785</v>
      </c>
      <c r="D115">
        <f>+'2025Q2'!M158</f>
        <v>1.95539614551356</v>
      </c>
      <c r="E115">
        <f>+'Chart NA - DSGE Raw Data'!D160</f>
        <v>1.2150000000000001</v>
      </c>
    </row>
    <row r="116" spans="1:5">
      <c r="A116" s="1">
        <v>36250</v>
      </c>
      <c r="B116">
        <f>+hist_Forward5YearRNatR_wFG!D109</f>
        <v>1.52357566748589</v>
      </c>
      <c r="C116">
        <f>+hist_Forward5YearRNatR_woFG!D109</f>
        <v>1.3990986806607599</v>
      </c>
      <c r="D116">
        <f>+'2025Q2'!M159</f>
        <v>2.03974480637982</v>
      </c>
      <c r="E116">
        <f>+'Chart NA - DSGE Raw Data'!D161</f>
        <v>1.1825000000000001</v>
      </c>
    </row>
    <row r="117" spans="1:5">
      <c r="A117" s="1">
        <v>36341</v>
      </c>
      <c r="B117">
        <f>+hist_Forward5YearRNatR_wFG!D110</f>
        <v>1.5593003757485999</v>
      </c>
      <c r="C117">
        <f>+hist_Forward5YearRNatR_woFG!D110</f>
        <v>1.4329152379708401</v>
      </c>
      <c r="D117">
        <f>+'2025Q2'!M160</f>
        <v>1.9503562845570499</v>
      </c>
      <c r="E117">
        <f>+'Chart NA - DSGE Raw Data'!D162</f>
        <v>1.1875</v>
      </c>
    </row>
    <row r="118" spans="1:5">
      <c r="A118" s="1">
        <v>36433</v>
      </c>
      <c r="B118">
        <f>+hist_Forward5YearRNatR_wFG!D111</f>
        <v>1.78804946443474</v>
      </c>
      <c r="C118">
        <f>+hist_Forward5YearRNatR_woFG!D111</f>
        <v>1.6595928660614501</v>
      </c>
      <c r="D118">
        <f>+'2025Q2'!M161</f>
        <v>2.0710452108444901</v>
      </c>
      <c r="E118">
        <f>+'Chart NA - DSGE Raw Data'!D163</f>
        <v>1.2749999999999999</v>
      </c>
    </row>
    <row r="119" spans="1:5">
      <c r="A119" s="1">
        <v>36525</v>
      </c>
      <c r="B119">
        <f>+hist_Forward5YearRNatR_wFG!D112</f>
        <v>2.0514160976529001</v>
      </c>
      <c r="C119">
        <f>+hist_Forward5YearRNatR_woFG!D112</f>
        <v>1.92070647583068</v>
      </c>
      <c r="D119">
        <f>+'2025Q2'!M162</f>
        <v>2.1547917651308102</v>
      </c>
      <c r="E119">
        <f>+'Chart NA - DSGE Raw Data'!D164</f>
        <v>1.325</v>
      </c>
    </row>
    <row r="120" spans="1:5">
      <c r="A120" s="1">
        <v>36616</v>
      </c>
      <c r="B120">
        <f>+hist_Forward5YearRNatR_wFG!D113</f>
        <v>2.1811393028488699</v>
      </c>
      <c r="C120">
        <f>+hist_Forward5YearRNatR_woFG!D113</f>
        <v>2.0479871132920699</v>
      </c>
      <c r="D120">
        <f>+'2025Q2'!M163</f>
        <v>2.23762265923523</v>
      </c>
      <c r="E120">
        <f>+'Chart NA - DSGE Raw Data'!D165</f>
        <v>1.42</v>
      </c>
    </row>
    <row r="121" spans="1:5">
      <c r="A121" s="1">
        <v>36707</v>
      </c>
      <c r="B121">
        <f>+hist_Forward5YearRNatR_wFG!D114</f>
        <v>2.47444256532411</v>
      </c>
      <c r="C121">
        <f>+hist_Forward5YearRNatR_woFG!D114</f>
        <v>2.3386688850150601</v>
      </c>
      <c r="D121">
        <f>+'2025Q2'!M164</f>
        <v>2.2334308929124802</v>
      </c>
      <c r="E121">
        <f>+'Chart NA - DSGE Raw Data'!D166</f>
        <v>1.5674999999999999</v>
      </c>
    </row>
    <row r="122" spans="1:5">
      <c r="A122" s="1">
        <v>36799</v>
      </c>
      <c r="B122">
        <f>+hist_Forward5YearRNatR_wFG!D115</f>
        <v>2.57550207767293</v>
      </c>
      <c r="C122">
        <f>+hist_Forward5YearRNatR_woFG!D115</f>
        <v>2.4367027821829002</v>
      </c>
      <c r="D122">
        <f>+'2025Q2'!M165</f>
        <v>2.4008055238960599</v>
      </c>
      <c r="E122">
        <f>+'Chart NA - DSGE Raw Data'!D167</f>
        <v>1.63</v>
      </c>
    </row>
    <row r="123" spans="1:5">
      <c r="A123" s="1">
        <v>36891</v>
      </c>
      <c r="B123">
        <f>+hist_Forward5YearRNatR_wFG!D116</f>
        <v>2.6006161323777599</v>
      </c>
      <c r="C123">
        <f>+hist_Forward5YearRNatR_woFG!D116</f>
        <v>2.4585351368145099</v>
      </c>
      <c r="D123">
        <f>+'2025Q2'!M166</f>
        <v>2.4230371217270998</v>
      </c>
      <c r="E123">
        <f>+'Chart NA - DSGE Raw Data'!D168</f>
        <v>1.6174999999999999</v>
      </c>
    </row>
    <row r="124" spans="1:5">
      <c r="A124" s="1">
        <v>36981</v>
      </c>
      <c r="B124">
        <f>+hist_Forward5YearRNatR_wFG!D117</f>
        <v>2.4392259041163902</v>
      </c>
      <c r="C124">
        <f>+hist_Forward5YearRNatR_woFG!D117</f>
        <v>2.2935573596962899</v>
      </c>
      <c r="D124">
        <f>+'2025Q2'!M167</f>
        <v>2.5933818042644101</v>
      </c>
      <c r="E124">
        <f>+'Chart NA - DSGE Raw Data'!D169</f>
        <v>1.4</v>
      </c>
    </row>
    <row r="125" spans="1:5">
      <c r="A125" s="1">
        <v>37072</v>
      </c>
      <c r="B125">
        <f>+hist_Forward5YearRNatR_wFG!D118</f>
        <v>2.4041117391956801</v>
      </c>
      <c r="C125">
        <f>+hist_Forward5YearRNatR_woFG!D118</f>
        <v>2.2545026335760801</v>
      </c>
      <c r="D125">
        <f>+'2025Q2'!M168</f>
        <v>2.8344035985945299</v>
      </c>
      <c r="E125">
        <f>+'Chart NA - DSGE Raw Data'!D170</f>
        <v>1.0825</v>
      </c>
    </row>
    <row r="126" spans="1:5">
      <c r="A126" s="1">
        <v>37164</v>
      </c>
      <c r="B126">
        <f>+hist_Forward5YearRNatR_wFG!D119</f>
        <v>2.1344723634654801</v>
      </c>
      <c r="C126">
        <f>+hist_Forward5YearRNatR_woFG!D119</f>
        <v>1.9805259182827799</v>
      </c>
      <c r="D126">
        <f>+'2025Q2'!M169</f>
        <v>2.5941830875851499</v>
      </c>
      <c r="E126">
        <f>+'Chart NA - DSGE Raw Data'!D171</f>
        <v>0.875</v>
      </c>
    </row>
    <row r="127" spans="1:5">
      <c r="A127" s="1">
        <v>37256</v>
      </c>
      <c r="B127">
        <f>+hist_Forward5YearRNatR_wFG!D120</f>
        <v>1.6026891604086799</v>
      </c>
      <c r="C127">
        <f>+hist_Forward5YearRNatR_woFG!D120</f>
        <v>1.44395903236423</v>
      </c>
      <c r="D127">
        <f>+'2025Q2'!M170</f>
        <v>2.5176276664792501</v>
      </c>
      <c r="E127">
        <f>+'Chart NA - DSGE Raw Data'!D172</f>
        <v>0.53249999999999997</v>
      </c>
    </row>
    <row r="128" spans="1:5">
      <c r="A128" s="1">
        <v>37346</v>
      </c>
      <c r="B128">
        <f>+hist_Forward5YearRNatR_wFG!D121</f>
        <v>1.5831762426687099</v>
      </c>
      <c r="C128">
        <f>+hist_Forward5YearRNatR_woFG!D121</f>
        <v>1.41916168368365</v>
      </c>
      <c r="D128">
        <f>+'2025Q2'!M171</f>
        <v>2.6105547900098398</v>
      </c>
      <c r="E128">
        <f>+'Chart NA - DSGE Raw Data'!D173</f>
        <v>0.4325</v>
      </c>
    </row>
    <row r="129" spans="1:5">
      <c r="A129" s="1">
        <v>37437</v>
      </c>
      <c r="B129">
        <f>+hist_Forward5YearRNatR_wFG!D122</f>
        <v>1.6870550899718799</v>
      </c>
      <c r="C129">
        <f>+hist_Forward5YearRNatR_woFG!D122</f>
        <v>1.5171935267029699</v>
      </c>
      <c r="D129">
        <f>+'2025Q2'!M172</f>
        <v>2.3992578480398801</v>
      </c>
      <c r="E129">
        <f>+'Chart NA - DSGE Raw Data'!D174</f>
        <v>0.4375</v>
      </c>
    </row>
    <row r="130" spans="1:5">
      <c r="A130" s="1">
        <v>37529</v>
      </c>
      <c r="B130">
        <f>+hist_Forward5YearRNatR_wFG!D123</f>
        <v>1.5185572623406201</v>
      </c>
      <c r="C130">
        <f>+hist_Forward5YearRNatR_woFG!D123</f>
        <v>1.34221771432252</v>
      </c>
      <c r="D130">
        <f>+'2025Q2'!M173</f>
        <v>2.33454348659905</v>
      </c>
      <c r="E130">
        <f>+'Chart NA - DSGE Raw Data'!D175</f>
        <v>0.435</v>
      </c>
    </row>
    <row r="131" spans="1:5">
      <c r="A131" s="1">
        <v>37621</v>
      </c>
      <c r="B131">
        <f>+hist_Forward5YearRNatR_wFG!D124</f>
        <v>1.4346126448434799</v>
      </c>
      <c r="C131">
        <f>+hist_Forward5YearRNatR_woFG!D124</f>
        <v>1.2510855356366199</v>
      </c>
      <c r="D131">
        <f>+'2025Q2'!M174</f>
        <v>2.22843305886129</v>
      </c>
      <c r="E131">
        <f>+'Chart NA - DSGE Raw Data'!D176</f>
        <v>0.36</v>
      </c>
    </row>
    <row r="132" spans="1:5">
      <c r="A132" s="1">
        <v>37711</v>
      </c>
      <c r="B132">
        <f>+hist_Forward5YearRNatR_wFG!D125</f>
        <v>1.2102955549882899</v>
      </c>
      <c r="C132">
        <f>+hist_Forward5YearRNatR_woFG!D125</f>
        <v>1.0187809091117701</v>
      </c>
      <c r="D132">
        <f>+'2025Q2'!M175</f>
        <v>2.08113155307041</v>
      </c>
      <c r="E132">
        <f>+'Chart NA - DSGE Raw Data'!D177</f>
        <v>0.3125</v>
      </c>
    </row>
    <row r="133" spans="1:5">
      <c r="A133" s="1">
        <v>37802</v>
      </c>
      <c r="B133">
        <f>+hist_Forward5YearRNatR_wFG!D126</f>
        <v>0.98487130814097801</v>
      </c>
      <c r="C133">
        <f>+hist_Forward5YearRNatR_woFG!D126</f>
        <v>0.78446510976838801</v>
      </c>
      <c r="D133">
        <f>+'2025Q2'!M176</f>
        <v>2.0760674379322399</v>
      </c>
      <c r="E133">
        <f>+'Chart NA - DSGE Raw Data'!D178</f>
        <v>0.3125</v>
      </c>
    </row>
    <row r="134" spans="1:5">
      <c r="A134" s="1">
        <v>37894</v>
      </c>
      <c r="B134">
        <f>+hist_Forward5YearRNatR_wFG!D127</f>
        <v>1.03365252571942</v>
      </c>
      <c r="C134">
        <f>+hist_Forward5YearRNatR_woFG!D127</f>
        <v>0.82333095070499496</v>
      </c>
      <c r="D134">
        <f>+'2025Q2'!M177</f>
        <v>2.1434148742043702</v>
      </c>
      <c r="E134">
        <f>+'Chart NA - DSGE Raw Data'!D179</f>
        <v>0.255</v>
      </c>
    </row>
    <row r="135" spans="1:5">
      <c r="A135" s="1">
        <v>37986</v>
      </c>
      <c r="B135">
        <f>+hist_Forward5YearRNatR_wFG!D128</f>
        <v>1.0831738079558499</v>
      </c>
      <c r="C135">
        <f>+hist_Forward5YearRNatR_woFG!D128</f>
        <v>0.86177499620137799</v>
      </c>
      <c r="D135">
        <f>+'2025Q2'!M178</f>
        <v>2.1518054987118198</v>
      </c>
      <c r="E135">
        <f>+'Chart NA - DSGE Raw Data'!D180</f>
        <v>0.25</v>
      </c>
    </row>
    <row r="136" spans="1:5">
      <c r="A136" s="1">
        <v>38077</v>
      </c>
      <c r="B136">
        <f>+hist_Forward5YearRNatR_wFG!D129</f>
        <v>1.0486952050103899</v>
      </c>
      <c r="C136">
        <f>+hist_Forward5YearRNatR_woFG!D129</f>
        <v>0.81489819550025999</v>
      </c>
      <c r="D136">
        <f>+'2025Q2'!M179</f>
        <v>2.12098866021344</v>
      </c>
      <c r="E136">
        <f>+'Chart NA - DSGE Raw Data'!D181</f>
        <v>0.25</v>
      </c>
    </row>
    <row r="137" spans="1:5">
      <c r="A137" s="1">
        <v>38168</v>
      </c>
      <c r="B137">
        <f>+hist_Forward5YearRNatR_wFG!D130</f>
        <v>1.0518485886681701</v>
      </c>
      <c r="C137">
        <f>+hist_Forward5YearRNatR_woFG!D130</f>
        <v>0.80414898837964799</v>
      </c>
      <c r="D137">
        <f>+'2025Q2'!M180</f>
        <v>2.1355763545782001</v>
      </c>
      <c r="E137">
        <f>+'Chart NA - DSGE Raw Data'!D182</f>
        <v>0.2525</v>
      </c>
    </row>
    <row r="138" spans="1:5">
      <c r="A138" s="1">
        <v>38260</v>
      </c>
      <c r="B138">
        <f>+hist_Forward5YearRNatR_wFG!D131</f>
        <v>1.0689605281267101</v>
      </c>
      <c r="C138">
        <f>+hist_Forward5YearRNatR_woFG!D131</f>
        <v>0.80564242607742198</v>
      </c>
      <c r="D138">
        <f>+'2025Q2'!M181</f>
        <v>1.9474551813268399</v>
      </c>
      <c r="E138">
        <f>+'Chart NA - DSGE Raw Data'!D183</f>
        <v>0.35749999999999998</v>
      </c>
    </row>
    <row r="139" spans="1:5">
      <c r="A139" s="1">
        <v>38352</v>
      </c>
      <c r="B139">
        <f>+hist_Forward5YearRNatR_wFG!D132</f>
        <v>1.1076290480500099</v>
      </c>
      <c r="C139">
        <f>+hist_Forward5YearRNatR_woFG!D132</f>
        <v>0.82673261544050403</v>
      </c>
      <c r="D139">
        <f>+'2025Q2'!M182</f>
        <v>1.8489089275147701</v>
      </c>
      <c r="E139">
        <f>+'Chart NA - DSGE Raw Data'!D184</f>
        <v>0.48749999999999999</v>
      </c>
    </row>
    <row r="140" spans="1:5">
      <c r="A140" s="1">
        <v>38442</v>
      </c>
      <c r="B140">
        <f>+hist_Forward5YearRNatR_wFG!D133</f>
        <v>1.1295091370685799</v>
      </c>
      <c r="C140">
        <f>+hist_Forward5YearRNatR_woFG!D133</f>
        <v>0.82879327226416999</v>
      </c>
      <c r="D140">
        <f>+'2025Q2'!M183</f>
        <v>1.7780618732094799</v>
      </c>
      <c r="E140">
        <f>+'Chart NA - DSGE Raw Data'!D185</f>
        <v>0.61750000000000005</v>
      </c>
    </row>
    <row r="141" spans="1:5">
      <c r="A141" s="1">
        <v>38533</v>
      </c>
      <c r="B141">
        <f>+hist_Forward5YearRNatR_wFG!D134</f>
        <v>1.0748288680373199</v>
      </c>
      <c r="C141">
        <f>+hist_Forward5YearRNatR_woFG!D134</f>
        <v>0.75172814923134601</v>
      </c>
      <c r="D141">
        <f>+'2025Q2'!M184</f>
        <v>1.77423340110168</v>
      </c>
      <c r="E141">
        <f>+'Chart NA - DSGE Raw Data'!D186</f>
        <v>0.73499999999999999</v>
      </c>
    </row>
    <row r="142" spans="1:5">
      <c r="A142" s="1">
        <v>38625</v>
      </c>
      <c r="B142">
        <f>+hist_Forward5YearRNatR_wFG!D135</f>
        <v>1.09301286726317</v>
      </c>
      <c r="C142">
        <f>+hist_Forward5YearRNatR_woFG!D135</f>
        <v>0.74458796442936503</v>
      </c>
      <c r="D142">
        <f>+'2025Q2'!M185</f>
        <v>1.8042338081439599</v>
      </c>
      <c r="E142">
        <f>+'Chart NA - DSGE Raw Data'!D187</f>
        <v>0.86499999999999999</v>
      </c>
    </row>
    <row r="143" spans="1:5">
      <c r="A143" s="1">
        <v>38717</v>
      </c>
      <c r="B143">
        <f>+hist_Forward5YearRNatR_wFG!D136</f>
        <v>1.18160498258012</v>
      </c>
      <c r="C143">
        <f>+hist_Forward5YearRNatR_woFG!D136</f>
        <v>0.80448555263486998</v>
      </c>
      <c r="D143">
        <f>+'2025Q2'!M186</f>
        <v>1.8914947734943901</v>
      </c>
      <c r="E143">
        <f>+'Chart NA - DSGE Raw Data'!D188</f>
        <v>0.995</v>
      </c>
    </row>
    <row r="144" spans="1:5">
      <c r="A144" s="1">
        <v>38807</v>
      </c>
      <c r="B144">
        <f>+hist_Forward5YearRNatR_wFG!D137</f>
        <v>1.46210462437246</v>
      </c>
      <c r="C144">
        <f>+hist_Forward5YearRNatR_woFG!D137</f>
        <v>1.05242356900769</v>
      </c>
      <c r="D144">
        <f>+'2025Q2'!M187</f>
        <v>1.87475557224973</v>
      </c>
      <c r="E144">
        <f>+'Chart NA - DSGE Raw Data'!D189</f>
        <v>1.1125</v>
      </c>
    </row>
    <row r="145" spans="1:5">
      <c r="A145" s="1">
        <v>38898</v>
      </c>
      <c r="B145">
        <f>+hist_Forward5YearRNatR_wFG!D138</f>
        <v>1.6722110314241101</v>
      </c>
      <c r="C145">
        <f>+hist_Forward5YearRNatR_woFG!D138</f>
        <v>1.2255288345169599</v>
      </c>
      <c r="D145">
        <f>+'2025Q2'!M188</f>
        <v>2.0650960501004501</v>
      </c>
      <c r="E145">
        <f>+'Chart NA - DSGE Raw Data'!D190</f>
        <v>1.2275</v>
      </c>
    </row>
    <row r="146" spans="1:5">
      <c r="A146" s="1">
        <v>38990</v>
      </c>
      <c r="B146">
        <f>+hist_Forward5YearRNatR_wFG!D139</f>
        <v>1.8339214528525201</v>
      </c>
      <c r="C146">
        <f>+hist_Forward5YearRNatR_woFG!D139</f>
        <v>1.34513912147018</v>
      </c>
      <c r="D146">
        <f>+'2025Q2'!M189</f>
        <v>2.07293316318736</v>
      </c>
      <c r="E146">
        <f>+'Chart NA - DSGE Raw Data'!D191</f>
        <v>1.3125</v>
      </c>
    </row>
    <row r="147" spans="1:5">
      <c r="A147" s="1">
        <v>39082</v>
      </c>
      <c r="B147">
        <f>+hist_Forward5YearRNatR_wFG!D140</f>
        <v>2.01851966862501</v>
      </c>
      <c r="C147">
        <f>+hist_Forward5YearRNatR_woFG!D140</f>
        <v>1.4817785202826499</v>
      </c>
      <c r="D147">
        <f>+'2025Q2'!M190</f>
        <v>2.17364896705462</v>
      </c>
      <c r="E147">
        <f>+'Chart NA - DSGE Raw Data'!D192</f>
        <v>1.31</v>
      </c>
    </row>
    <row r="148" spans="1:5">
      <c r="A148" s="1">
        <v>39172</v>
      </c>
      <c r="B148">
        <f>+hist_Forward5YearRNatR_wFG!D141</f>
        <v>2.1005167173930799</v>
      </c>
      <c r="C148">
        <f>+hist_Forward5YearRNatR_woFG!D141</f>
        <v>1.5090826784057301</v>
      </c>
      <c r="D148">
        <f>+'2025Q2'!M191</f>
        <v>2.1718000367196599</v>
      </c>
      <c r="E148">
        <f>+'Chart NA - DSGE Raw Data'!D193</f>
        <v>1.3125</v>
      </c>
    </row>
    <row r="149" spans="1:5">
      <c r="A149" s="1">
        <v>39263</v>
      </c>
      <c r="B149">
        <f>+hist_Forward5YearRNatR_wFG!D142</f>
        <v>2.5873473870952899</v>
      </c>
      <c r="C149">
        <f>+hist_Forward5YearRNatR_woFG!D142</f>
        <v>1.9334759566126301</v>
      </c>
      <c r="D149">
        <f>+'2025Q2'!M192</f>
        <v>2.19140582708792</v>
      </c>
      <c r="E149">
        <f>+'Chart NA - DSGE Raw Data'!D194</f>
        <v>1.3125</v>
      </c>
    </row>
    <row r="150" spans="1:5">
      <c r="A150" s="1">
        <v>39355</v>
      </c>
      <c r="B150">
        <f>+hist_Forward5YearRNatR_wFG!D143</f>
        <v>2.7483288489766098</v>
      </c>
      <c r="C150">
        <f>+hist_Forward5YearRNatR_woFG!D143</f>
        <v>2.0231026810297799</v>
      </c>
      <c r="D150">
        <f>+'2025Q2'!M193</f>
        <v>2.1445684437369099</v>
      </c>
      <c r="E150">
        <f>+'Chart NA - DSGE Raw Data'!D195</f>
        <v>1.2675000000000001</v>
      </c>
    </row>
    <row r="151" spans="1:5">
      <c r="A151" s="1">
        <v>39447</v>
      </c>
      <c r="B151">
        <f>+hist_Forward5YearRNatR_wFG!D144</f>
        <v>2.8502045406077601</v>
      </c>
      <c r="C151">
        <f>+hist_Forward5YearRNatR_woFG!D144</f>
        <v>2.04332411078809</v>
      </c>
      <c r="D151">
        <f>+'2025Q2'!M194</f>
        <v>2.3394086589439098</v>
      </c>
      <c r="E151">
        <f>+'Chart NA - DSGE Raw Data'!D196</f>
        <v>1.125</v>
      </c>
    </row>
    <row r="152" spans="1:5">
      <c r="A152" s="1">
        <v>39538</v>
      </c>
      <c r="B152">
        <f>+hist_Forward5YearRNatR_wFG!D145</f>
        <v>2.8922316705044202</v>
      </c>
      <c r="C152">
        <f>+hist_Forward5YearRNatR_woFG!D145</f>
        <v>1.9917085561547501</v>
      </c>
      <c r="D152">
        <f>+'2025Q2'!M195</f>
        <v>2.4457063772030501</v>
      </c>
      <c r="E152">
        <f>+'Chart NA - DSGE Raw Data'!D197</f>
        <v>0.79500000000000004</v>
      </c>
    </row>
    <row r="153" spans="1:5">
      <c r="A153" s="1">
        <v>39629</v>
      </c>
      <c r="B153">
        <f>+hist_Forward5YearRNatR_wFG!D146</f>
        <v>3.0741155021697302</v>
      </c>
      <c r="C153">
        <f>+hist_Forward5YearRNatR_woFG!D146</f>
        <v>2.0657275952942902</v>
      </c>
      <c r="D153">
        <f>+'2025Q2'!M196</f>
        <v>2.0553135585211</v>
      </c>
      <c r="E153">
        <f>+'Chart NA - DSGE Raw Data'!D198</f>
        <v>0.52</v>
      </c>
    </row>
    <row r="154" spans="1:5">
      <c r="A154" s="1">
        <v>39721</v>
      </c>
      <c r="B154">
        <f>+hist_Forward5YearRNatR_wFG!D147</f>
        <v>3.2944247871889001</v>
      </c>
      <c r="C154">
        <f>+hist_Forward5YearRNatR_woFG!D147</f>
        <v>2.1604340883628801</v>
      </c>
      <c r="D154">
        <f>+'2025Q2'!M197</f>
        <v>1.93223281861689</v>
      </c>
      <c r="E154">
        <f>+'Chart NA - DSGE Raw Data'!D199</f>
        <v>0.48499999999999999</v>
      </c>
    </row>
    <row r="155" spans="1:5">
      <c r="A155" s="1">
        <v>39813</v>
      </c>
      <c r="B155">
        <f>+hist_Forward5YearRNatR_wFG!D148</f>
        <v>2.6033206653166401</v>
      </c>
      <c r="C155">
        <f>+hist_Forward5YearRNatR_woFG!D148</f>
        <v>1.05341103388108</v>
      </c>
      <c r="D155">
        <f>+'2025Q2'!M198</f>
        <v>1.4113230627159401</v>
      </c>
      <c r="E155">
        <f>+'Chart NA - DSGE Raw Data'!D200</f>
        <v>0.1275</v>
      </c>
    </row>
    <row r="156" spans="1:5">
      <c r="A156" s="1">
        <v>39903</v>
      </c>
      <c r="B156">
        <f>+hist_Forward5YearRNatR_wFG!D149</f>
        <v>2.6518572322160798</v>
      </c>
      <c r="C156">
        <f>+hist_Forward5YearRNatR_woFG!D149</f>
        <v>0.55648574473012802</v>
      </c>
      <c r="D156">
        <f>+'2025Q2'!M199</f>
        <v>0.725371286728836</v>
      </c>
      <c r="E156">
        <f>+'Chart NA - DSGE Raw Data'!D201</f>
        <v>4.4999999999999998E-2</v>
      </c>
    </row>
    <row r="157" spans="1:5">
      <c r="A157" s="1">
        <v>39994</v>
      </c>
      <c r="B157">
        <f>+hist_Forward5YearRNatR_wFG!D150</f>
        <v>2.3234279207682902</v>
      </c>
      <c r="C157">
        <f>+hist_Forward5YearRNatR_woFG!D150</f>
        <v>0.416391505724098</v>
      </c>
      <c r="D157">
        <f>+'2025Q2'!M200</f>
        <v>0.79042797255309205</v>
      </c>
      <c r="E157">
        <f>+'Chart NA - DSGE Raw Data'!D202</f>
        <v>4.4999999999999998E-2</v>
      </c>
    </row>
    <row r="158" spans="1:5">
      <c r="A158" s="1">
        <v>40086</v>
      </c>
      <c r="B158">
        <f>+hist_Forward5YearRNatR_wFG!D151</f>
        <v>2.1380333519918699</v>
      </c>
      <c r="C158">
        <f>+hist_Forward5YearRNatR_woFG!D151</f>
        <v>0.43839463357687403</v>
      </c>
      <c r="D158">
        <f>+'2025Q2'!M201</f>
        <v>0.86453257020739804</v>
      </c>
      <c r="E158">
        <f>+'Chart NA - DSGE Raw Data'!D203</f>
        <v>3.7499999999999999E-2</v>
      </c>
    </row>
    <row r="159" spans="1:5">
      <c r="A159" s="1">
        <v>40178</v>
      </c>
      <c r="B159">
        <f>+hist_Forward5YearRNatR_wFG!D152</f>
        <v>2.33241477256104</v>
      </c>
      <c r="C159">
        <f>+hist_Forward5YearRNatR_woFG!D152</f>
        <v>0.35295346087857699</v>
      </c>
      <c r="D159">
        <f>+'2025Q2'!M202</f>
        <v>0.92931053428561095</v>
      </c>
      <c r="E159">
        <f>+'Chart NA - DSGE Raw Data'!D204</f>
        <v>0.03</v>
      </c>
    </row>
    <row r="160" spans="1:5">
      <c r="A160" s="1">
        <v>40268</v>
      </c>
      <c r="B160">
        <f>+hist_Forward5YearRNatR_wFG!D153</f>
        <v>2.0383394863620099</v>
      </c>
      <c r="C160">
        <f>+hist_Forward5YearRNatR_woFG!D153</f>
        <v>0.48328475459342501</v>
      </c>
      <c r="D160">
        <f>+'2025Q2'!M203</f>
        <v>0.98586774304987101</v>
      </c>
      <c r="E160">
        <f>+'Chart NA - DSGE Raw Data'!D205</f>
        <v>3.2500000000000001E-2</v>
      </c>
    </row>
    <row r="161" spans="1:5">
      <c r="A161" s="1">
        <v>40359</v>
      </c>
      <c r="B161">
        <f>+hist_Forward5YearRNatR_wFG!D154</f>
        <v>1.4769843880801501</v>
      </c>
      <c r="C161">
        <f>+hist_Forward5YearRNatR_woFG!D154</f>
        <v>0.28986796721965302</v>
      </c>
      <c r="D161">
        <f>+'2025Q2'!M204</f>
        <v>1.10556539540365</v>
      </c>
      <c r="E161">
        <f>+'Chart NA - DSGE Raw Data'!D206</f>
        <v>4.7500000000000001E-2</v>
      </c>
    </row>
    <row r="162" spans="1:5">
      <c r="A162" s="1">
        <v>40451</v>
      </c>
      <c r="B162">
        <f>+hist_Forward5YearRNatR_wFG!D155</f>
        <v>1.65403067676162</v>
      </c>
      <c r="C162">
        <f>+hist_Forward5YearRNatR_woFG!D155</f>
        <v>0.17497193068977901</v>
      </c>
      <c r="D162">
        <f>+'2025Q2'!M205</f>
        <v>1.17749731517268</v>
      </c>
      <c r="E162">
        <f>+'Chart NA - DSGE Raw Data'!D207</f>
        <v>4.7500000000000001E-2</v>
      </c>
    </row>
    <row r="163" spans="1:5">
      <c r="A163" s="1">
        <v>40543</v>
      </c>
      <c r="B163">
        <f>+hist_Forward5YearRNatR_wFG!D156</f>
        <v>2.3152986726778599</v>
      </c>
      <c r="C163">
        <f>+hist_Forward5YearRNatR_woFG!D156</f>
        <v>0.16314694202302199</v>
      </c>
      <c r="D163">
        <f>+'2025Q2'!M206</f>
        <v>1.15864162678995</v>
      </c>
      <c r="E163">
        <f>+'Chart NA - DSGE Raw Data'!D208</f>
        <v>4.7500000000000001E-2</v>
      </c>
    </row>
    <row r="164" spans="1:5">
      <c r="A164" s="1">
        <v>40633</v>
      </c>
      <c r="B164">
        <f>+hist_Forward5YearRNatR_wFG!D157</f>
        <v>3.35740533649532</v>
      </c>
      <c r="C164">
        <f>+hist_Forward5YearRNatR_woFG!D157</f>
        <v>0.29904514089788597</v>
      </c>
      <c r="D164">
        <f>+'2025Q2'!M207</f>
        <v>1.3236580224177299</v>
      </c>
      <c r="E164">
        <f>+'Chart NA - DSGE Raw Data'!D209</f>
        <v>3.7499999999999999E-2</v>
      </c>
    </row>
    <row r="165" spans="1:5">
      <c r="A165" s="1">
        <v>40724</v>
      </c>
      <c r="B165">
        <f>+hist_Forward5YearRNatR_wFG!D158</f>
        <v>4.1811987726222402</v>
      </c>
      <c r="C165">
        <f>+hist_Forward5YearRNatR_woFG!D158</f>
        <v>0.39120376246997601</v>
      </c>
      <c r="D165">
        <f>+'2025Q2'!M208</f>
        <v>1.3167006708409099</v>
      </c>
      <c r="E165">
        <f>+'Chart NA - DSGE Raw Data'!D210</f>
        <v>2.2499999999999999E-2</v>
      </c>
    </row>
    <row r="166" spans="1:5">
      <c r="A166" s="1">
        <v>40816</v>
      </c>
      <c r="B166">
        <f>+hist_Forward5YearRNatR_wFG!D159</f>
        <v>2.1053258997637401</v>
      </c>
      <c r="C166">
        <f>+hist_Forward5YearRNatR_woFG!D159</f>
        <v>0.19987014905092601</v>
      </c>
      <c r="D166">
        <f>+'2025Q2'!M209</f>
        <v>1.0690962288721499</v>
      </c>
      <c r="E166">
        <f>+'Chart NA - DSGE Raw Data'!D211</f>
        <v>0.02</v>
      </c>
    </row>
    <row r="167" spans="1:5">
      <c r="A167" s="1">
        <v>40908</v>
      </c>
      <c r="B167">
        <f>+hist_Forward5YearRNatR_wFG!D160</f>
        <v>0.84836904398383395</v>
      </c>
      <c r="C167">
        <f>+hist_Forward5YearRNatR_woFG!D160</f>
        <v>6.1159626267097401E-2</v>
      </c>
      <c r="D167">
        <f>+'2025Q2'!M210</f>
        <v>1.13555021285234</v>
      </c>
      <c r="E167">
        <f>+'Chart NA - DSGE Raw Data'!D212</f>
        <v>1.7500000000000002E-2</v>
      </c>
    </row>
    <row r="168" spans="1:5">
      <c r="A168" s="1">
        <v>40999</v>
      </c>
      <c r="B168">
        <f>+hist_Forward5YearRNatR_wFG!D161</f>
        <v>0.20306969941410499</v>
      </c>
      <c r="C168">
        <f>+hist_Forward5YearRNatR_woFG!D161</f>
        <v>-0.17577897578901699</v>
      </c>
      <c r="D168">
        <f>+'2025Q2'!M211</f>
        <v>0.94104575600295004</v>
      </c>
      <c r="E168">
        <f>+'Chart NA - DSGE Raw Data'!D213</f>
        <v>2.5000000000000001E-2</v>
      </c>
    </row>
    <row r="169" spans="1:5">
      <c r="A169" s="1">
        <v>41090</v>
      </c>
      <c r="B169">
        <f>+hist_Forward5YearRNatR_wFG!D162</f>
        <v>-0.20660849736054501</v>
      </c>
      <c r="C169">
        <f>+hist_Forward5YearRNatR_woFG!D162</f>
        <v>-0.25477306277537698</v>
      </c>
      <c r="D169">
        <f>+'2025Q2'!M212</f>
        <v>0.88576790921514903</v>
      </c>
      <c r="E169">
        <f>+'Chart NA - DSGE Raw Data'!D214</f>
        <v>3.7499999999999999E-2</v>
      </c>
    </row>
    <row r="170" spans="1:5">
      <c r="A170" s="1">
        <v>41182</v>
      </c>
      <c r="B170">
        <f>+hist_Forward5YearRNatR_wFG!D163</f>
        <v>-0.85933331801987101</v>
      </c>
      <c r="C170">
        <f>+hist_Forward5YearRNatR_woFG!D163</f>
        <v>-0.47362066044830098</v>
      </c>
      <c r="D170">
        <f>+'2025Q2'!M213</f>
        <v>0.70520264241486996</v>
      </c>
      <c r="E170">
        <f>+'Chart NA - DSGE Raw Data'!D215</f>
        <v>3.5000000000000003E-2</v>
      </c>
    </row>
    <row r="171" spans="1:5">
      <c r="A171" s="1">
        <v>41274</v>
      </c>
      <c r="B171">
        <f>+hist_Forward5YearRNatR_wFG!D164</f>
        <v>-0.99743245474066999</v>
      </c>
      <c r="C171">
        <f>+hist_Forward5YearRNatR_woFG!D164</f>
        <v>-0.78026864388385797</v>
      </c>
      <c r="D171">
        <f>+'2025Q2'!M214</f>
        <v>0.73095503236640202</v>
      </c>
      <c r="E171">
        <f>+'Chart NA - DSGE Raw Data'!D216</f>
        <v>0.04</v>
      </c>
    </row>
    <row r="172" spans="1:5">
      <c r="A172" s="1">
        <v>41364</v>
      </c>
      <c r="B172">
        <f>+hist_Forward5YearRNatR_wFG!D165</f>
        <v>-0.78518470571071297</v>
      </c>
      <c r="C172">
        <f>+hist_Forward5YearRNatR_woFG!D165</f>
        <v>-0.59778589413745198</v>
      </c>
      <c r="D172">
        <f>+'2025Q2'!M215</f>
        <v>0.49829181605327899</v>
      </c>
      <c r="E172">
        <f>+'Chart NA - DSGE Raw Data'!D217</f>
        <v>3.5000000000000003E-2</v>
      </c>
    </row>
    <row r="173" spans="1:5">
      <c r="A173" s="1">
        <v>41455</v>
      </c>
      <c r="B173">
        <f>+hist_Forward5YearRNatR_wFG!D166</f>
        <v>-0.93682125310169795</v>
      </c>
      <c r="C173">
        <f>+hist_Forward5YearRNatR_woFG!D166</f>
        <v>-0.66991595643825597</v>
      </c>
      <c r="D173">
        <f>+'2025Q2'!M216</f>
        <v>0.59105362759128399</v>
      </c>
      <c r="E173">
        <f>+'Chart NA - DSGE Raw Data'!D218</f>
        <v>0.03</v>
      </c>
    </row>
    <row r="174" spans="1:5">
      <c r="A174" s="1">
        <v>41547</v>
      </c>
      <c r="B174">
        <f>+hist_Forward5YearRNatR_wFG!D167</f>
        <v>-0.61523930848132402</v>
      </c>
      <c r="C174">
        <f>+hist_Forward5YearRNatR_woFG!D167</f>
        <v>-0.60122567923008896</v>
      </c>
      <c r="D174">
        <f>+'2025Q2'!M217</f>
        <v>0.48990140298634299</v>
      </c>
      <c r="E174">
        <f>+'Chart NA - DSGE Raw Data'!D219</f>
        <v>2.2499999999999999E-2</v>
      </c>
    </row>
    <row r="175" spans="1:5">
      <c r="A175" s="1">
        <v>41639</v>
      </c>
      <c r="B175">
        <f>+hist_Forward5YearRNatR_wFG!D168</f>
        <v>-0.70882155920905099</v>
      </c>
      <c r="C175">
        <f>+hist_Forward5YearRNatR_woFG!D168</f>
        <v>-0.65244728024113596</v>
      </c>
      <c r="D175">
        <f>+'2025Q2'!M218</f>
        <v>0.31256462296979898</v>
      </c>
      <c r="E175">
        <f>+'Chart NA - DSGE Raw Data'!D220</f>
        <v>2.2499999999999999E-2</v>
      </c>
    </row>
    <row r="176" spans="1:5">
      <c r="A176" s="1">
        <v>41729</v>
      </c>
      <c r="B176">
        <f>+hist_Forward5YearRNatR_wFG!D169</f>
        <v>-0.90072382184798305</v>
      </c>
      <c r="C176">
        <f>+hist_Forward5YearRNatR_woFG!D169</f>
        <v>-0.76727512365101502</v>
      </c>
      <c r="D176">
        <f>+'2025Q2'!M219</f>
        <v>0.395204258408973</v>
      </c>
      <c r="E176">
        <f>+'Chart NA - DSGE Raw Data'!D221</f>
        <v>1.7500000000000002E-2</v>
      </c>
    </row>
    <row r="177" spans="1:5">
      <c r="A177" s="1">
        <v>41820</v>
      </c>
      <c r="B177">
        <f>+hist_Forward5YearRNatR_wFG!D170</f>
        <v>-0.99917397626097804</v>
      </c>
      <c r="C177">
        <f>+hist_Forward5YearRNatR_woFG!D170</f>
        <v>-0.95556270995207004</v>
      </c>
      <c r="D177">
        <f>+'2025Q2'!M220</f>
        <v>0.210505414114106</v>
      </c>
      <c r="E177">
        <f>+'Chart NA - DSGE Raw Data'!D222</f>
        <v>2.2499999999999999E-2</v>
      </c>
    </row>
    <row r="178" spans="1:5">
      <c r="A178" s="1">
        <v>41912</v>
      </c>
      <c r="B178">
        <f>+hist_Forward5YearRNatR_wFG!D171</f>
        <v>-1.3626062625578299</v>
      </c>
      <c r="C178">
        <f>+hist_Forward5YearRNatR_woFG!D171</f>
        <v>-1.05591345010812</v>
      </c>
      <c r="D178">
        <f>+'2025Q2'!M221</f>
        <v>0.26844637712647901</v>
      </c>
      <c r="E178">
        <f>+'Chart NA - DSGE Raw Data'!D223</f>
        <v>2.2499999999999999E-2</v>
      </c>
    </row>
    <row r="179" spans="1:5">
      <c r="A179" s="1">
        <v>42004</v>
      </c>
      <c r="B179">
        <f>+hist_Forward5YearRNatR_wFG!D172</f>
        <v>-1.5263894200800201</v>
      </c>
      <c r="C179">
        <f>+hist_Forward5YearRNatR_woFG!D172</f>
        <v>-1.1991840864936201</v>
      </c>
      <c r="D179">
        <f>+'2025Q2'!M222</f>
        <v>0.28313929297930901</v>
      </c>
      <c r="E179">
        <f>+'Chart NA - DSGE Raw Data'!D224</f>
        <v>2.5000000000000001E-2</v>
      </c>
    </row>
    <row r="180" spans="1:5">
      <c r="A180" s="1">
        <v>42094</v>
      </c>
      <c r="B180">
        <f>+hist_Forward5YearRNatR_wFG!D173</f>
        <v>-1.8319766579394201</v>
      </c>
      <c r="C180">
        <f>+hist_Forward5YearRNatR_woFG!D173</f>
        <v>-1.4204722556284399</v>
      </c>
      <c r="D180">
        <f>+'2025Q2'!M223</f>
        <v>0.402148793268088</v>
      </c>
      <c r="E180">
        <f>+'Chart NA - DSGE Raw Data'!D225</f>
        <v>2.75E-2</v>
      </c>
    </row>
    <row r="181" spans="1:5">
      <c r="A181" s="1">
        <v>42185</v>
      </c>
      <c r="B181">
        <f>+hist_Forward5YearRNatR_wFG!D174</f>
        <v>-1.90047119030337</v>
      </c>
      <c r="C181">
        <f>+hist_Forward5YearRNatR_woFG!D174</f>
        <v>-1.5006920462923401</v>
      </c>
      <c r="D181">
        <f>+'2025Q2'!M224</f>
        <v>0.48646417505068601</v>
      </c>
      <c r="E181">
        <f>+'Chart NA - DSGE Raw Data'!D226</f>
        <v>3.2500000000000001E-2</v>
      </c>
    </row>
    <row r="182" spans="1:5">
      <c r="A182" s="1">
        <v>42277</v>
      </c>
      <c r="B182">
        <f>+hist_Forward5YearRNatR_wFG!D175</f>
        <v>-1.8310935184335599</v>
      </c>
      <c r="C182">
        <f>+hist_Forward5YearRNatR_woFG!D175</f>
        <v>-1.24910987870739</v>
      </c>
      <c r="D182">
        <f>+'2025Q2'!M225</f>
        <v>0.44113349538163499</v>
      </c>
      <c r="E182">
        <f>+'Chart NA - DSGE Raw Data'!D227</f>
        <v>3.2500000000000001E-2</v>
      </c>
    </row>
    <row r="183" spans="1:5">
      <c r="A183" s="1">
        <v>42369</v>
      </c>
      <c r="B183">
        <f>+hist_Forward5YearRNatR_wFG!D176</f>
        <v>-2.3054414488725801</v>
      </c>
      <c r="C183">
        <f>+hist_Forward5YearRNatR_woFG!D176</f>
        <v>-1.52741620380118</v>
      </c>
      <c r="D183">
        <f>+'2025Q2'!M226</f>
        <v>0.50189423379980602</v>
      </c>
      <c r="E183">
        <f>+'Chart NA - DSGE Raw Data'!D228</f>
        <v>0.04</v>
      </c>
    </row>
    <row r="184" spans="1:5">
      <c r="A184" s="1">
        <v>42460</v>
      </c>
      <c r="B184">
        <f>+hist_Forward5YearRNatR_wFG!D177</f>
        <v>-2.6341454175724301</v>
      </c>
      <c r="C184">
        <f>+hist_Forward5YearRNatR_woFG!D177</f>
        <v>-1.5494294625028699</v>
      </c>
      <c r="D184">
        <f>+'2025Q2'!M227</f>
        <v>0.343855297573608</v>
      </c>
      <c r="E184">
        <f>+'Chart NA - DSGE Raw Data'!D229</f>
        <v>0.09</v>
      </c>
    </row>
    <row r="185" spans="1:5">
      <c r="A185" s="1">
        <v>42551</v>
      </c>
      <c r="B185">
        <f>+hist_Forward5YearRNatR_wFG!D178</f>
        <v>-2.67368742342369</v>
      </c>
      <c r="C185">
        <f>+hist_Forward5YearRNatR_woFG!D178</f>
        <v>-1.4633705419451599</v>
      </c>
      <c r="D185">
        <f>+'2025Q2'!M228</f>
        <v>0.35888812843495899</v>
      </c>
      <c r="E185">
        <f>+'Chart NA - DSGE Raw Data'!D230</f>
        <v>9.2499999999999999E-2</v>
      </c>
    </row>
    <row r="186" spans="1:5">
      <c r="A186" s="1">
        <v>42643</v>
      </c>
      <c r="B186">
        <f>+hist_Forward5YearRNatR_wFG!D179</f>
        <v>-2.7811863640499901</v>
      </c>
      <c r="C186">
        <f>+hist_Forward5YearRNatR_woFG!D179</f>
        <v>-1.57095225547629</v>
      </c>
      <c r="D186">
        <f>+'2025Q2'!M229</f>
        <v>0.42336170132438999</v>
      </c>
      <c r="E186">
        <f>+'Chart NA - DSGE Raw Data'!D231</f>
        <v>9.7500000000000003E-2</v>
      </c>
    </row>
    <row r="187" spans="1:5">
      <c r="A187" s="1">
        <v>42735</v>
      </c>
      <c r="B187">
        <f>+hist_Forward5YearRNatR_wFG!D180</f>
        <v>-2.4640239327216098</v>
      </c>
      <c r="C187">
        <f>+hist_Forward5YearRNatR_woFG!D180</f>
        <v>-1.3460620446939999</v>
      </c>
      <c r="D187">
        <f>+'2025Q2'!M230</f>
        <v>0.487468829493863</v>
      </c>
      <c r="E187">
        <f>+'Chart NA - DSGE Raw Data'!D232</f>
        <v>0.1125</v>
      </c>
    </row>
    <row r="188" spans="1:5">
      <c r="A188" s="1">
        <v>42825</v>
      </c>
      <c r="B188">
        <f>+hist_Forward5YearRNatR_wFG!D181</f>
        <v>-2.2927145117701602</v>
      </c>
      <c r="C188">
        <f>+hist_Forward5YearRNatR_woFG!D181</f>
        <v>-1.1795548883449301</v>
      </c>
      <c r="D188">
        <f>+'2025Q2'!M231</f>
        <v>0.63992876672422205</v>
      </c>
      <c r="E188">
        <f>+'Chart NA - DSGE Raw Data'!D233</f>
        <v>0.17499999999999999</v>
      </c>
    </row>
    <row r="189" spans="1:5">
      <c r="A189" s="1">
        <v>42916</v>
      </c>
      <c r="B189">
        <f>+hist_Forward5YearRNatR_wFG!D182</f>
        <v>-2.4637397584024501</v>
      </c>
      <c r="C189">
        <f>+hist_Forward5YearRNatR_woFG!D182</f>
        <v>-1.4859343846016999</v>
      </c>
      <c r="D189">
        <f>+'2025Q2'!M232</f>
        <v>0.65284310106325105</v>
      </c>
      <c r="E189">
        <f>+'Chart NA - DSGE Raw Data'!D234</f>
        <v>0.23749999999999999</v>
      </c>
    </row>
    <row r="190" spans="1:5">
      <c r="A190" s="1">
        <v>43008</v>
      </c>
      <c r="B190">
        <f>+hist_Forward5YearRNatR_wFG!D183</f>
        <v>-2.2341110187227899</v>
      </c>
      <c r="C190">
        <f>+hist_Forward5YearRNatR_woFG!D183</f>
        <v>-1.2756156140755499</v>
      </c>
      <c r="D190">
        <f>+'2025Q2'!M233</f>
        <v>0.675146624657599</v>
      </c>
      <c r="E190">
        <f>+'Chart NA - DSGE Raw Data'!D235</f>
        <v>0.28749999999999998</v>
      </c>
    </row>
    <row r="191" spans="1:5">
      <c r="A191" s="1">
        <v>43100</v>
      </c>
      <c r="B191">
        <f>+hist_Forward5YearRNatR_wFG!D184</f>
        <v>-2.3373999957025902</v>
      </c>
      <c r="C191">
        <f>+hist_Forward5YearRNatR_woFG!D184</f>
        <v>-1.3180396638296701</v>
      </c>
      <c r="D191">
        <f>+'2025Q2'!M234</f>
        <v>0.65327759155154297</v>
      </c>
      <c r="E191">
        <f>+'Chart NA - DSGE Raw Data'!D236</f>
        <v>0.3</v>
      </c>
    </row>
    <row r="192" spans="1:5">
      <c r="A192" s="1">
        <v>43190</v>
      </c>
      <c r="B192">
        <f>+hist_Forward5YearRNatR_wFG!D185</f>
        <v>-2.2395750468340001</v>
      </c>
      <c r="C192">
        <f>+hist_Forward5YearRNatR_woFG!D185</f>
        <v>-1.2397550566056199</v>
      </c>
      <c r="D192">
        <f>+'2025Q2'!M235</f>
        <v>0.60842030351444198</v>
      </c>
      <c r="E192">
        <f>+'Chart NA - DSGE Raw Data'!D237</f>
        <v>0.36249999999999999</v>
      </c>
    </row>
    <row r="193" spans="1:5">
      <c r="A193" s="1">
        <v>43281</v>
      </c>
      <c r="B193">
        <f>+hist_Forward5YearRNatR_wFG!D186</f>
        <v>-2.28032242370546</v>
      </c>
      <c r="C193">
        <f>+hist_Forward5YearRNatR_woFG!D186</f>
        <v>-1.21975076030711</v>
      </c>
      <c r="D193">
        <f>+'2025Q2'!M236</f>
        <v>0.65054787951672899</v>
      </c>
      <c r="E193">
        <f>+'Chart NA - DSGE Raw Data'!D238</f>
        <v>0.435</v>
      </c>
    </row>
    <row r="194" spans="1:5">
      <c r="A194" s="1">
        <v>43373</v>
      </c>
      <c r="B194">
        <f>+hist_Forward5YearRNatR_wFG!D187</f>
        <v>-2.3150968443931901</v>
      </c>
      <c r="C194">
        <f>+hist_Forward5YearRNatR_woFG!D187</f>
        <v>-1.1833013277304001</v>
      </c>
      <c r="D194">
        <f>+'2025Q2'!M237</f>
        <v>0.52817103765362305</v>
      </c>
      <c r="E194">
        <f>+'Chart NA - DSGE Raw Data'!D239</f>
        <v>0.48249999999999998</v>
      </c>
    </row>
    <row r="195" spans="1:5">
      <c r="A195" s="1">
        <v>43465</v>
      </c>
      <c r="B195">
        <f>+hist_Forward5YearRNatR_wFG!D188</f>
        <v>-2.3516634232534099</v>
      </c>
      <c r="C195">
        <f>+hist_Forward5YearRNatR_woFG!D188</f>
        <v>-1.2023124309267299</v>
      </c>
      <c r="D195">
        <f>+'2025Q2'!M238</f>
        <v>0.49378243780055903</v>
      </c>
      <c r="E195">
        <f>+'Chart NA - DSGE Raw Data'!D240</f>
        <v>0.55500000000000005</v>
      </c>
    </row>
    <row r="196" spans="1:5">
      <c r="A196" s="1">
        <v>43555</v>
      </c>
      <c r="B196">
        <f>+hist_Forward5YearRNatR_wFG!D189</f>
        <v>-2.2904915679695401</v>
      </c>
      <c r="C196">
        <f>+hist_Forward5YearRNatR_woFG!D189</f>
        <v>-1.24337392152601</v>
      </c>
      <c r="D196">
        <f>+'2025Q2'!M239</f>
        <v>0.50311032176308201</v>
      </c>
      <c r="E196">
        <f>+'Chart NA - DSGE Raw Data'!D241</f>
        <v>0.6</v>
      </c>
    </row>
    <row r="197" spans="1:5">
      <c r="A197" s="1">
        <v>43646</v>
      </c>
      <c r="B197">
        <f>+hist_Forward5YearRNatR_wFG!D190</f>
        <v>-2.6436379492045199</v>
      </c>
      <c r="C197">
        <f>+hist_Forward5YearRNatR_woFG!D190</f>
        <v>-1.4367351973042699</v>
      </c>
      <c r="D197">
        <f>+'2025Q2'!M240</f>
        <v>0.60218300558428395</v>
      </c>
      <c r="E197">
        <f>+'Chart NA - DSGE Raw Data'!D242</f>
        <v>0.6</v>
      </c>
    </row>
    <row r="198" spans="1:5">
      <c r="A198" s="1">
        <v>43738</v>
      </c>
      <c r="B198">
        <f>+hist_Forward5YearRNatR_wFG!D191</f>
        <v>-2.9588117840078998</v>
      </c>
      <c r="C198">
        <f>+hist_Forward5YearRNatR_woFG!D191</f>
        <v>-1.4466320778256201</v>
      </c>
      <c r="D198">
        <f>+'2025Q2'!M241</f>
        <v>0.58502737659814297</v>
      </c>
      <c r="E198">
        <f>+'Chart NA - DSGE Raw Data'!D243</f>
        <v>0.54749999999999999</v>
      </c>
    </row>
    <row r="199" spans="1:5">
      <c r="A199" s="1">
        <v>43830</v>
      </c>
      <c r="B199">
        <f>+hist_Forward5YearRNatR_wFG!D192</f>
        <v>-3.0277893814066799</v>
      </c>
      <c r="C199">
        <f>+hist_Forward5YearRNatR_woFG!D192</f>
        <v>-1.69570132477044</v>
      </c>
      <c r="D199">
        <f>+'2025Q2'!M242</f>
        <v>0.47145847557468901</v>
      </c>
      <c r="E199">
        <f>+'Chart NA - DSGE Raw Data'!D244</f>
        <v>0.41249999999999998</v>
      </c>
    </row>
    <row r="200" spans="1:5">
      <c r="A200" s="1">
        <v>43921</v>
      </c>
      <c r="B200">
        <f>+hist_Forward5YearRNatR_wFG!D193</f>
        <v>-3.2667220043087002</v>
      </c>
      <c r="C200">
        <f>+hist_Forward5YearRNatR_woFG!D193</f>
        <v>-1.8946928098493001</v>
      </c>
      <c r="D200">
        <f>+'2025Q2'!M243</f>
        <v>0.20430834960833899</v>
      </c>
      <c r="E200">
        <f>+'Chart NA - DSGE Raw Data'!D245</f>
        <v>0.3125</v>
      </c>
    </row>
    <row r="201" spans="1:5">
      <c r="A201" s="1">
        <v>44012</v>
      </c>
      <c r="B201">
        <f>+hist_Forward5YearRNatR_wFG!D194</f>
        <v>-3.4729558824865601</v>
      </c>
      <c r="C201">
        <f>+hist_Forward5YearRNatR_woFG!D194</f>
        <v>-2.1136101412823698</v>
      </c>
      <c r="D201">
        <f>+'2025Q2'!M244</f>
        <v>0.19464647649234601</v>
      </c>
      <c r="E201">
        <f>+'Chart NA - DSGE Raw Data'!D246</f>
        <v>1.4999999999999999E-2</v>
      </c>
    </row>
    <row r="202" spans="1:5">
      <c r="A202" s="1">
        <v>44104</v>
      </c>
      <c r="B202">
        <f>+hist_Forward5YearRNatR_wFG!D195</f>
        <v>-3.3459148033241899</v>
      </c>
      <c r="C202">
        <f>+hist_Forward5YearRNatR_woFG!D195</f>
        <v>-2.01712337528939</v>
      </c>
      <c r="D202">
        <f>+'2025Q2'!M245</f>
        <v>0.20790535849948599</v>
      </c>
      <c r="E202">
        <f>+'Chart NA - DSGE Raw Data'!D247</f>
        <v>2.2499999999999999E-2</v>
      </c>
    </row>
    <row r="203" spans="1:5">
      <c r="A203" s="1">
        <v>44196</v>
      </c>
      <c r="B203">
        <f>+hist_Forward5YearRNatR_wFG!D196</f>
        <v>-3.7690268584575199</v>
      </c>
      <c r="C203">
        <f>+hist_Forward5YearRNatR_woFG!D196</f>
        <v>-2.4738135670277099</v>
      </c>
      <c r="D203">
        <f>+'2025Q2'!M246</f>
        <v>0.20292863282413201</v>
      </c>
      <c r="E203">
        <f>+'Chart NA - DSGE Raw Data'!D248</f>
        <v>2.2499999999999999E-2</v>
      </c>
    </row>
    <row r="204" spans="1:5">
      <c r="A204" s="1">
        <v>44286</v>
      </c>
      <c r="B204">
        <f>+hist_Forward5YearRNatR_wFG!D197</f>
        <v>-3.56750498533389</v>
      </c>
      <c r="C204">
        <f>+hist_Forward5YearRNatR_woFG!D197</f>
        <v>-2.4510658818906901</v>
      </c>
      <c r="D204">
        <f>+'2025Q2'!M247</f>
        <v>0.41567633517915498</v>
      </c>
      <c r="E204">
        <f>+'Chart NA - DSGE Raw Data'!D249</f>
        <v>0.02</v>
      </c>
    </row>
    <row r="205" spans="1:5">
      <c r="A205" s="1">
        <v>44377</v>
      </c>
      <c r="B205">
        <f>+hist_Forward5YearRNatR_wFG!D198</f>
        <v>-3.0443164282031701</v>
      </c>
      <c r="C205">
        <f>+hist_Forward5YearRNatR_woFG!D198</f>
        <v>-1.8734099558852499</v>
      </c>
      <c r="D205">
        <f>+'2025Q2'!M248</f>
        <v>0.30782177275518502</v>
      </c>
      <c r="E205">
        <f>+'Chart NA - DSGE Raw Data'!D250</f>
        <v>1.7500000000000002E-2</v>
      </c>
    </row>
    <row r="206" spans="1:5">
      <c r="A206" s="1">
        <v>44469</v>
      </c>
      <c r="B206">
        <f>+hist_Forward5YearRNatR_wFG!D199</f>
        <v>-2.8394912980586899</v>
      </c>
      <c r="C206">
        <f>+hist_Forward5YearRNatR_woFG!D199</f>
        <v>-1.6301243246130701</v>
      </c>
      <c r="D206">
        <f>+'2025Q2'!M249</f>
        <v>0.27513323432748299</v>
      </c>
      <c r="E206">
        <f>+'Chart NA - DSGE Raw Data'!D251</f>
        <v>2.2499999999999999E-2</v>
      </c>
    </row>
    <row r="207" spans="1:5">
      <c r="A207" s="1">
        <v>44561</v>
      </c>
      <c r="B207">
        <f>+hist_Forward5YearRNatR_wFG!D200</f>
        <v>-2.92794466845233</v>
      </c>
      <c r="C207">
        <f>+hist_Forward5YearRNatR_woFG!D200</f>
        <v>-1.6691402042429699</v>
      </c>
      <c r="D207">
        <f>+'2025Q2'!M250</f>
        <v>0.38287619536978401</v>
      </c>
      <c r="E207">
        <f>+'Chart NA - DSGE Raw Data'!D252</f>
        <v>0.02</v>
      </c>
    </row>
    <row r="208" spans="1:5">
      <c r="A208" s="1">
        <v>44651</v>
      </c>
      <c r="B208">
        <f>+hist_Forward5YearRNatR_wFG!D201</f>
        <v>-2.5328178973388402</v>
      </c>
      <c r="C208">
        <f>+hist_Forward5YearRNatR_woFG!D201</f>
        <v>-1.3361206929896601</v>
      </c>
      <c r="D208">
        <f>+'2025Q2'!M251</f>
        <v>0.58024409505782304</v>
      </c>
      <c r="E208">
        <f>+'Chart NA - DSGE Raw Data'!D253</f>
        <v>0.03</v>
      </c>
    </row>
    <row r="209" spans="1:5">
      <c r="A209" s="1">
        <v>44742</v>
      </c>
      <c r="B209">
        <f>+hist_Forward5YearRNatR_wFG!D202</f>
        <v>-1.73199395840604</v>
      </c>
      <c r="C209">
        <f>+hist_Forward5YearRNatR_woFG!D202</f>
        <v>-0.81438596788004403</v>
      </c>
      <c r="D209">
        <f>+'2025Q2'!M252</f>
        <v>0.57334561088881397</v>
      </c>
      <c r="E209">
        <f>+'Chart NA - DSGE Raw Data'!D254</f>
        <v>0.1925</v>
      </c>
    </row>
    <row r="210" spans="1:5">
      <c r="A210" s="1">
        <v>44834</v>
      </c>
      <c r="B210">
        <f>+hist_Forward5YearRNatR_wFG!D203</f>
        <v>-1.2280337834508599</v>
      </c>
      <c r="C210">
        <f>+hist_Forward5YearRNatR_woFG!D203</f>
        <v>-0.482876663477945</v>
      </c>
      <c r="D210">
        <f>+'2025Q2'!M253</f>
        <v>0.74547927844808004</v>
      </c>
      <c r="E210">
        <f>+'Chart NA - DSGE Raw Data'!D255</f>
        <v>0.54500000000000004</v>
      </c>
    </row>
    <row r="211" spans="1:5">
      <c r="A211" s="1">
        <v>44926</v>
      </c>
      <c r="B211">
        <f>+hist_Forward5YearRNatR_wFG!D204</f>
        <v>-0.78684347891671402</v>
      </c>
      <c r="C211">
        <f>+hist_Forward5YearRNatR_woFG!D204</f>
        <v>-0.165957483227758</v>
      </c>
      <c r="D211">
        <f>+'2025Q2'!M254</f>
        <v>0.85532776760132201</v>
      </c>
      <c r="E211">
        <f>+'Chart NA - DSGE Raw Data'!D256</f>
        <v>0.91249999999999998</v>
      </c>
    </row>
    <row r="212" spans="1:5">
      <c r="A212" s="1">
        <v>45016</v>
      </c>
      <c r="B212">
        <f>+hist_Forward5YearRNatR_wFG!D205</f>
        <v>-0.53859143379626195</v>
      </c>
      <c r="C212">
        <f>+hist_Forward5YearRNatR_woFG!D205</f>
        <v>-1.00663330546147E-2</v>
      </c>
      <c r="D212">
        <f>+'2025Q2'!M255</f>
        <v>0.82271152269910897</v>
      </c>
      <c r="E212">
        <f>+'Chart NA - DSGE Raw Data'!D257</f>
        <v>1.1274999999999999</v>
      </c>
    </row>
    <row r="213" spans="1:5">
      <c r="A213" s="1">
        <v>45107</v>
      </c>
      <c r="B213">
        <f>+hist_Forward5YearRNatR_wFG!D206</f>
        <v>-0.162821122818925</v>
      </c>
      <c r="C213">
        <f>+hist_Forward5YearRNatR_woFG!D206</f>
        <v>0.29235319507526702</v>
      </c>
      <c r="D213">
        <f>+'2025Q2'!M256</f>
        <v>0.63548755480782604</v>
      </c>
      <c r="E213">
        <f>+'Chart NA - DSGE Raw Data'!D258</f>
        <v>1.2475000000000001</v>
      </c>
    </row>
    <row r="214" spans="1:5">
      <c r="A214" s="1">
        <v>45199</v>
      </c>
      <c r="B214">
        <f>+hist_Forward5YearRNatR_wFG!D207</f>
        <v>0.202906821301131</v>
      </c>
      <c r="C214">
        <f>+hist_Forward5YearRNatR_woFG!D207</f>
        <v>0.59610518635936105</v>
      </c>
      <c r="D214">
        <f>+'2025Q2'!M257</f>
        <v>0.44592225313665601</v>
      </c>
      <c r="E214">
        <f>+'Chart NA - DSGE Raw Data'!D259</f>
        <v>1.3149999999999999</v>
      </c>
    </row>
    <row r="215" spans="1:5">
      <c r="A215" s="1">
        <v>45291</v>
      </c>
      <c r="B215">
        <f>+hist_Forward5YearRNatR_wFG!D208</f>
        <v>0.27174217648740001</v>
      </c>
      <c r="C215">
        <f>+hist_Forward5YearRNatR_woFG!D208</f>
        <v>0.61380569302727095</v>
      </c>
      <c r="D215">
        <f>+'2025Q2'!M258</f>
        <v>0.27738340314572901</v>
      </c>
      <c r="E215">
        <f>+'Chart NA - DSGE Raw Data'!D260</f>
        <v>1.3325</v>
      </c>
    </row>
    <row r="216" spans="1:5">
      <c r="A216" s="1">
        <v>45382</v>
      </c>
      <c r="B216">
        <f>+hist_Forward5YearRNatR_wFG!D209</f>
        <v>0.34889491137955098</v>
      </c>
      <c r="C216">
        <f>+hist_Forward5YearRNatR_woFG!D209</f>
        <v>0.65177970034164501</v>
      </c>
      <c r="D216">
        <f>+'2025Q2'!M259</f>
        <v>0.29474497163679297</v>
      </c>
      <c r="E216">
        <f>+'Chart NA - DSGE Raw Data'!D261</f>
        <v>1.3325</v>
      </c>
    </row>
    <row r="217" spans="1:5">
      <c r="A217" s="1">
        <v>45473</v>
      </c>
      <c r="B217">
        <f>+hist_Forward5YearRNatR_wFG!D210</f>
        <v>0.42043325522565</v>
      </c>
      <c r="C217">
        <f>+hist_Forward5YearRNatR_woFG!D210</f>
        <v>0.69788483601965601</v>
      </c>
      <c r="D217">
        <f>+'2025Q2'!M260</f>
        <v>0.14579322816350701</v>
      </c>
      <c r="E217">
        <f>+'Chart NA - DSGE Raw Data'!D262</f>
        <v>1.3325</v>
      </c>
    </row>
    <row r="218" spans="1:5">
      <c r="A218" s="1"/>
      <c r="D218">
        <f>+'2025Q2'!M261</f>
        <v>0.20355209684499201</v>
      </c>
      <c r="E218">
        <f>+'Chart NA - DSGE Raw Data'!D263</f>
        <v>1.3149999999999999</v>
      </c>
    </row>
    <row r="219" spans="1:5">
      <c r="A219" s="1"/>
      <c r="D219">
        <f>+'2025Q2'!M262</f>
        <v>0.117082182323117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sheetPr codeName="Sheet26"/>
  <dimension ref="A1:Q264"/>
  <sheetViews>
    <sheetView zoomScale="85" zoomScaleNormal="85" workbookViewId="0"/>
  </sheetViews>
  <sheetFormatPr defaultColWidth="8.85546875" defaultRowHeight="15"/>
  <cols>
    <col min="1" max="1" width="10.42578125" style="7" customWidth="1"/>
  </cols>
  <sheetData>
    <row r="1" spans="1:17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>
      <c r="C5" s="29" t="s">
        <v>146</v>
      </c>
      <c r="D5" s="29"/>
      <c r="E5" s="29"/>
      <c r="G5" s="29" t="s">
        <v>147</v>
      </c>
      <c r="H5" s="29"/>
      <c r="I5" s="29"/>
      <c r="K5" s="29" t="s">
        <v>148</v>
      </c>
      <c r="L5" s="29"/>
      <c r="M5" s="29"/>
      <c r="O5" s="29" t="s">
        <v>149</v>
      </c>
      <c r="P5" s="29"/>
      <c r="Q5" s="29"/>
    </row>
    <row r="6" spans="1:17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1.66722605678708</v>
      </c>
      <c r="C2">
        <v>1.66722605678708</v>
      </c>
      <c r="D2">
        <v>1.66722605678708</v>
      </c>
    </row>
    <row r="3" spans="1:4">
      <c r="A3" s="1">
        <v>26572</v>
      </c>
      <c r="B3">
        <v>1.68842281238362</v>
      </c>
      <c r="C3">
        <v>1.68842281238362</v>
      </c>
      <c r="D3">
        <v>1.68842281238362</v>
      </c>
    </row>
    <row r="4" spans="1:4">
      <c r="A4" s="1">
        <v>26664</v>
      </c>
      <c r="B4">
        <v>3.14990557148298</v>
      </c>
      <c r="C4">
        <v>3.14990557148298</v>
      </c>
      <c r="D4">
        <v>3.14990557148298</v>
      </c>
    </row>
    <row r="5" spans="1:4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>
      <c r="A8" s="1">
        <v>27029</v>
      </c>
      <c r="B8">
        <v>7.24378131959456</v>
      </c>
      <c r="C8">
        <v>7.24378131959456</v>
      </c>
      <c r="D8">
        <v>7.24378131959456</v>
      </c>
    </row>
    <row r="9" spans="1:4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>
      <c r="A124" s="1">
        <v>37621</v>
      </c>
      <c r="B124">
        <v>1.408745879627</v>
      </c>
      <c r="C124">
        <v>1.408745879627</v>
      </c>
      <c r="D124">
        <v>1.408745879627</v>
      </c>
    </row>
    <row r="125" spans="1:4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ColWidth="8.85546875" defaultRowHeight="15"/>
  <cols>
    <col min="1" max="1" width="9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2.03080099721346</v>
      </c>
      <c r="C2">
        <v>2.03080099721346</v>
      </c>
      <c r="D2">
        <v>2.03080099721346</v>
      </c>
    </row>
    <row r="3" spans="1:4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>
      <c r="A17" s="1">
        <v>27850</v>
      </c>
      <c r="B17">
        <v>4.9652780361149</v>
      </c>
      <c r="C17">
        <v>4.9652780361149</v>
      </c>
      <c r="D17">
        <v>4.9652780361149</v>
      </c>
    </row>
    <row r="18" spans="1:4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ColWidth="8.85546875" defaultRowHeight="15"/>
  <cols>
    <col min="1" max="1" width="10.7109375" bestFit="1" customWidth="1"/>
    <col min="2" max="4" width="12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>
      <c r="A3" s="1">
        <v>26572</v>
      </c>
      <c r="B3">
        <v>2.90958843066662</v>
      </c>
      <c r="C3">
        <v>2.90958843066662</v>
      </c>
      <c r="D3">
        <v>2.90958843066662</v>
      </c>
    </row>
    <row r="4" spans="1:4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10"/>
  <sheetViews>
    <sheetView topLeftCell="A196" workbookViewId="0">
      <selection sqref="A1:D210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3.14761880805034</v>
      </c>
      <c r="C2">
        <v>3.14761880805034</v>
      </c>
      <c r="D2">
        <v>3.14761880805034</v>
      </c>
    </row>
    <row r="3" spans="1:4">
      <c r="A3" s="1">
        <v>26572</v>
      </c>
      <c r="B3">
        <v>3.5682680471886199</v>
      </c>
      <c r="C3">
        <v>3.5682680471886199</v>
      </c>
      <c r="D3">
        <v>3.5682680471886199</v>
      </c>
    </row>
    <row r="4" spans="1:4">
      <c r="A4" s="1">
        <v>26664</v>
      </c>
      <c r="B4">
        <v>4.1189410071419204</v>
      </c>
      <c r="C4">
        <v>4.1189410071419204</v>
      </c>
      <c r="D4">
        <v>4.1189410071419204</v>
      </c>
    </row>
    <row r="5" spans="1:4">
      <c r="A5" s="1">
        <v>26754</v>
      </c>
      <c r="B5">
        <v>4.1264489394585304</v>
      </c>
      <c r="C5">
        <v>4.1264489394585304</v>
      </c>
      <c r="D5">
        <v>4.1264489394585304</v>
      </c>
    </row>
    <row r="6" spans="1:4">
      <c r="A6" s="1">
        <v>26845</v>
      </c>
      <c r="B6">
        <v>4.9982210531085398</v>
      </c>
      <c r="C6">
        <v>4.9982210531085398</v>
      </c>
      <c r="D6">
        <v>4.9982210531085398</v>
      </c>
    </row>
    <row r="7" spans="1:4">
      <c r="A7" s="1">
        <v>26937</v>
      </c>
      <c r="B7">
        <v>5.6544468588395302</v>
      </c>
      <c r="C7">
        <v>5.6544468588395302</v>
      </c>
      <c r="D7">
        <v>5.6544468588395302</v>
      </c>
    </row>
    <row r="8" spans="1:4">
      <c r="A8" s="1">
        <v>27029</v>
      </c>
      <c r="B8">
        <v>6.2505009827671802</v>
      </c>
      <c r="C8">
        <v>6.2505009827671802</v>
      </c>
      <c r="D8">
        <v>6.2505009827671802</v>
      </c>
    </row>
    <row r="9" spans="1:4">
      <c r="A9" s="1">
        <v>27119</v>
      </c>
      <c r="B9">
        <v>6.1698592693812904</v>
      </c>
      <c r="C9">
        <v>6.1698592693812904</v>
      </c>
      <c r="D9">
        <v>6.1698592693812904</v>
      </c>
    </row>
    <row r="10" spans="1:4">
      <c r="A10" s="1">
        <v>27210</v>
      </c>
      <c r="B10">
        <v>6.6736939093281897</v>
      </c>
      <c r="C10">
        <v>6.6736939093281897</v>
      </c>
      <c r="D10">
        <v>6.6736939093281897</v>
      </c>
    </row>
    <row r="11" spans="1:4">
      <c r="A11" s="1">
        <v>27302</v>
      </c>
      <c r="B11">
        <v>6.4995516473080599</v>
      </c>
      <c r="C11">
        <v>6.4995516473080599</v>
      </c>
      <c r="D11">
        <v>6.4995516473080599</v>
      </c>
    </row>
    <row r="12" spans="1:4">
      <c r="A12" s="1">
        <v>27394</v>
      </c>
      <c r="B12">
        <v>6.0196359963466604</v>
      </c>
      <c r="C12">
        <v>6.0196359963466604</v>
      </c>
      <c r="D12">
        <v>6.0196359963466604</v>
      </c>
    </row>
    <row r="13" spans="1:4">
      <c r="A13" s="1">
        <v>27484</v>
      </c>
      <c r="B13">
        <v>5.18747815156539</v>
      </c>
      <c r="C13">
        <v>5.18747815156539</v>
      </c>
      <c r="D13">
        <v>5.18747815156539</v>
      </c>
    </row>
    <row r="14" spans="1:4">
      <c r="A14" s="1">
        <v>27575</v>
      </c>
      <c r="B14">
        <v>4.8131498682088099</v>
      </c>
      <c r="C14">
        <v>4.8131498682088099</v>
      </c>
      <c r="D14">
        <v>4.8131498682088099</v>
      </c>
    </row>
    <row r="15" spans="1:4">
      <c r="A15" s="1">
        <v>27667</v>
      </c>
      <c r="B15">
        <v>4.58813951631255</v>
      </c>
      <c r="C15">
        <v>4.58813951631255</v>
      </c>
      <c r="D15">
        <v>4.58813951631255</v>
      </c>
    </row>
    <row r="16" spans="1:4">
      <c r="A16" s="1">
        <v>27759</v>
      </c>
      <c r="B16">
        <v>4.7655493256328203</v>
      </c>
      <c r="C16">
        <v>4.7655493256328203</v>
      </c>
      <c r="D16">
        <v>4.7655493256328203</v>
      </c>
    </row>
    <row r="17" spans="1:4">
      <c r="A17" s="1">
        <v>27850</v>
      </c>
      <c r="B17">
        <v>5.0725819098786902</v>
      </c>
      <c r="C17">
        <v>5.0725819098786902</v>
      </c>
      <c r="D17">
        <v>5.0725819098786902</v>
      </c>
    </row>
    <row r="18" spans="1:4">
      <c r="A18" s="1">
        <v>27941</v>
      </c>
      <c r="B18">
        <v>5.4649777152978798</v>
      </c>
      <c r="C18">
        <v>5.4649777152978798</v>
      </c>
      <c r="D18">
        <v>5.4649777152978798</v>
      </c>
    </row>
    <row r="19" spans="1:4">
      <c r="A19" s="1">
        <v>28033</v>
      </c>
      <c r="B19">
        <v>5.8796603604701696</v>
      </c>
      <c r="C19">
        <v>5.8796603604701696</v>
      </c>
      <c r="D19">
        <v>5.8796603604701696</v>
      </c>
    </row>
    <row r="20" spans="1:4">
      <c r="A20" s="1">
        <v>28125</v>
      </c>
      <c r="B20">
        <v>6.0006740249469397</v>
      </c>
      <c r="C20">
        <v>6.0006740249469397</v>
      </c>
      <c r="D20">
        <v>6.0006740249469397</v>
      </c>
    </row>
    <row r="21" spans="1:4">
      <c r="A21" s="1">
        <v>28215</v>
      </c>
      <c r="B21">
        <v>6.2182062054461102</v>
      </c>
      <c r="C21">
        <v>6.2182062054461102</v>
      </c>
      <c r="D21">
        <v>6.2182062054461102</v>
      </c>
    </row>
    <row r="22" spans="1:4">
      <c r="A22" s="1">
        <v>28306</v>
      </c>
      <c r="B22">
        <v>6.05255634338502</v>
      </c>
      <c r="C22">
        <v>6.05255634338502</v>
      </c>
      <c r="D22">
        <v>6.05255634338502</v>
      </c>
    </row>
    <row r="23" spans="1:4">
      <c r="A23" s="1">
        <v>28398</v>
      </c>
      <c r="B23">
        <v>5.9670209203595697</v>
      </c>
      <c r="C23">
        <v>5.9670209203595697</v>
      </c>
      <c r="D23">
        <v>5.9670209203595697</v>
      </c>
    </row>
    <row r="24" spans="1:4">
      <c r="A24" s="1">
        <v>28490</v>
      </c>
      <c r="B24">
        <v>5.9355112765988203</v>
      </c>
      <c r="C24">
        <v>5.9355112765988203</v>
      </c>
      <c r="D24">
        <v>5.9355112765988203</v>
      </c>
    </row>
    <row r="25" spans="1:4">
      <c r="A25" s="1">
        <v>28580</v>
      </c>
      <c r="B25">
        <v>5.33125058730859</v>
      </c>
      <c r="C25">
        <v>5.33125058730859</v>
      </c>
      <c r="D25">
        <v>5.33125058730859</v>
      </c>
    </row>
    <row r="26" spans="1:4">
      <c r="A26" s="1">
        <v>28671</v>
      </c>
      <c r="B26">
        <v>5.4170139056844802</v>
      </c>
      <c r="C26">
        <v>5.4170139056844802</v>
      </c>
      <c r="D26">
        <v>5.4170139056844802</v>
      </c>
    </row>
    <row r="27" spans="1:4">
      <c r="A27" s="1">
        <v>28763</v>
      </c>
      <c r="B27">
        <v>6.0002271862956897</v>
      </c>
      <c r="C27">
        <v>6.0002271862956897</v>
      </c>
      <c r="D27">
        <v>6.0002271862956897</v>
      </c>
    </row>
    <row r="28" spans="1:4">
      <c r="A28" s="1">
        <v>28855</v>
      </c>
      <c r="B28">
        <v>6.0942033251406196</v>
      </c>
      <c r="C28">
        <v>6.0942033251406196</v>
      </c>
      <c r="D28">
        <v>6.0942033251406196</v>
      </c>
    </row>
    <row r="29" spans="1:4">
      <c r="A29" s="1">
        <v>28945</v>
      </c>
      <c r="B29">
        <v>5.6427043351332298</v>
      </c>
      <c r="C29">
        <v>5.6427043351332298</v>
      </c>
      <c r="D29">
        <v>5.6427043351332298</v>
      </c>
    </row>
    <row r="30" spans="1:4">
      <c r="A30" s="1">
        <v>29036</v>
      </c>
      <c r="B30">
        <v>6.4903916103643002</v>
      </c>
      <c r="C30">
        <v>6.4903916103643002</v>
      </c>
      <c r="D30">
        <v>6.4903916103643002</v>
      </c>
    </row>
    <row r="31" spans="1:4">
      <c r="A31" s="1">
        <v>29128</v>
      </c>
      <c r="B31">
        <v>6.9319978445055197</v>
      </c>
      <c r="C31">
        <v>6.9319978445055197</v>
      </c>
      <c r="D31">
        <v>6.9319978445055197</v>
      </c>
    </row>
    <row r="32" spans="1:4">
      <c r="A32" s="1">
        <v>29220</v>
      </c>
      <c r="B32">
        <v>8.0038502285682593</v>
      </c>
      <c r="C32">
        <v>8.0038502285682593</v>
      </c>
      <c r="D32">
        <v>8.0038502285682593</v>
      </c>
    </row>
    <row r="33" spans="1:4">
      <c r="A33" s="1">
        <v>29311</v>
      </c>
      <c r="B33">
        <v>8.1689235624585397</v>
      </c>
      <c r="C33">
        <v>8.1689235624585397</v>
      </c>
      <c r="D33">
        <v>8.1689235624585397</v>
      </c>
    </row>
    <row r="34" spans="1:4">
      <c r="A34" s="1">
        <v>29402</v>
      </c>
      <c r="B34">
        <v>8.0853391509109098</v>
      </c>
      <c r="C34">
        <v>8.0853391509109098</v>
      </c>
      <c r="D34">
        <v>8.0853391509109098</v>
      </c>
    </row>
    <row r="35" spans="1:4">
      <c r="A35" s="1">
        <v>29494</v>
      </c>
      <c r="B35">
        <v>7.9493460767137201</v>
      </c>
      <c r="C35">
        <v>7.9493460767137201</v>
      </c>
      <c r="D35">
        <v>7.9493460767137201</v>
      </c>
    </row>
    <row r="36" spans="1:4">
      <c r="A36" s="1">
        <v>29586</v>
      </c>
      <c r="B36">
        <v>8.3395535397320906</v>
      </c>
      <c r="C36">
        <v>8.3395535397320906</v>
      </c>
      <c r="D36">
        <v>8.3395535397320906</v>
      </c>
    </row>
    <row r="37" spans="1:4">
      <c r="A37" s="1">
        <v>29676</v>
      </c>
      <c r="B37">
        <v>8.6113735352428904</v>
      </c>
      <c r="C37">
        <v>8.6113735352428904</v>
      </c>
      <c r="D37">
        <v>8.6113735352428904</v>
      </c>
    </row>
    <row r="38" spans="1:4">
      <c r="A38" s="1">
        <v>29767</v>
      </c>
      <c r="B38">
        <v>9.6981124671936794</v>
      </c>
      <c r="C38">
        <v>9.6981124671936794</v>
      </c>
      <c r="D38">
        <v>9.6981124671936794</v>
      </c>
    </row>
    <row r="39" spans="1:4">
      <c r="A39" s="1">
        <v>29859</v>
      </c>
      <c r="B39">
        <v>10.003199830853401</v>
      </c>
      <c r="C39">
        <v>10.003199830853401</v>
      </c>
      <c r="D39">
        <v>10.003199830853401</v>
      </c>
    </row>
    <row r="40" spans="1:4">
      <c r="A40" s="1">
        <v>29951</v>
      </c>
      <c r="B40">
        <v>9.7371405196880794</v>
      </c>
      <c r="C40">
        <v>9.7371405196880794</v>
      </c>
      <c r="D40">
        <v>9.7371405196880794</v>
      </c>
    </row>
    <row r="41" spans="1:4">
      <c r="A41" s="1">
        <v>30041</v>
      </c>
      <c r="B41">
        <v>9.0139496342245593</v>
      </c>
      <c r="C41">
        <v>9.0139496342245593</v>
      </c>
      <c r="D41">
        <v>9.0139496342245593</v>
      </c>
    </row>
    <row r="42" spans="1:4">
      <c r="A42" s="1">
        <v>30132</v>
      </c>
      <c r="B42">
        <v>8.9158665936907209</v>
      </c>
      <c r="C42">
        <v>8.9158665936907209</v>
      </c>
      <c r="D42">
        <v>8.9158665936907209</v>
      </c>
    </row>
    <row r="43" spans="1:4">
      <c r="A43" s="1">
        <v>30224</v>
      </c>
      <c r="B43">
        <v>8.43259704954081</v>
      </c>
      <c r="C43">
        <v>8.43259704954081</v>
      </c>
      <c r="D43">
        <v>8.43259704954081</v>
      </c>
    </row>
    <row r="44" spans="1:4">
      <c r="A44" s="1">
        <v>30316</v>
      </c>
      <c r="B44">
        <v>8.1490110936523497</v>
      </c>
      <c r="C44">
        <v>8.1490110936523497</v>
      </c>
      <c r="D44">
        <v>8.1490110936523497</v>
      </c>
    </row>
    <row r="45" spans="1:4">
      <c r="A45" s="1">
        <v>30406</v>
      </c>
      <c r="B45">
        <v>7.5699170057885103</v>
      </c>
      <c r="C45">
        <v>7.5699170057885103</v>
      </c>
      <c r="D45">
        <v>7.5699170057885103</v>
      </c>
    </row>
    <row r="46" spans="1:4">
      <c r="A46" s="1">
        <v>30497</v>
      </c>
      <c r="B46">
        <v>7.6459315663953804</v>
      </c>
      <c r="C46">
        <v>7.6459315663953804</v>
      </c>
      <c r="D46">
        <v>7.6459315663953804</v>
      </c>
    </row>
    <row r="47" spans="1:4">
      <c r="A47" s="1">
        <v>30589</v>
      </c>
      <c r="B47">
        <v>7.6961798812797904</v>
      </c>
      <c r="C47">
        <v>7.6961798812797904</v>
      </c>
      <c r="D47">
        <v>7.6961798812797904</v>
      </c>
    </row>
    <row r="48" spans="1:4">
      <c r="A48" s="1">
        <v>30681</v>
      </c>
      <c r="B48">
        <v>7.8278728826340398</v>
      </c>
      <c r="C48">
        <v>7.8278728826340398</v>
      </c>
      <c r="D48">
        <v>7.8278728826340398</v>
      </c>
    </row>
    <row r="49" spans="1:4">
      <c r="A49" s="1">
        <v>30772</v>
      </c>
      <c r="B49">
        <v>7.42761664473504</v>
      </c>
      <c r="C49">
        <v>7.42761664473504</v>
      </c>
      <c r="D49">
        <v>7.42761664473504</v>
      </c>
    </row>
    <row r="50" spans="1:4">
      <c r="A50" s="1">
        <v>30863</v>
      </c>
      <c r="B50">
        <v>7.0132301565481701</v>
      </c>
      <c r="C50">
        <v>7.0132301565481701</v>
      </c>
      <c r="D50">
        <v>7.0132301565481701</v>
      </c>
    </row>
    <row r="51" spans="1:4">
      <c r="A51" s="1">
        <v>30955</v>
      </c>
      <c r="B51">
        <v>6.7211455030803702</v>
      </c>
      <c r="C51">
        <v>6.7211455030803702</v>
      </c>
      <c r="D51">
        <v>6.7211455030803702</v>
      </c>
    </row>
    <row r="52" spans="1:4">
      <c r="A52" s="1">
        <v>31047</v>
      </c>
      <c r="B52">
        <v>6.5696742466551097</v>
      </c>
      <c r="C52">
        <v>6.5696742466551097</v>
      </c>
      <c r="D52">
        <v>6.5696742466551097</v>
      </c>
    </row>
    <row r="53" spans="1:4">
      <c r="A53" s="1">
        <v>31137</v>
      </c>
      <c r="B53">
        <v>6.4985685320918298</v>
      </c>
      <c r="C53">
        <v>6.4985685320918298</v>
      </c>
      <c r="D53">
        <v>6.4985685320918298</v>
      </c>
    </row>
    <row r="54" spans="1:4">
      <c r="A54" s="1">
        <v>31228</v>
      </c>
      <c r="B54">
        <v>6.3354129190929198</v>
      </c>
      <c r="C54">
        <v>6.3354129190929198</v>
      </c>
      <c r="D54">
        <v>6.3354129190929198</v>
      </c>
    </row>
    <row r="55" spans="1:4">
      <c r="A55" s="1">
        <v>31320</v>
      </c>
      <c r="B55">
        <v>6.0431981852612999</v>
      </c>
      <c r="C55">
        <v>6.0431981852612999</v>
      </c>
      <c r="D55">
        <v>6.0431981852612999</v>
      </c>
    </row>
    <row r="56" spans="1:4">
      <c r="A56" s="1">
        <v>31412</v>
      </c>
      <c r="B56">
        <v>5.6262743250811997</v>
      </c>
      <c r="C56">
        <v>5.6262743250811997</v>
      </c>
      <c r="D56">
        <v>5.6262743250811997</v>
      </c>
    </row>
    <row r="57" spans="1:4">
      <c r="A57" s="1">
        <v>31502</v>
      </c>
      <c r="B57">
        <v>5.4414067022429098</v>
      </c>
      <c r="C57">
        <v>5.4414067022429098</v>
      </c>
      <c r="D57">
        <v>5.4414067022429098</v>
      </c>
    </row>
    <row r="58" spans="1:4">
      <c r="A58" s="1">
        <v>31593</v>
      </c>
      <c r="B58">
        <v>4.9792849499795402</v>
      </c>
      <c r="C58">
        <v>4.9792849499795402</v>
      </c>
      <c r="D58">
        <v>4.9792849499795402</v>
      </c>
    </row>
    <row r="59" spans="1:4">
      <c r="A59" s="1">
        <v>31685</v>
      </c>
      <c r="B59">
        <v>4.7803609088797199</v>
      </c>
      <c r="C59">
        <v>4.7803609088797199</v>
      </c>
      <c r="D59">
        <v>4.7803609088797199</v>
      </c>
    </row>
    <row r="60" spans="1:4">
      <c r="A60" s="1">
        <v>31777</v>
      </c>
      <c r="B60">
        <v>4.9742273237608101</v>
      </c>
      <c r="C60">
        <v>4.9742273237608101</v>
      </c>
      <c r="D60">
        <v>4.9742273237608101</v>
      </c>
    </row>
    <row r="61" spans="1:4">
      <c r="A61" s="1">
        <v>31867</v>
      </c>
      <c r="B61">
        <v>5.0093012132205397</v>
      </c>
      <c r="C61">
        <v>5.0093012132205397</v>
      </c>
      <c r="D61">
        <v>5.0093012132205397</v>
      </c>
    </row>
    <row r="62" spans="1:4">
      <c r="A62" s="1">
        <v>31958</v>
      </c>
      <c r="B62">
        <v>5.3305459363709797</v>
      </c>
      <c r="C62">
        <v>5.3305459363709797</v>
      </c>
      <c r="D62">
        <v>5.3305459363709797</v>
      </c>
    </row>
    <row r="63" spans="1:4">
      <c r="A63" s="1">
        <v>32050</v>
      </c>
      <c r="B63">
        <v>5.4548648024592001</v>
      </c>
      <c r="C63">
        <v>5.4548648024592001</v>
      </c>
      <c r="D63">
        <v>5.4548648024592001</v>
      </c>
    </row>
    <row r="64" spans="1:4">
      <c r="A64" s="1">
        <v>32142</v>
      </c>
      <c r="B64">
        <v>5.3806170047855701</v>
      </c>
      <c r="C64">
        <v>5.3806170047855701</v>
      </c>
      <c r="D64">
        <v>5.3806170047855701</v>
      </c>
    </row>
    <row r="65" spans="1:4">
      <c r="A65" s="1">
        <v>32233</v>
      </c>
      <c r="B65">
        <v>4.6628297983706597</v>
      </c>
      <c r="C65">
        <v>4.6628297983706597</v>
      </c>
      <c r="D65">
        <v>4.6628297983706597</v>
      </c>
    </row>
    <row r="66" spans="1:4">
      <c r="A66" s="1">
        <v>32324</v>
      </c>
      <c r="B66">
        <v>4.6533613662333604</v>
      </c>
      <c r="C66">
        <v>4.6533613662333604</v>
      </c>
      <c r="D66">
        <v>4.6533613662333604</v>
      </c>
    </row>
    <row r="67" spans="1:4">
      <c r="A67" s="1">
        <v>32416</v>
      </c>
      <c r="B67">
        <v>5.1300544400344199</v>
      </c>
      <c r="C67">
        <v>5.1300544400344199</v>
      </c>
      <c r="D67">
        <v>5.1300544400344199</v>
      </c>
    </row>
    <row r="68" spans="1:4">
      <c r="A68" s="1">
        <v>32508</v>
      </c>
      <c r="B68">
        <v>5.15100041495878</v>
      </c>
      <c r="C68">
        <v>5.15100041495878</v>
      </c>
      <c r="D68">
        <v>5.15100041495878</v>
      </c>
    </row>
    <row r="69" spans="1:4">
      <c r="A69" s="1">
        <v>32598</v>
      </c>
      <c r="B69">
        <v>5.70356423516865</v>
      </c>
      <c r="C69">
        <v>5.70356423516865</v>
      </c>
      <c r="D69">
        <v>5.70356423516865</v>
      </c>
    </row>
    <row r="70" spans="1:4">
      <c r="A70" s="1">
        <v>32689</v>
      </c>
      <c r="B70">
        <v>5.8612491505009903</v>
      </c>
      <c r="C70">
        <v>5.8612491505009903</v>
      </c>
      <c r="D70">
        <v>5.8612491505009903</v>
      </c>
    </row>
    <row r="71" spans="1:4">
      <c r="A71" s="1">
        <v>32781</v>
      </c>
      <c r="B71">
        <v>6.1005107672609302</v>
      </c>
      <c r="C71">
        <v>6.1005107672609302</v>
      </c>
      <c r="D71">
        <v>6.1005107672609302</v>
      </c>
    </row>
    <row r="72" spans="1:4">
      <c r="A72" s="1">
        <v>32873</v>
      </c>
      <c r="B72">
        <v>6.4055285741853698</v>
      </c>
      <c r="C72">
        <v>6.4055285741853698</v>
      </c>
      <c r="D72">
        <v>6.4055285741853698</v>
      </c>
    </row>
    <row r="73" spans="1:4">
      <c r="A73" s="1">
        <v>32963</v>
      </c>
      <c r="B73">
        <v>6.5599055946105</v>
      </c>
      <c r="C73">
        <v>6.5599055946105</v>
      </c>
      <c r="D73">
        <v>6.5599055946105</v>
      </c>
    </row>
    <row r="74" spans="1:4">
      <c r="A74" s="1">
        <v>33054</v>
      </c>
      <c r="B74">
        <v>6.3855614772294897</v>
      </c>
      <c r="C74">
        <v>6.3855614772294897</v>
      </c>
      <c r="D74">
        <v>6.3855614772294897</v>
      </c>
    </row>
    <row r="75" spans="1:4">
      <c r="A75" s="1">
        <v>33146</v>
      </c>
      <c r="B75">
        <v>6.5094118512843</v>
      </c>
      <c r="C75">
        <v>6.5094118512843</v>
      </c>
      <c r="D75">
        <v>6.5094118512843</v>
      </c>
    </row>
    <row r="76" spans="1:4">
      <c r="A76" s="1">
        <v>33238</v>
      </c>
      <c r="B76">
        <v>6.8030956791226602</v>
      </c>
      <c r="C76">
        <v>6.8030956791226602</v>
      </c>
      <c r="D76">
        <v>6.8030956791226602</v>
      </c>
    </row>
    <row r="77" spans="1:4">
      <c r="A77" s="1">
        <v>33328</v>
      </c>
      <c r="B77">
        <v>6.6468878848021902</v>
      </c>
      <c r="C77">
        <v>6.6468878848021902</v>
      </c>
      <c r="D77">
        <v>6.6468878848021902</v>
      </c>
    </row>
    <row r="78" spans="1:4">
      <c r="A78" s="1">
        <v>33419</v>
      </c>
      <c r="B78">
        <v>6.4111636852635501</v>
      </c>
      <c r="C78">
        <v>6.4111636852635501</v>
      </c>
      <c r="D78">
        <v>6.4111636852635501</v>
      </c>
    </row>
    <row r="79" spans="1:4">
      <c r="A79" s="1">
        <v>33511</v>
      </c>
      <c r="B79">
        <v>6.3959752776977696</v>
      </c>
      <c r="C79">
        <v>6.3959752776977696</v>
      </c>
      <c r="D79">
        <v>6.3959752776977696</v>
      </c>
    </row>
    <row r="80" spans="1:4">
      <c r="A80" s="1">
        <v>33603</v>
      </c>
      <c r="B80">
        <v>6.5745090638937604</v>
      </c>
      <c r="C80">
        <v>6.5745090638937604</v>
      </c>
      <c r="D80">
        <v>6.5745090638937604</v>
      </c>
    </row>
    <row r="81" spans="1:4">
      <c r="A81" s="1">
        <v>33694</v>
      </c>
      <c r="B81">
        <v>6.60279172037826</v>
      </c>
      <c r="C81">
        <v>6.60279172037826</v>
      </c>
      <c r="D81">
        <v>6.60279172037826</v>
      </c>
    </row>
    <row r="82" spans="1:4">
      <c r="A82" s="1">
        <v>33785</v>
      </c>
      <c r="B82">
        <v>6.6747615286384603</v>
      </c>
      <c r="C82">
        <v>6.6747615286384603</v>
      </c>
      <c r="D82">
        <v>6.6747615286384603</v>
      </c>
    </row>
    <row r="83" spans="1:4">
      <c r="A83" s="1">
        <v>33877</v>
      </c>
      <c r="B83">
        <v>7.1838866621569801</v>
      </c>
      <c r="C83">
        <v>7.1838866621569801</v>
      </c>
      <c r="D83">
        <v>7.1838866621569801</v>
      </c>
    </row>
    <row r="84" spans="1:4">
      <c r="A84" s="1">
        <v>33969</v>
      </c>
      <c r="B84">
        <v>7.0191192619864804</v>
      </c>
      <c r="C84">
        <v>7.0191192619864804</v>
      </c>
      <c r="D84">
        <v>7.0191192619864804</v>
      </c>
    </row>
    <row r="85" spans="1:4">
      <c r="A85" s="1">
        <v>34059</v>
      </c>
      <c r="B85">
        <v>6.1209265229102501</v>
      </c>
      <c r="C85">
        <v>6.1209265229102501</v>
      </c>
      <c r="D85">
        <v>6.1209265229102501</v>
      </c>
    </row>
    <row r="86" spans="1:4">
      <c r="A86" s="1">
        <v>34150</v>
      </c>
      <c r="B86">
        <v>5.4699530271660803</v>
      </c>
      <c r="C86">
        <v>5.4699530271660803</v>
      </c>
      <c r="D86">
        <v>5.4699530271660803</v>
      </c>
    </row>
    <row r="87" spans="1:4">
      <c r="A87" s="1">
        <v>34242</v>
      </c>
      <c r="B87">
        <v>4.8597569097836901</v>
      </c>
      <c r="C87">
        <v>4.8597569097836901</v>
      </c>
      <c r="D87">
        <v>4.8597569097836901</v>
      </c>
    </row>
    <row r="88" spans="1:4">
      <c r="A88" s="1">
        <v>34334</v>
      </c>
      <c r="B88">
        <v>4.4170137358675801</v>
      </c>
      <c r="C88">
        <v>4.4170137358675801</v>
      </c>
      <c r="D88">
        <v>4.4170137358675801</v>
      </c>
    </row>
    <row r="89" spans="1:4">
      <c r="A89" s="1">
        <v>34424</v>
      </c>
      <c r="B89">
        <v>4.0537471207668698</v>
      </c>
      <c r="C89">
        <v>4.0537471207668698</v>
      </c>
      <c r="D89">
        <v>4.0537471207668698</v>
      </c>
    </row>
    <row r="90" spans="1:4">
      <c r="A90" s="1">
        <v>34515</v>
      </c>
      <c r="B90">
        <v>3.9502121180571002</v>
      </c>
      <c r="C90">
        <v>3.9502121180571002</v>
      </c>
      <c r="D90">
        <v>3.9502121180571002</v>
      </c>
    </row>
    <row r="91" spans="1:4">
      <c r="A91" s="1">
        <v>34607</v>
      </c>
      <c r="B91">
        <v>4.0736471947814401</v>
      </c>
      <c r="C91">
        <v>4.0736471947814401</v>
      </c>
      <c r="D91">
        <v>4.0736471947814401</v>
      </c>
    </row>
    <row r="92" spans="1:4">
      <c r="A92" s="1">
        <v>34699</v>
      </c>
      <c r="B92">
        <v>4.0208041254810096</v>
      </c>
      <c r="C92">
        <v>4.0208041254810096</v>
      </c>
      <c r="D92">
        <v>4.0208041254810096</v>
      </c>
    </row>
    <row r="93" spans="1:4">
      <c r="A93" s="1">
        <v>34789</v>
      </c>
      <c r="B93">
        <v>4.3688770645768003</v>
      </c>
      <c r="C93">
        <v>4.3688770645768003</v>
      </c>
      <c r="D93">
        <v>4.3688770645768003</v>
      </c>
    </row>
    <row r="94" spans="1:4">
      <c r="A94" s="1">
        <v>34880</v>
      </c>
      <c r="B94">
        <v>4.4094416684370303</v>
      </c>
      <c r="C94">
        <v>4.4094416684370303</v>
      </c>
      <c r="D94">
        <v>4.4094416684370303</v>
      </c>
    </row>
    <row r="95" spans="1:4">
      <c r="A95" s="1">
        <v>34972</v>
      </c>
      <c r="B95">
        <v>3.9375869970623998</v>
      </c>
      <c r="C95">
        <v>3.9375869970623998</v>
      </c>
      <c r="D95">
        <v>3.9375869970623998</v>
      </c>
    </row>
    <row r="96" spans="1:4">
      <c r="A96" s="1">
        <v>35064</v>
      </c>
      <c r="B96">
        <v>3.7881011617705398</v>
      </c>
      <c r="C96">
        <v>3.7881011617705398</v>
      </c>
      <c r="D96">
        <v>3.7881011617705398</v>
      </c>
    </row>
    <row r="97" spans="1:4">
      <c r="A97" s="1">
        <v>35155</v>
      </c>
      <c r="B97">
        <v>3.4891551437909998</v>
      </c>
      <c r="C97">
        <v>3.4891551437909998</v>
      </c>
      <c r="D97">
        <v>3.4891551437909998</v>
      </c>
    </row>
    <row r="98" spans="1:4">
      <c r="A98" s="1">
        <v>35246</v>
      </c>
      <c r="B98">
        <v>3.0813410058597901</v>
      </c>
      <c r="C98">
        <v>3.0813410058597901</v>
      </c>
      <c r="D98">
        <v>3.0813410058597901</v>
      </c>
    </row>
    <row r="99" spans="1:4">
      <c r="A99" s="1">
        <v>35338</v>
      </c>
      <c r="B99">
        <v>3.1090862045263199</v>
      </c>
      <c r="C99">
        <v>3.1090862045263199</v>
      </c>
      <c r="D99">
        <v>3.1090862045263199</v>
      </c>
    </row>
    <row r="100" spans="1:4">
      <c r="A100" s="1">
        <v>35430</v>
      </c>
      <c r="B100">
        <v>2.8250364517966302</v>
      </c>
      <c r="C100">
        <v>2.8250364517966302</v>
      </c>
      <c r="D100">
        <v>2.8250364517966302</v>
      </c>
    </row>
    <row r="101" spans="1:4">
      <c r="A101" s="1">
        <v>35520</v>
      </c>
      <c r="B101">
        <v>2.8231934156006302</v>
      </c>
      <c r="C101">
        <v>2.8231934156006302</v>
      </c>
      <c r="D101">
        <v>2.8231934156006302</v>
      </c>
    </row>
    <row r="102" spans="1:4">
      <c r="A102" s="1">
        <v>35611</v>
      </c>
      <c r="B102">
        <v>2.66557974958805</v>
      </c>
      <c r="C102">
        <v>2.66557974958805</v>
      </c>
      <c r="D102">
        <v>2.66557974958805</v>
      </c>
    </row>
    <row r="103" spans="1:4">
      <c r="A103" s="1">
        <v>35703</v>
      </c>
      <c r="B103">
        <v>2.6107937285526899</v>
      </c>
      <c r="C103">
        <v>2.6107937285526899</v>
      </c>
      <c r="D103">
        <v>2.6107937285526899</v>
      </c>
    </row>
    <row r="104" spans="1:4">
      <c r="A104" s="1">
        <v>35795</v>
      </c>
      <c r="B104">
        <v>2.5667840402893001</v>
      </c>
      <c r="C104">
        <v>2.5667840402893001</v>
      </c>
      <c r="D104">
        <v>2.5667840402893001</v>
      </c>
    </row>
    <row r="105" spans="1:4">
      <c r="A105" s="1">
        <v>35885</v>
      </c>
      <c r="B105">
        <v>2.3441763250965399</v>
      </c>
      <c r="C105">
        <v>2.3441763250965399</v>
      </c>
      <c r="D105">
        <v>2.3441763250965399</v>
      </c>
    </row>
    <row r="106" spans="1:4">
      <c r="A106" s="1">
        <v>35976</v>
      </c>
      <c r="B106">
        <v>2.2567052658531801</v>
      </c>
      <c r="C106">
        <v>2.2567052658531801</v>
      </c>
      <c r="D106">
        <v>2.2567052658531801</v>
      </c>
    </row>
    <row r="107" spans="1:4">
      <c r="A107" s="1">
        <v>36068</v>
      </c>
      <c r="B107">
        <v>2.1173832007203401</v>
      </c>
      <c r="C107">
        <v>2.1173832007203401</v>
      </c>
      <c r="D107">
        <v>2.1173832007203401</v>
      </c>
    </row>
    <row r="108" spans="1:4">
      <c r="A108" s="1">
        <v>36160</v>
      </c>
      <c r="B108">
        <v>1.7648260077331099</v>
      </c>
      <c r="C108">
        <v>1.7648260077331099</v>
      </c>
      <c r="D108">
        <v>1.7648260077331099</v>
      </c>
    </row>
    <row r="109" spans="1:4">
      <c r="A109" s="1">
        <v>36250</v>
      </c>
      <c r="B109">
        <v>1.52357566748589</v>
      </c>
      <c r="C109">
        <v>1.52357566748589</v>
      </c>
      <c r="D109">
        <v>1.52357566748589</v>
      </c>
    </row>
    <row r="110" spans="1:4">
      <c r="A110" s="1">
        <v>36341</v>
      </c>
      <c r="B110">
        <v>1.5593003757485999</v>
      </c>
      <c r="C110">
        <v>1.5593003757485999</v>
      </c>
      <c r="D110">
        <v>1.5593003757485999</v>
      </c>
    </row>
    <row r="111" spans="1:4">
      <c r="A111" s="1">
        <v>36433</v>
      </c>
      <c r="B111">
        <v>1.78804946443474</v>
      </c>
      <c r="C111">
        <v>1.78804946443474</v>
      </c>
      <c r="D111">
        <v>1.78804946443474</v>
      </c>
    </row>
    <row r="112" spans="1:4">
      <c r="A112" s="1">
        <v>36525</v>
      </c>
      <c r="B112">
        <v>2.0514160976529001</v>
      </c>
      <c r="C112">
        <v>2.0514160976529001</v>
      </c>
      <c r="D112">
        <v>2.0514160976529001</v>
      </c>
    </row>
    <row r="113" spans="1:4">
      <c r="A113" s="1">
        <v>36616</v>
      </c>
      <c r="B113">
        <v>2.1811393028488699</v>
      </c>
      <c r="C113">
        <v>2.1811393028488699</v>
      </c>
      <c r="D113">
        <v>2.1811393028488699</v>
      </c>
    </row>
    <row r="114" spans="1:4">
      <c r="A114" s="1">
        <v>36707</v>
      </c>
      <c r="B114">
        <v>2.47444256532411</v>
      </c>
      <c r="C114">
        <v>2.47444256532411</v>
      </c>
      <c r="D114">
        <v>2.47444256532411</v>
      </c>
    </row>
    <row r="115" spans="1:4">
      <c r="A115" s="1">
        <v>36799</v>
      </c>
      <c r="B115">
        <v>2.57550207767293</v>
      </c>
      <c r="C115">
        <v>2.57550207767293</v>
      </c>
      <c r="D115">
        <v>2.57550207767293</v>
      </c>
    </row>
    <row r="116" spans="1:4">
      <c r="A116" s="1">
        <v>36891</v>
      </c>
      <c r="B116">
        <v>2.6006161323777599</v>
      </c>
      <c r="C116">
        <v>2.6006161323777599</v>
      </c>
      <c r="D116">
        <v>2.6006161323777599</v>
      </c>
    </row>
    <row r="117" spans="1:4">
      <c r="A117" s="1">
        <v>36981</v>
      </c>
      <c r="B117">
        <v>2.4392259041163902</v>
      </c>
      <c r="C117">
        <v>2.4392259041163902</v>
      </c>
      <c r="D117">
        <v>2.4392259041163902</v>
      </c>
    </row>
    <row r="118" spans="1:4">
      <c r="A118" s="1">
        <v>37072</v>
      </c>
      <c r="B118">
        <v>2.4041117391956801</v>
      </c>
      <c r="C118">
        <v>2.4041117391956801</v>
      </c>
      <c r="D118">
        <v>2.4041117391956801</v>
      </c>
    </row>
    <row r="119" spans="1:4">
      <c r="A119" s="1">
        <v>37164</v>
      </c>
      <c r="B119">
        <v>2.1344723634654801</v>
      </c>
      <c r="C119">
        <v>2.1344723634654801</v>
      </c>
      <c r="D119">
        <v>2.1344723634654801</v>
      </c>
    </row>
    <row r="120" spans="1:4">
      <c r="A120" s="1">
        <v>37256</v>
      </c>
      <c r="B120">
        <v>1.6026891604086799</v>
      </c>
      <c r="C120">
        <v>1.6026891604086799</v>
      </c>
      <c r="D120">
        <v>1.6026891604086799</v>
      </c>
    </row>
    <row r="121" spans="1:4">
      <c r="A121" s="1">
        <v>37346</v>
      </c>
      <c r="B121">
        <v>1.5831762426687099</v>
      </c>
      <c r="C121">
        <v>1.5831762426687099</v>
      </c>
      <c r="D121">
        <v>1.5831762426687099</v>
      </c>
    </row>
    <row r="122" spans="1:4">
      <c r="A122" s="1">
        <v>37437</v>
      </c>
      <c r="B122">
        <v>1.6870550899718799</v>
      </c>
      <c r="C122">
        <v>1.6870550899718799</v>
      </c>
      <c r="D122">
        <v>1.6870550899718799</v>
      </c>
    </row>
    <row r="123" spans="1:4">
      <c r="A123" s="1">
        <v>37529</v>
      </c>
      <c r="B123">
        <v>1.5185572623406201</v>
      </c>
      <c r="C123">
        <v>1.5185572623406201</v>
      </c>
      <c r="D123">
        <v>1.5185572623406201</v>
      </c>
    </row>
    <row r="124" spans="1:4">
      <c r="A124" s="1">
        <v>37621</v>
      </c>
      <c r="B124">
        <v>1.4346126448434799</v>
      </c>
      <c r="C124">
        <v>1.4346126448434799</v>
      </c>
      <c r="D124">
        <v>1.4346126448434799</v>
      </c>
    </row>
    <row r="125" spans="1:4">
      <c r="A125" s="1">
        <v>37711</v>
      </c>
      <c r="B125">
        <v>1.2102955549882899</v>
      </c>
      <c r="C125">
        <v>1.2102955549882899</v>
      </c>
      <c r="D125">
        <v>1.2102955549882899</v>
      </c>
    </row>
    <row r="126" spans="1:4">
      <c r="A126" s="1">
        <v>37802</v>
      </c>
      <c r="B126">
        <v>0.98487130814097801</v>
      </c>
      <c r="C126">
        <v>0.98487130814097801</v>
      </c>
      <c r="D126">
        <v>0.98487130814097801</v>
      </c>
    </row>
    <row r="127" spans="1:4">
      <c r="A127" s="1">
        <v>37894</v>
      </c>
      <c r="B127">
        <v>1.03365252571942</v>
      </c>
      <c r="C127">
        <v>1.03365252571942</v>
      </c>
      <c r="D127">
        <v>1.03365252571942</v>
      </c>
    </row>
    <row r="128" spans="1:4">
      <c r="A128" s="1">
        <v>37986</v>
      </c>
      <c r="B128">
        <v>1.0831738079558499</v>
      </c>
      <c r="C128">
        <v>1.0831738079558499</v>
      </c>
      <c r="D128">
        <v>1.0831738079558499</v>
      </c>
    </row>
    <row r="129" spans="1:4">
      <c r="A129" s="1">
        <v>38077</v>
      </c>
      <c r="B129">
        <v>1.0486952050103899</v>
      </c>
      <c r="C129">
        <v>1.0486952050103899</v>
      </c>
      <c r="D129">
        <v>1.0486952050103899</v>
      </c>
    </row>
    <row r="130" spans="1:4">
      <c r="A130" s="1">
        <v>38168</v>
      </c>
      <c r="B130">
        <v>1.0518485886681701</v>
      </c>
      <c r="C130">
        <v>1.0518485886681701</v>
      </c>
      <c r="D130">
        <v>1.0518485886681701</v>
      </c>
    </row>
    <row r="131" spans="1:4">
      <c r="A131" s="1">
        <v>38260</v>
      </c>
      <c r="B131">
        <v>1.0689605281267101</v>
      </c>
      <c r="C131">
        <v>1.0689605281267101</v>
      </c>
      <c r="D131">
        <v>1.0689605281267101</v>
      </c>
    </row>
    <row r="132" spans="1:4">
      <c r="A132" s="1">
        <v>38352</v>
      </c>
      <c r="B132">
        <v>1.1076290480500099</v>
      </c>
      <c r="C132">
        <v>1.1076290480500099</v>
      </c>
      <c r="D132">
        <v>1.1076290480500099</v>
      </c>
    </row>
    <row r="133" spans="1:4">
      <c r="A133" s="1">
        <v>38442</v>
      </c>
      <c r="B133">
        <v>1.1295091370685799</v>
      </c>
      <c r="C133">
        <v>1.1295091370685799</v>
      </c>
      <c r="D133">
        <v>1.1295091370685799</v>
      </c>
    </row>
    <row r="134" spans="1:4">
      <c r="A134" s="1">
        <v>38533</v>
      </c>
      <c r="B134">
        <v>1.0748288680373199</v>
      </c>
      <c r="C134">
        <v>1.0748288680373199</v>
      </c>
      <c r="D134">
        <v>1.0748288680373199</v>
      </c>
    </row>
    <row r="135" spans="1:4">
      <c r="A135" s="1">
        <v>38625</v>
      </c>
      <c r="B135">
        <v>1.09301286726317</v>
      </c>
      <c r="C135">
        <v>1.09301286726317</v>
      </c>
      <c r="D135">
        <v>1.09301286726317</v>
      </c>
    </row>
    <row r="136" spans="1:4">
      <c r="A136" s="1">
        <v>38717</v>
      </c>
      <c r="B136">
        <v>1.18160498258012</v>
      </c>
      <c r="C136">
        <v>1.18160498258012</v>
      </c>
      <c r="D136">
        <v>1.18160498258012</v>
      </c>
    </row>
    <row r="137" spans="1:4">
      <c r="A137" s="1">
        <v>38807</v>
      </c>
      <c r="B137">
        <v>1.46210462437246</v>
      </c>
      <c r="C137">
        <v>1.46210462437246</v>
      </c>
      <c r="D137">
        <v>1.46210462437246</v>
      </c>
    </row>
    <row r="138" spans="1:4">
      <c r="A138" s="1">
        <v>38898</v>
      </c>
      <c r="B138">
        <v>1.6722110314241101</v>
      </c>
      <c r="C138">
        <v>1.6722110314241101</v>
      </c>
      <c r="D138">
        <v>1.6722110314241101</v>
      </c>
    </row>
    <row r="139" spans="1:4">
      <c r="A139" s="1">
        <v>38990</v>
      </c>
      <c r="B139">
        <v>1.8339214528525201</v>
      </c>
      <c r="C139">
        <v>1.8339214528525201</v>
      </c>
      <c r="D139">
        <v>1.8339214528525201</v>
      </c>
    </row>
    <row r="140" spans="1:4">
      <c r="A140" s="1">
        <v>39082</v>
      </c>
      <c r="B140">
        <v>2.01851966862501</v>
      </c>
      <c r="C140">
        <v>2.01851966862501</v>
      </c>
      <c r="D140">
        <v>2.01851966862501</v>
      </c>
    </row>
    <row r="141" spans="1:4">
      <c r="A141" s="1">
        <v>39172</v>
      </c>
      <c r="B141">
        <v>2.1005167173930799</v>
      </c>
      <c r="C141">
        <v>2.1005167173930799</v>
      </c>
      <c r="D141">
        <v>2.1005167173930799</v>
      </c>
    </row>
    <row r="142" spans="1:4">
      <c r="A142" s="1">
        <v>39263</v>
      </c>
      <c r="B142">
        <v>2.5873473870952899</v>
      </c>
      <c r="C142">
        <v>2.5873473870952899</v>
      </c>
      <c r="D142">
        <v>2.5873473870952899</v>
      </c>
    </row>
    <row r="143" spans="1:4">
      <c r="A143" s="1">
        <v>39355</v>
      </c>
      <c r="B143">
        <v>2.7483288489766098</v>
      </c>
      <c r="C143">
        <v>2.7483288489766098</v>
      </c>
      <c r="D143">
        <v>2.7483288489766098</v>
      </c>
    </row>
    <row r="144" spans="1:4">
      <c r="A144" s="1">
        <v>39447</v>
      </c>
      <c r="B144">
        <v>2.8502045406077601</v>
      </c>
      <c r="C144">
        <v>2.8502045406077601</v>
      </c>
      <c r="D144">
        <v>2.8502045406077601</v>
      </c>
    </row>
    <row r="145" spans="1:4">
      <c r="A145" s="1">
        <v>39538</v>
      </c>
      <c r="B145">
        <v>2.8922316705044202</v>
      </c>
      <c r="C145">
        <v>2.8922316705044202</v>
      </c>
      <c r="D145">
        <v>2.8922316705044202</v>
      </c>
    </row>
    <row r="146" spans="1:4">
      <c r="A146" s="1">
        <v>39629</v>
      </c>
      <c r="B146">
        <v>3.0741155021697302</v>
      </c>
      <c r="C146">
        <v>3.0741155021697302</v>
      </c>
      <c r="D146">
        <v>3.0741155021697302</v>
      </c>
    </row>
    <row r="147" spans="1:4">
      <c r="A147" s="1">
        <v>39721</v>
      </c>
      <c r="B147">
        <v>3.2944247871889001</v>
      </c>
      <c r="C147">
        <v>3.2944247871889001</v>
      </c>
      <c r="D147">
        <v>3.2944247871889001</v>
      </c>
    </row>
    <row r="148" spans="1:4">
      <c r="A148" s="1">
        <v>39813</v>
      </c>
      <c r="B148">
        <v>2.6033206653166401</v>
      </c>
      <c r="C148">
        <v>2.6033206653166401</v>
      </c>
      <c r="D148">
        <v>2.6033206653166401</v>
      </c>
    </row>
    <row r="149" spans="1:4">
      <c r="A149" s="1">
        <v>39903</v>
      </c>
      <c r="B149">
        <v>2.6518572322160798</v>
      </c>
      <c r="C149">
        <v>2.6518572322160798</v>
      </c>
      <c r="D149">
        <v>2.6518572322160798</v>
      </c>
    </row>
    <row r="150" spans="1:4">
      <c r="A150" s="1">
        <v>39994</v>
      </c>
      <c r="B150">
        <v>2.3234279207682902</v>
      </c>
      <c r="C150">
        <v>2.3234279207682902</v>
      </c>
      <c r="D150">
        <v>2.3234279207682902</v>
      </c>
    </row>
    <row r="151" spans="1:4">
      <c r="A151" s="1">
        <v>40086</v>
      </c>
      <c r="B151">
        <v>2.1380333519918699</v>
      </c>
      <c r="C151">
        <v>2.1380333519918699</v>
      </c>
      <c r="D151">
        <v>2.1380333519918699</v>
      </c>
    </row>
    <row r="152" spans="1:4">
      <c r="A152" s="1">
        <v>40178</v>
      </c>
      <c r="B152">
        <v>2.33241477256104</v>
      </c>
      <c r="C152">
        <v>2.33241477256104</v>
      </c>
      <c r="D152">
        <v>2.33241477256104</v>
      </c>
    </row>
    <row r="153" spans="1:4">
      <c r="A153" s="1">
        <v>40268</v>
      </c>
      <c r="B153">
        <v>2.0383394863620099</v>
      </c>
      <c r="C153">
        <v>2.0383394863620099</v>
      </c>
      <c r="D153">
        <v>2.0383394863620099</v>
      </c>
    </row>
    <row r="154" spans="1:4">
      <c r="A154" s="1">
        <v>40359</v>
      </c>
      <c r="B154">
        <v>1.4769843880801501</v>
      </c>
      <c r="C154">
        <v>1.4769843880801501</v>
      </c>
      <c r="D154">
        <v>1.4769843880801501</v>
      </c>
    </row>
    <row r="155" spans="1:4">
      <c r="A155" s="1">
        <v>40451</v>
      </c>
      <c r="B155">
        <v>1.65403067676162</v>
      </c>
      <c r="C155">
        <v>1.65403067676162</v>
      </c>
      <c r="D155">
        <v>1.65403067676162</v>
      </c>
    </row>
    <row r="156" spans="1:4">
      <c r="A156" s="1">
        <v>40543</v>
      </c>
      <c r="B156">
        <v>2.3152986726778599</v>
      </c>
      <c r="C156">
        <v>2.3152986726778599</v>
      </c>
      <c r="D156">
        <v>2.3152986726778599</v>
      </c>
    </row>
    <row r="157" spans="1:4">
      <c r="A157" s="1">
        <v>40633</v>
      </c>
      <c r="B157">
        <v>3.35740533649532</v>
      </c>
      <c r="C157">
        <v>3.35740533649532</v>
      </c>
      <c r="D157">
        <v>3.35740533649532</v>
      </c>
    </row>
    <row r="158" spans="1:4">
      <c r="A158" s="1">
        <v>40724</v>
      </c>
      <c r="B158">
        <v>4.1811987726222402</v>
      </c>
      <c r="C158">
        <v>4.1811987726222402</v>
      </c>
      <c r="D158">
        <v>4.1811987726222402</v>
      </c>
    </row>
    <row r="159" spans="1:4">
      <c r="A159" s="1">
        <v>40816</v>
      </c>
      <c r="B159">
        <v>2.1053258997637401</v>
      </c>
      <c r="C159">
        <v>2.1053258997637401</v>
      </c>
      <c r="D159">
        <v>2.1053258997637401</v>
      </c>
    </row>
    <row r="160" spans="1:4">
      <c r="A160" s="1">
        <v>40908</v>
      </c>
      <c r="B160">
        <v>0.84836904398383395</v>
      </c>
      <c r="C160">
        <v>0.84836904398383395</v>
      </c>
      <c r="D160">
        <v>0.84836904398383395</v>
      </c>
    </row>
    <row r="161" spans="1:4">
      <c r="A161" s="1">
        <v>40999</v>
      </c>
      <c r="B161">
        <v>0.20306969941410499</v>
      </c>
      <c r="C161">
        <v>0.20306969941410499</v>
      </c>
      <c r="D161">
        <v>0.20306969941410499</v>
      </c>
    </row>
    <row r="162" spans="1:4">
      <c r="A162" s="1">
        <v>41090</v>
      </c>
      <c r="B162">
        <v>-0.20660849736054501</v>
      </c>
      <c r="C162">
        <v>-0.20660849736054501</v>
      </c>
      <c r="D162">
        <v>-0.20660849736054501</v>
      </c>
    </row>
    <row r="163" spans="1:4">
      <c r="A163" s="1">
        <v>41182</v>
      </c>
      <c r="B163">
        <v>-0.85933331801987101</v>
      </c>
      <c r="C163">
        <v>-0.85933331801987101</v>
      </c>
      <c r="D163">
        <v>-0.85933331801987101</v>
      </c>
    </row>
    <row r="164" spans="1:4">
      <c r="A164" s="1">
        <v>41274</v>
      </c>
      <c r="B164">
        <v>-0.99743245474066999</v>
      </c>
      <c r="C164">
        <v>-0.99743245474066999</v>
      </c>
      <c r="D164">
        <v>-0.99743245474066999</v>
      </c>
    </row>
    <row r="165" spans="1:4">
      <c r="A165" s="1">
        <v>41364</v>
      </c>
      <c r="B165">
        <v>-0.78518470571071297</v>
      </c>
      <c r="C165">
        <v>-0.78518470571071297</v>
      </c>
      <c r="D165">
        <v>-0.78518470571071297</v>
      </c>
    </row>
    <row r="166" spans="1:4">
      <c r="A166" s="1">
        <v>41455</v>
      </c>
      <c r="B166">
        <v>-0.93682125310169795</v>
      </c>
      <c r="C166">
        <v>-0.93682125310169795</v>
      </c>
      <c r="D166">
        <v>-0.93682125310169795</v>
      </c>
    </row>
    <row r="167" spans="1:4">
      <c r="A167" s="1">
        <v>41547</v>
      </c>
      <c r="B167">
        <v>-0.61523930848132402</v>
      </c>
      <c r="C167">
        <v>-0.61523930848132402</v>
      </c>
      <c r="D167">
        <v>-0.61523930848132402</v>
      </c>
    </row>
    <row r="168" spans="1:4">
      <c r="A168" s="1">
        <v>41639</v>
      </c>
      <c r="B168">
        <v>-0.70882155920905099</v>
      </c>
      <c r="C168">
        <v>-0.70882155920905099</v>
      </c>
      <c r="D168">
        <v>-0.70882155920905099</v>
      </c>
    </row>
    <row r="169" spans="1:4">
      <c r="A169" s="1">
        <v>41729</v>
      </c>
      <c r="B169">
        <v>-0.90072382184798305</v>
      </c>
      <c r="C169">
        <v>-0.90072382184798305</v>
      </c>
      <c r="D169">
        <v>-0.90072382184798305</v>
      </c>
    </row>
    <row r="170" spans="1:4">
      <c r="A170" s="1">
        <v>41820</v>
      </c>
      <c r="B170">
        <v>-0.99917397626097804</v>
      </c>
      <c r="C170">
        <v>-0.99917397626097804</v>
      </c>
      <c r="D170">
        <v>-0.99917397626097804</v>
      </c>
    </row>
    <row r="171" spans="1:4">
      <c r="A171" s="1">
        <v>41912</v>
      </c>
      <c r="B171">
        <v>-1.3626062625578299</v>
      </c>
      <c r="C171">
        <v>-1.3626062625578299</v>
      </c>
      <c r="D171">
        <v>-1.3626062625578299</v>
      </c>
    </row>
    <row r="172" spans="1:4">
      <c r="A172" s="1">
        <v>42004</v>
      </c>
      <c r="B172">
        <v>-1.5263894200800201</v>
      </c>
      <c r="C172">
        <v>-1.5263894200800201</v>
      </c>
      <c r="D172">
        <v>-1.5263894200800201</v>
      </c>
    </row>
    <row r="173" spans="1:4">
      <c r="A173" s="1">
        <v>42094</v>
      </c>
      <c r="B173">
        <v>-1.8319766579394201</v>
      </c>
      <c r="C173">
        <v>-1.8319766579394201</v>
      </c>
      <c r="D173">
        <v>-1.8319766579394201</v>
      </c>
    </row>
    <row r="174" spans="1:4">
      <c r="A174" s="1">
        <v>42185</v>
      </c>
      <c r="B174">
        <v>-1.90047119030337</v>
      </c>
      <c r="C174">
        <v>-1.90047119030337</v>
      </c>
      <c r="D174">
        <v>-1.90047119030337</v>
      </c>
    </row>
    <row r="175" spans="1:4">
      <c r="A175" s="1">
        <v>42277</v>
      </c>
      <c r="B175">
        <v>-1.8310935184335599</v>
      </c>
      <c r="C175">
        <v>-1.8310935184335599</v>
      </c>
      <c r="D175">
        <v>-1.8310935184335599</v>
      </c>
    </row>
    <row r="176" spans="1:4">
      <c r="A176" s="1">
        <v>42369</v>
      </c>
      <c r="B176">
        <v>-2.3054414488725801</v>
      </c>
      <c r="C176">
        <v>-2.3054414488725801</v>
      </c>
      <c r="D176">
        <v>-2.3054414488725801</v>
      </c>
    </row>
    <row r="177" spans="1:4">
      <c r="A177" s="1">
        <v>42460</v>
      </c>
      <c r="B177">
        <v>-2.6341454175724301</v>
      </c>
      <c r="C177">
        <v>-2.6341454175724301</v>
      </c>
      <c r="D177">
        <v>-2.6341454175724301</v>
      </c>
    </row>
    <row r="178" spans="1:4">
      <c r="A178" s="1">
        <v>42551</v>
      </c>
      <c r="B178">
        <v>-2.67368742342369</v>
      </c>
      <c r="C178">
        <v>-2.67368742342369</v>
      </c>
      <c r="D178">
        <v>-2.67368742342369</v>
      </c>
    </row>
    <row r="179" spans="1:4">
      <c r="A179" s="1">
        <v>42643</v>
      </c>
      <c r="B179">
        <v>-2.7811863640499901</v>
      </c>
      <c r="C179">
        <v>-2.7811863640499901</v>
      </c>
      <c r="D179">
        <v>-2.7811863640499901</v>
      </c>
    </row>
    <row r="180" spans="1:4">
      <c r="A180" s="1">
        <v>42735</v>
      </c>
      <c r="B180">
        <v>-2.4640239327216098</v>
      </c>
      <c r="C180">
        <v>-2.4640239327216098</v>
      </c>
      <c r="D180">
        <v>-2.4640239327216098</v>
      </c>
    </row>
    <row r="181" spans="1:4">
      <c r="A181" s="1">
        <v>42825</v>
      </c>
      <c r="B181">
        <v>-2.2927145117701602</v>
      </c>
      <c r="C181">
        <v>-2.2927145117701602</v>
      </c>
      <c r="D181">
        <v>-2.2927145117701602</v>
      </c>
    </row>
    <row r="182" spans="1:4">
      <c r="A182" s="1">
        <v>42916</v>
      </c>
      <c r="B182">
        <v>-2.4637397584024501</v>
      </c>
      <c r="C182">
        <v>-2.4637397584024501</v>
      </c>
      <c r="D182">
        <v>-2.4637397584024501</v>
      </c>
    </row>
    <row r="183" spans="1:4">
      <c r="A183" s="1">
        <v>43008</v>
      </c>
      <c r="B183">
        <v>-2.2341110187227899</v>
      </c>
      <c r="C183">
        <v>-2.2341110187227899</v>
      </c>
      <c r="D183">
        <v>-2.2341110187227899</v>
      </c>
    </row>
    <row r="184" spans="1:4">
      <c r="A184" s="1">
        <v>43100</v>
      </c>
      <c r="B184">
        <v>-2.3373999957025902</v>
      </c>
      <c r="C184">
        <v>-2.3373999957025902</v>
      </c>
      <c r="D184">
        <v>-2.3373999957025902</v>
      </c>
    </row>
    <row r="185" spans="1:4">
      <c r="A185" s="1">
        <v>43190</v>
      </c>
      <c r="B185">
        <v>-2.2395750468340001</v>
      </c>
      <c r="C185">
        <v>-2.2395750468340001</v>
      </c>
      <c r="D185">
        <v>-2.2395750468340001</v>
      </c>
    </row>
    <row r="186" spans="1:4">
      <c r="A186" s="1">
        <v>43281</v>
      </c>
      <c r="B186">
        <v>-2.28032242370546</v>
      </c>
      <c r="C186">
        <v>-2.28032242370546</v>
      </c>
      <c r="D186">
        <v>-2.28032242370546</v>
      </c>
    </row>
    <row r="187" spans="1:4">
      <c r="A187" s="1">
        <v>43373</v>
      </c>
      <c r="B187">
        <v>-2.3150968443931901</v>
      </c>
      <c r="C187">
        <v>-2.3150968443931901</v>
      </c>
      <c r="D187">
        <v>-2.3150968443931901</v>
      </c>
    </row>
    <row r="188" spans="1:4">
      <c r="A188" s="1">
        <v>43465</v>
      </c>
      <c r="B188">
        <v>-2.3516634232534099</v>
      </c>
      <c r="C188">
        <v>-2.3516634232534099</v>
      </c>
      <c r="D188">
        <v>-2.3516634232534099</v>
      </c>
    </row>
    <row r="189" spans="1:4">
      <c r="A189" s="1">
        <v>43555</v>
      </c>
      <c r="B189">
        <v>-2.2904915679695401</v>
      </c>
      <c r="C189">
        <v>-2.2904915679695401</v>
      </c>
      <c r="D189">
        <v>-2.2904915679695401</v>
      </c>
    </row>
    <row r="190" spans="1:4">
      <c r="A190" s="1">
        <v>43646</v>
      </c>
      <c r="B190">
        <v>-2.6436379492045199</v>
      </c>
      <c r="C190">
        <v>-2.6436379492045199</v>
      </c>
      <c r="D190">
        <v>-2.6436379492045199</v>
      </c>
    </row>
    <row r="191" spans="1:4">
      <c r="A191" s="1">
        <v>43738</v>
      </c>
      <c r="B191">
        <v>-2.9588117840078998</v>
      </c>
      <c r="C191">
        <v>-2.9588117840078998</v>
      </c>
      <c r="D191">
        <v>-2.9588117840078998</v>
      </c>
    </row>
    <row r="192" spans="1:4">
      <c r="A192" s="1">
        <v>43830</v>
      </c>
      <c r="B192">
        <v>-3.0277893814066799</v>
      </c>
      <c r="C192">
        <v>-3.0277893814066799</v>
      </c>
      <c r="D192">
        <v>-3.0277893814066799</v>
      </c>
    </row>
    <row r="193" spans="1:4">
      <c r="A193" s="1">
        <v>43921</v>
      </c>
      <c r="B193">
        <v>-3.2667220043087002</v>
      </c>
      <c r="C193">
        <v>-3.2667220043087002</v>
      </c>
      <c r="D193">
        <v>-3.2667220043087002</v>
      </c>
    </row>
    <row r="194" spans="1:4">
      <c r="A194" s="1">
        <v>44012</v>
      </c>
      <c r="B194">
        <v>-3.4729558824865601</v>
      </c>
      <c r="C194">
        <v>-3.4729558824865601</v>
      </c>
      <c r="D194">
        <v>-3.4729558824865601</v>
      </c>
    </row>
    <row r="195" spans="1:4">
      <c r="A195" s="1">
        <v>44104</v>
      </c>
      <c r="B195">
        <v>-3.3459148033241899</v>
      </c>
      <c r="C195">
        <v>-3.3459148033241899</v>
      </c>
      <c r="D195">
        <v>-3.3459148033241899</v>
      </c>
    </row>
    <row r="196" spans="1:4">
      <c r="A196" s="1">
        <v>44196</v>
      </c>
      <c r="B196">
        <v>-3.7690268584575199</v>
      </c>
      <c r="C196">
        <v>-3.7690268584575199</v>
      </c>
      <c r="D196">
        <v>-3.7690268584575199</v>
      </c>
    </row>
    <row r="197" spans="1:4">
      <c r="A197" s="1">
        <v>44286</v>
      </c>
      <c r="B197">
        <v>-3.56750498533389</v>
      </c>
      <c r="C197">
        <v>-3.56750498533389</v>
      </c>
      <c r="D197">
        <v>-3.56750498533389</v>
      </c>
    </row>
    <row r="198" spans="1:4">
      <c r="A198" s="1">
        <v>44377</v>
      </c>
      <c r="B198">
        <v>-3.0443164282031701</v>
      </c>
      <c r="C198">
        <v>-3.0443164282031701</v>
      </c>
      <c r="D198">
        <v>-3.0443164282031701</v>
      </c>
    </row>
    <row r="199" spans="1:4">
      <c r="A199" s="1">
        <v>44469</v>
      </c>
      <c r="B199">
        <v>-2.8394912980586899</v>
      </c>
      <c r="C199">
        <v>-2.8394912980586899</v>
      </c>
      <c r="D199">
        <v>-2.8394912980586899</v>
      </c>
    </row>
    <row r="200" spans="1:4">
      <c r="A200" s="1">
        <v>44561</v>
      </c>
      <c r="B200">
        <v>-2.92794466845233</v>
      </c>
      <c r="C200">
        <v>-2.92794466845233</v>
      </c>
      <c r="D200">
        <v>-2.92794466845233</v>
      </c>
    </row>
    <row r="201" spans="1:4">
      <c r="A201" s="1">
        <v>44651</v>
      </c>
      <c r="B201">
        <v>-2.5328178973388402</v>
      </c>
      <c r="C201">
        <v>-2.5328178973388402</v>
      </c>
      <c r="D201">
        <v>-2.5328178973388402</v>
      </c>
    </row>
    <row r="202" spans="1:4">
      <c r="A202" s="1">
        <v>44742</v>
      </c>
      <c r="B202">
        <v>-1.73199395840604</v>
      </c>
      <c r="C202">
        <v>-1.73199395840604</v>
      </c>
      <c r="D202">
        <v>-1.73199395840604</v>
      </c>
    </row>
    <row r="203" spans="1:4">
      <c r="A203" s="1">
        <v>44834</v>
      </c>
      <c r="B203">
        <v>-1.2280337834508599</v>
      </c>
      <c r="C203">
        <v>-1.2280337834508599</v>
      </c>
      <c r="D203">
        <v>-1.2280337834508599</v>
      </c>
    </row>
    <row r="204" spans="1:4">
      <c r="A204" s="1">
        <v>44926</v>
      </c>
      <c r="B204">
        <v>-0.78684347891671402</v>
      </c>
      <c r="C204">
        <v>-0.78684347891671402</v>
      </c>
      <c r="D204">
        <v>-0.78684347891671402</v>
      </c>
    </row>
    <row r="205" spans="1:4">
      <c r="A205" s="1">
        <v>45016</v>
      </c>
      <c r="B205">
        <v>-0.53859143379626195</v>
      </c>
      <c r="C205">
        <v>-0.53859143379626195</v>
      </c>
      <c r="D205">
        <v>-0.53859143379626195</v>
      </c>
    </row>
    <row r="206" spans="1:4">
      <c r="A206" s="1">
        <v>45107</v>
      </c>
      <c r="B206">
        <v>-0.162821122818925</v>
      </c>
      <c r="C206">
        <v>-0.162821122818925</v>
      </c>
      <c r="D206">
        <v>-0.162821122818925</v>
      </c>
    </row>
    <row r="207" spans="1:4">
      <c r="A207" s="1">
        <v>45199</v>
      </c>
      <c r="B207">
        <v>0.202906821301131</v>
      </c>
      <c r="C207">
        <v>0.202906821301131</v>
      </c>
      <c r="D207">
        <v>0.202906821301131</v>
      </c>
    </row>
    <row r="208" spans="1:4">
      <c r="A208" s="1">
        <v>45291</v>
      </c>
      <c r="B208">
        <v>0.27174217648740001</v>
      </c>
      <c r="C208">
        <v>0.27174217648740001</v>
      </c>
      <c r="D208">
        <v>0.27174217648740001</v>
      </c>
    </row>
    <row r="209" spans="1:4">
      <c r="A209" s="1">
        <v>45382</v>
      </c>
      <c r="B209">
        <v>0.34889491137955098</v>
      </c>
      <c r="C209">
        <v>0.34889491137955098</v>
      </c>
      <c r="D209">
        <v>0.34889491137955098</v>
      </c>
    </row>
    <row r="210" spans="1:4">
      <c r="A210" s="1">
        <v>45473</v>
      </c>
      <c r="B210">
        <v>0.42043325522565</v>
      </c>
      <c r="C210">
        <v>0.42043325522565</v>
      </c>
      <c r="D210">
        <v>0.42043325522565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>
      <c r="A3" s="1">
        <v>26572</v>
      </c>
      <c r="B3">
        <v>1.68916430533893</v>
      </c>
      <c r="C3">
        <v>1.68916430533893</v>
      </c>
      <c r="D3">
        <v>1.68916430533893</v>
      </c>
    </row>
    <row r="4" spans="1:4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>
      <c r="A8" s="1">
        <v>27029</v>
      </c>
      <c r="B8">
        <v>7.24452410756881</v>
      </c>
      <c r="C8">
        <v>7.24452410756881</v>
      </c>
      <c r="D8">
        <v>7.24452410756881</v>
      </c>
    </row>
    <row r="9" spans="1:4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>
      <c r="A13" s="1">
        <v>27484</v>
      </c>
      <c r="B13">
        <v>4.7180563378497</v>
      </c>
      <c r="C13">
        <v>4.7180563378497</v>
      </c>
      <c r="D13">
        <v>4.7180563378497</v>
      </c>
    </row>
    <row r="14" spans="1:4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>
      <c r="A45" s="1">
        <v>30406</v>
      </c>
      <c r="B45">
        <v>8.3730724551527</v>
      </c>
      <c r="C45">
        <v>8.3730724551527</v>
      </c>
      <c r="D45">
        <v>8.3730724551527</v>
      </c>
    </row>
    <row r="46" spans="1:4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>
      <c r="A77" s="1">
        <v>33328</v>
      </c>
      <c r="B77">
        <v>8.4781841093771</v>
      </c>
      <c r="C77">
        <v>8.4781841093771</v>
      </c>
      <c r="D77">
        <v>8.4781841093771</v>
      </c>
    </row>
    <row r="78" spans="1:4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1.93427135436727</v>
      </c>
      <c r="C2">
        <v>1.93427135436727</v>
      </c>
      <c r="D2">
        <v>1.93427135436727</v>
      </c>
    </row>
    <row r="3" spans="1:4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>
      <c r="A4" s="1">
        <v>26664</v>
      </c>
      <c r="B4">
        <v>4.43865548032971</v>
      </c>
      <c r="C4">
        <v>4.43865548032971</v>
      </c>
      <c r="D4">
        <v>4.43865548032971</v>
      </c>
    </row>
    <row r="5" spans="1:4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>
      <c r="A8" s="1">
        <v>27029</v>
      </c>
      <c r="B8">
        <v>9.76882162030868</v>
      </c>
      <c r="C8">
        <v>9.76882162030868</v>
      </c>
      <c r="D8">
        <v>9.76882162030868</v>
      </c>
    </row>
    <row r="9" spans="1:4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>
      <c r="A16" s="1">
        <v>27759</v>
      </c>
      <c r="B16">
        <v>4.2435358725693</v>
      </c>
      <c r="C16">
        <v>4.2435358725693</v>
      </c>
      <c r="D16">
        <v>4.2435358725693</v>
      </c>
    </row>
    <row r="17" spans="1:4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>
      <c r="A23" s="1">
        <v>28398</v>
      </c>
      <c r="B23">
        <v>6.9794665174635</v>
      </c>
      <c r="C23">
        <v>6.9794665174635</v>
      </c>
      <c r="D23">
        <v>6.9794665174635</v>
      </c>
    </row>
    <row r="24" spans="1:4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>
      <c r="A98" s="1">
        <v>35246</v>
      </c>
      <c r="B98">
        <v>3.3010252231127</v>
      </c>
      <c r="C98">
        <v>3.3010252231127</v>
      </c>
      <c r="D98">
        <v>3.3010252231127</v>
      </c>
    </row>
    <row r="99" spans="1:4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>
      <c r="A109" s="1">
        <v>36250</v>
      </c>
      <c r="B109">
        <v>1.766936453102</v>
      </c>
      <c r="C109">
        <v>1.766936453102</v>
      </c>
      <c r="D109">
        <v>1.766936453102</v>
      </c>
    </row>
    <row r="110" spans="1:4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>
      <c r="A4" s="1">
        <v>26664</v>
      </c>
      <c r="B4">
        <v>3.52511189613403</v>
      </c>
      <c r="C4">
        <v>3.52511189613403</v>
      </c>
      <c r="D4">
        <v>3.52511189613403</v>
      </c>
    </row>
    <row r="5" spans="1:4">
      <c r="A5" s="1">
        <v>26754</v>
      </c>
      <c r="B5">
        <v>3.51947361093328</v>
      </c>
      <c r="C5">
        <v>3.51947361093328</v>
      </c>
      <c r="D5">
        <v>3.51947361093328</v>
      </c>
    </row>
    <row r="6" spans="1:4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3.0747811160597198</v>
      </c>
      <c r="C2">
        <v>3.0747811160597198</v>
      </c>
      <c r="D2">
        <v>3.0747811160597198</v>
      </c>
    </row>
    <row r="3" spans="1:4">
      <c r="A3" s="1">
        <v>26572</v>
      </c>
      <c r="B3">
        <v>3.4950743687323098</v>
      </c>
      <c r="C3">
        <v>3.4950743687323098</v>
      </c>
      <c r="D3">
        <v>3.4950743687323098</v>
      </c>
    </row>
    <row r="4" spans="1:4">
      <c r="A4" s="1">
        <v>26664</v>
      </c>
      <c r="B4">
        <v>4.0453651120299901</v>
      </c>
      <c r="C4">
        <v>4.0453651120299901</v>
      </c>
      <c r="D4">
        <v>4.0453651120299901</v>
      </c>
    </row>
    <row r="5" spans="1:4">
      <c r="A5" s="1">
        <v>26754</v>
      </c>
      <c r="B5">
        <v>4.0524669209357302</v>
      </c>
      <c r="C5">
        <v>4.0524669209357302</v>
      </c>
      <c r="D5">
        <v>4.0524669209357302</v>
      </c>
    </row>
    <row r="6" spans="1:4">
      <c r="A6" s="1">
        <v>26845</v>
      </c>
      <c r="B6">
        <v>4.9238112543225201</v>
      </c>
      <c r="C6">
        <v>4.9238112543225201</v>
      </c>
      <c r="D6">
        <v>4.9238112543225201</v>
      </c>
    </row>
    <row r="7" spans="1:4">
      <c r="A7" s="1">
        <v>26937</v>
      </c>
      <c r="B7">
        <v>5.5795897735518096</v>
      </c>
      <c r="C7">
        <v>5.5795897735518096</v>
      </c>
      <c r="D7">
        <v>5.5795897735518096</v>
      </c>
    </row>
    <row r="8" spans="1:4">
      <c r="A8" s="1">
        <v>27029</v>
      </c>
      <c r="B8">
        <v>6.1751791375606997</v>
      </c>
      <c r="C8">
        <v>6.1751791375606997</v>
      </c>
      <c r="D8">
        <v>6.1751791375606997</v>
      </c>
    </row>
    <row r="9" spans="1:4">
      <c r="A9" s="1">
        <v>27119</v>
      </c>
      <c r="B9">
        <v>6.0940570933194902</v>
      </c>
      <c r="C9">
        <v>6.0940570933194902</v>
      </c>
      <c r="D9">
        <v>6.0940570933194902</v>
      </c>
    </row>
    <row r="10" spans="1:4">
      <c r="A10" s="1">
        <v>27210</v>
      </c>
      <c r="B10">
        <v>6.5973975959559503</v>
      </c>
      <c r="C10">
        <v>6.5973975959559503</v>
      </c>
      <c r="D10">
        <v>6.5973975959559503</v>
      </c>
    </row>
    <row r="11" spans="1:4">
      <c r="A11" s="1">
        <v>27302</v>
      </c>
      <c r="B11">
        <v>6.42274901303107</v>
      </c>
      <c r="C11">
        <v>6.42274901303107</v>
      </c>
      <c r="D11">
        <v>6.42274901303107</v>
      </c>
    </row>
    <row r="12" spans="1:4">
      <c r="A12" s="1">
        <v>27394</v>
      </c>
      <c r="B12">
        <v>5.9423163385236002</v>
      </c>
      <c r="C12">
        <v>5.9423163385236002</v>
      </c>
      <c r="D12">
        <v>5.9423163385236002</v>
      </c>
    </row>
    <row r="13" spans="1:4">
      <c r="A13" s="1">
        <v>27484</v>
      </c>
      <c r="B13">
        <v>5.1096321090517201</v>
      </c>
      <c r="C13">
        <v>5.1096321090517201</v>
      </c>
      <c r="D13">
        <v>5.1096321090517201</v>
      </c>
    </row>
    <row r="14" spans="1:4">
      <c r="A14" s="1">
        <v>27575</v>
      </c>
      <c r="B14">
        <v>4.7347692865770403</v>
      </c>
      <c r="C14">
        <v>4.7347692865770403</v>
      </c>
      <c r="D14">
        <v>4.7347692865770403</v>
      </c>
    </row>
    <row r="15" spans="1:4">
      <c r="A15" s="1">
        <v>27667</v>
      </c>
      <c r="B15">
        <v>4.5092173195270702</v>
      </c>
      <c r="C15">
        <v>4.5092173195270702</v>
      </c>
      <c r="D15">
        <v>4.5092173195270702</v>
      </c>
    </row>
    <row r="16" spans="1:4">
      <c r="A16" s="1">
        <v>27759</v>
      </c>
      <c r="B16">
        <v>4.6860793955681501</v>
      </c>
      <c r="C16">
        <v>4.6860793955681501</v>
      </c>
      <c r="D16">
        <v>4.6860793955681501</v>
      </c>
    </row>
    <row r="17" spans="1:4">
      <c r="A17" s="1">
        <v>27850</v>
      </c>
      <c r="B17">
        <v>4.9925589747327397</v>
      </c>
      <c r="C17">
        <v>4.9925589747327397</v>
      </c>
      <c r="D17">
        <v>4.9925589747327397</v>
      </c>
    </row>
    <row r="18" spans="1:4">
      <c r="A18" s="1">
        <v>27941</v>
      </c>
      <c r="B18">
        <v>5.3843972476618802</v>
      </c>
      <c r="C18">
        <v>5.3843972476618802</v>
      </c>
      <c r="D18">
        <v>5.3843972476618802</v>
      </c>
    </row>
    <row r="19" spans="1:4">
      <c r="A19" s="1">
        <v>28033</v>
      </c>
      <c r="B19">
        <v>5.7985184855705603</v>
      </c>
      <c r="C19">
        <v>5.7985184855705603</v>
      </c>
      <c r="D19">
        <v>5.7985184855705603</v>
      </c>
    </row>
    <row r="20" spans="1:4">
      <c r="A20" s="1">
        <v>28125</v>
      </c>
      <c r="B20">
        <v>5.9189674393685499</v>
      </c>
      <c r="C20">
        <v>5.9189674393685499</v>
      </c>
      <c r="D20">
        <v>5.9189674393685499</v>
      </c>
    </row>
    <row r="21" spans="1:4">
      <c r="A21" s="1">
        <v>28215</v>
      </c>
      <c r="B21">
        <v>6.1359321064775996</v>
      </c>
      <c r="C21">
        <v>6.1359321064775996</v>
      </c>
      <c r="D21">
        <v>6.1359321064775996</v>
      </c>
    </row>
    <row r="22" spans="1:4">
      <c r="A22" s="1">
        <v>28306</v>
      </c>
      <c r="B22">
        <v>5.96971236899362</v>
      </c>
      <c r="C22">
        <v>5.96971236899362</v>
      </c>
      <c r="D22">
        <v>5.96971236899362</v>
      </c>
    </row>
    <row r="23" spans="1:4">
      <c r="A23" s="1">
        <v>28398</v>
      </c>
      <c r="B23">
        <v>5.88360509970172</v>
      </c>
      <c r="C23">
        <v>5.88360509970172</v>
      </c>
      <c r="D23">
        <v>5.88360509970172</v>
      </c>
    </row>
    <row r="24" spans="1:4">
      <c r="A24" s="1">
        <v>28490</v>
      </c>
      <c r="B24">
        <v>5.8515219909033096</v>
      </c>
      <c r="C24">
        <v>5.8515219909033096</v>
      </c>
      <c r="D24">
        <v>5.8515219909033096</v>
      </c>
    </row>
    <row r="25" spans="1:4">
      <c r="A25" s="1">
        <v>28580</v>
      </c>
      <c r="B25">
        <v>5.2466865409287902</v>
      </c>
      <c r="C25">
        <v>5.2466865409287902</v>
      </c>
      <c r="D25">
        <v>5.2466865409287902</v>
      </c>
    </row>
    <row r="26" spans="1:4">
      <c r="A26" s="1">
        <v>28671</v>
      </c>
      <c r="B26">
        <v>5.3318741071052802</v>
      </c>
      <c r="C26">
        <v>5.3318741071052802</v>
      </c>
      <c r="D26">
        <v>5.3318741071052802</v>
      </c>
    </row>
    <row r="27" spans="1:4">
      <c r="A27" s="1">
        <v>28763</v>
      </c>
      <c r="B27">
        <v>5.9145109388992196</v>
      </c>
      <c r="C27">
        <v>5.9145109388992196</v>
      </c>
      <c r="D27">
        <v>5.9145109388992196</v>
      </c>
    </row>
    <row r="28" spans="1:4">
      <c r="A28" s="1">
        <v>28855</v>
      </c>
      <c r="B28">
        <v>6.0079102275835599</v>
      </c>
      <c r="C28">
        <v>6.0079102275835599</v>
      </c>
      <c r="D28">
        <v>6.0079102275835599</v>
      </c>
    </row>
    <row r="29" spans="1:4">
      <c r="A29" s="1">
        <v>28945</v>
      </c>
      <c r="B29">
        <v>5.5558342912703198</v>
      </c>
      <c r="C29">
        <v>5.5558342912703198</v>
      </c>
      <c r="D29">
        <v>5.5558342912703198</v>
      </c>
    </row>
    <row r="30" spans="1:4">
      <c r="A30" s="1">
        <v>29036</v>
      </c>
      <c r="B30">
        <v>6.4029448487710399</v>
      </c>
      <c r="C30">
        <v>6.4029448487710399</v>
      </c>
      <c r="D30">
        <v>6.4029448487710399</v>
      </c>
    </row>
    <row r="31" spans="1:4">
      <c r="A31" s="1">
        <v>29128</v>
      </c>
      <c r="B31">
        <v>6.8439749478146803</v>
      </c>
      <c r="C31">
        <v>6.8439749478146803</v>
      </c>
      <c r="D31">
        <v>6.8439749478146803</v>
      </c>
    </row>
    <row r="32" spans="1:4">
      <c r="A32" s="1">
        <v>29220</v>
      </c>
      <c r="B32">
        <v>7.91525217304791</v>
      </c>
      <c r="C32">
        <v>7.91525217304791</v>
      </c>
      <c r="D32">
        <v>7.91525217304791</v>
      </c>
    </row>
    <row r="33" spans="1:4">
      <c r="A33" s="1">
        <v>29311</v>
      </c>
      <c r="B33">
        <v>8.0797517685364397</v>
      </c>
      <c r="C33">
        <v>8.0797517685364397</v>
      </c>
      <c r="D33">
        <v>8.0797517685364397</v>
      </c>
    </row>
    <row r="34" spans="1:4">
      <c r="A34" s="1">
        <v>29402</v>
      </c>
      <c r="B34">
        <v>7.99559554570786</v>
      </c>
      <c r="C34">
        <v>7.99559554570786</v>
      </c>
      <c r="D34">
        <v>7.99559554570786</v>
      </c>
    </row>
    <row r="35" spans="1:4">
      <c r="A35" s="1">
        <v>29494</v>
      </c>
      <c r="B35">
        <v>7.8590331701094103</v>
      </c>
      <c r="C35">
        <v>7.8590331701094103</v>
      </c>
      <c r="D35">
        <v>7.8590331701094103</v>
      </c>
    </row>
    <row r="36" spans="1:4">
      <c r="A36" s="1">
        <v>29586</v>
      </c>
      <c r="B36">
        <v>8.2486745160821204</v>
      </c>
      <c r="C36">
        <v>8.2486745160821204</v>
      </c>
      <c r="D36">
        <v>8.2486745160821204</v>
      </c>
    </row>
    <row r="37" spans="1:4">
      <c r="A37" s="1">
        <v>29676</v>
      </c>
      <c r="B37">
        <v>8.5199323636348492</v>
      </c>
      <c r="C37">
        <v>8.5199323636348492</v>
      </c>
      <c r="D37">
        <v>8.5199323636348492</v>
      </c>
    </row>
    <row r="38" spans="1:4">
      <c r="A38" s="1">
        <v>29767</v>
      </c>
      <c r="B38">
        <v>9.6061140341287192</v>
      </c>
      <c r="C38">
        <v>9.6061140341287192</v>
      </c>
      <c r="D38">
        <v>9.6061140341287192</v>
      </c>
    </row>
    <row r="39" spans="1:4">
      <c r="A39" s="1">
        <v>29859</v>
      </c>
      <c r="B39">
        <v>9.9106501005386907</v>
      </c>
      <c r="C39">
        <v>9.9106501005386907</v>
      </c>
      <c r="D39">
        <v>9.9106501005386907</v>
      </c>
    </row>
    <row r="40" spans="1:4">
      <c r="A40" s="1">
        <v>29951</v>
      </c>
      <c r="B40">
        <v>9.6440467288209106</v>
      </c>
      <c r="C40">
        <v>9.6440467288209106</v>
      </c>
      <c r="D40">
        <v>9.6440467288209106</v>
      </c>
    </row>
    <row r="41" spans="1:4">
      <c r="A41" s="1">
        <v>30041</v>
      </c>
      <c r="B41">
        <v>8.9203205303692403</v>
      </c>
      <c r="C41">
        <v>8.9203205303692403</v>
      </c>
      <c r="D41">
        <v>8.9203205303692403</v>
      </c>
    </row>
    <row r="42" spans="1:4">
      <c r="A42" s="1">
        <v>30132</v>
      </c>
      <c r="B42">
        <v>8.8217127292557205</v>
      </c>
      <c r="C42">
        <v>8.8217127292557205</v>
      </c>
      <c r="D42">
        <v>8.8217127292557205</v>
      </c>
    </row>
    <row r="43" spans="1:4">
      <c r="A43" s="1">
        <v>30224</v>
      </c>
      <c r="B43">
        <v>8.3379311471880904</v>
      </c>
      <c r="C43">
        <v>8.3379311471880904</v>
      </c>
      <c r="D43">
        <v>8.3379311471880904</v>
      </c>
    </row>
    <row r="44" spans="1:4">
      <c r="A44" s="1">
        <v>30316</v>
      </c>
      <c r="B44">
        <v>8.0538485039935992</v>
      </c>
      <c r="C44">
        <v>8.0538485039935992</v>
      </c>
      <c r="D44">
        <v>8.0538485039935992</v>
      </c>
    </row>
    <row r="45" spans="1:4">
      <c r="A45" s="1">
        <v>30406</v>
      </c>
      <c r="B45">
        <v>7.4742762848347404</v>
      </c>
      <c r="C45">
        <v>7.4742762848347404</v>
      </c>
      <c r="D45">
        <v>7.4742762848347404</v>
      </c>
    </row>
    <row r="46" spans="1:4">
      <c r="A46" s="1">
        <v>30497</v>
      </c>
      <c r="B46">
        <v>7.5498352089204603</v>
      </c>
      <c r="C46">
        <v>7.5498352089204603</v>
      </c>
      <c r="D46">
        <v>7.5498352089204603</v>
      </c>
    </row>
    <row r="47" spans="1:4">
      <c r="A47" s="1">
        <v>30589</v>
      </c>
      <c r="B47">
        <v>7.5996552576671004</v>
      </c>
      <c r="C47">
        <v>7.5996552576671004</v>
      </c>
      <c r="D47">
        <v>7.5996552576671004</v>
      </c>
    </row>
    <row r="48" spans="1:4">
      <c r="A48" s="1">
        <v>30681</v>
      </c>
      <c r="B48">
        <v>7.73095344165512</v>
      </c>
      <c r="C48">
        <v>7.73095344165512</v>
      </c>
      <c r="D48">
        <v>7.73095344165512</v>
      </c>
    </row>
    <row r="49" spans="1:4">
      <c r="A49" s="1">
        <v>30772</v>
      </c>
      <c r="B49">
        <v>7.3303434638207996</v>
      </c>
      <c r="C49">
        <v>7.3303434638207996</v>
      </c>
      <c r="D49">
        <v>7.3303434638207996</v>
      </c>
    </row>
    <row r="50" spans="1:4">
      <c r="A50" s="1">
        <v>30863</v>
      </c>
      <c r="B50">
        <v>6.91565394474281</v>
      </c>
      <c r="C50">
        <v>6.91565394474281</v>
      </c>
      <c r="D50">
        <v>6.91565394474281</v>
      </c>
    </row>
    <row r="51" spans="1:4">
      <c r="A51" s="1">
        <v>30955</v>
      </c>
      <c r="B51">
        <v>6.6233291882382401</v>
      </c>
      <c r="C51">
        <v>6.6233291882382401</v>
      </c>
      <c r="D51">
        <v>6.6233291882382401</v>
      </c>
    </row>
    <row r="52" spans="1:4">
      <c r="A52" s="1">
        <v>31047</v>
      </c>
      <c r="B52">
        <v>6.4716962994570997</v>
      </c>
      <c r="C52">
        <v>6.4716962994570997</v>
      </c>
      <c r="D52">
        <v>6.4716962994570997</v>
      </c>
    </row>
    <row r="53" spans="1:4">
      <c r="A53" s="1">
        <v>31137</v>
      </c>
      <c r="B53">
        <v>6.4005271760703604</v>
      </c>
      <c r="C53">
        <v>6.4005271760703604</v>
      </c>
      <c r="D53">
        <v>6.4005271760703604</v>
      </c>
    </row>
    <row r="54" spans="1:4">
      <c r="A54" s="1">
        <v>31228</v>
      </c>
      <c r="B54">
        <v>6.2374614890473197</v>
      </c>
      <c r="C54">
        <v>6.2374614890473197</v>
      </c>
      <c r="D54">
        <v>6.2374614890473197</v>
      </c>
    </row>
    <row r="55" spans="1:4">
      <c r="A55" s="1">
        <v>31320</v>
      </c>
      <c r="B55">
        <v>5.9452980985412003</v>
      </c>
      <c r="C55">
        <v>5.9452980985412003</v>
      </c>
      <c r="D55">
        <v>5.9452980985412003</v>
      </c>
    </row>
    <row r="56" spans="1:4">
      <c r="A56" s="1">
        <v>31412</v>
      </c>
      <c r="B56">
        <v>5.5283912379664901</v>
      </c>
      <c r="C56">
        <v>5.5283912379664901</v>
      </c>
      <c r="D56">
        <v>5.5283912379664901</v>
      </c>
    </row>
    <row r="57" spans="1:4">
      <c r="A57" s="1">
        <v>31502</v>
      </c>
      <c r="B57">
        <v>5.3435098646936101</v>
      </c>
      <c r="C57">
        <v>5.3435098646936101</v>
      </c>
      <c r="D57">
        <v>5.3435098646936101</v>
      </c>
    </row>
    <row r="58" spans="1:4">
      <c r="A58" s="1">
        <v>31593</v>
      </c>
      <c r="B58">
        <v>4.88134678806518</v>
      </c>
      <c r="C58">
        <v>4.88134678806518</v>
      </c>
      <c r="D58">
        <v>4.88134678806518</v>
      </c>
    </row>
    <row r="59" spans="1:4">
      <c r="A59" s="1">
        <v>31685</v>
      </c>
      <c r="B59">
        <v>4.6823566994450196</v>
      </c>
      <c r="C59">
        <v>4.6823566994450196</v>
      </c>
      <c r="D59">
        <v>4.6823566994450196</v>
      </c>
    </row>
    <row r="60" spans="1:4">
      <c r="A60" s="1">
        <v>31777</v>
      </c>
      <c r="B60">
        <v>4.8761348789131702</v>
      </c>
      <c r="C60">
        <v>4.8761348789131702</v>
      </c>
      <c r="D60">
        <v>4.8761348789131702</v>
      </c>
    </row>
    <row r="61" spans="1:4">
      <c r="A61" s="1">
        <v>31867</v>
      </c>
      <c r="B61">
        <v>4.9111005781893802</v>
      </c>
      <c r="C61">
        <v>4.9111005781893802</v>
      </c>
      <c r="D61">
        <v>4.9111005781893802</v>
      </c>
    </row>
    <row r="62" spans="1:4">
      <c r="A62" s="1">
        <v>31958</v>
      </c>
      <c r="B62">
        <v>5.2322191169576397</v>
      </c>
      <c r="C62">
        <v>5.2322191169576397</v>
      </c>
      <c r="D62">
        <v>5.2322191169576397</v>
      </c>
    </row>
    <row r="63" spans="1:4">
      <c r="A63" s="1">
        <v>32050</v>
      </c>
      <c r="B63">
        <v>5.3563955274582504</v>
      </c>
      <c r="C63">
        <v>5.3563955274582504</v>
      </c>
      <c r="D63">
        <v>5.3563955274582504</v>
      </c>
    </row>
    <row r="64" spans="1:4">
      <c r="A64" s="1">
        <v>32142</v>
      </c>
      <c r="B64">
        <v>5.2819905133767904</v>
      </c>
      <c r="C64">
        <v>5.2819905133767904</v>
      </c>
      <c r="D64">
        <v>5.2819905133767904</v>
      </c>
    </row>
    <row r="65" spans="1:4">
      <c r="A65" s="1">
        <v>32233</v>
      </c>
      <c r="B65">
        <v>4.5640326217962999</v>
      </c>
      <c r="C65">
        <v>4.5640326217962999</v>
      </c>
      <c r="D65">
        <v>4.5640326217962999</v>
      </c>
    </row>
    <row r="66" spans="1:4">
      <c r="A66" s="1">
        <v>32324</v>
      </c>
      <c r="B66">
        <v>4.5543817318341704</v>
      </c>
      <c r="C66">
        <v>4.5543817318341704</v>
      </c>
      <c r="D66">
        <v>4.5543817318341704</v>
      </c>
    </row>
    <row r="67" spans="1:4">
      <c r="A67" s="1">
        <v>32416</v>
      </c>
      <c r="B67">
        <v>5.0308814330129801</v>
      </c>
      <c r="C67">
        <v>5.0308814330129801</v>
      </c>
      <c r="D67">
        <v>5.0308814330129801</v>
      </c>
    </row>
    <row r="68" spans="1:4">
      <c r="A68" s="1">
        <v>32508</v>
      </c>
      <c r="B68">
        <v>5.0516241449587396</v>
      </c>
      <c r="C68">
        <v>5.0516241449587396</v>
      </c>
      <c r="D68">
        <v>5.0516241449587396</v>
      </c>
    </row>
    <row r="69" spans="1:4">
      <c r="A69" s="1">
        <v>32598</v>
      </c>
      <c r="B69">
        <v>5.6039757354471798</v>
      </c>
      <c r="C69">
        <v>5.6039757354471798</v>
      </c>
      <c r="D69">
        <v>5.6039757354471798</v>
      </c>
    </row>
    <row r="70" spans="1:4">
      <c r="A70" s="1">
        <v>32689</v>
      </c>
      <c r="B70">
        <v>5.7614402745627604</v>
      </c>
      <c r="C70">
        <v>5.7614402745627604</v>
      </c>
      <c r="D70">
        <v>5.7614402745627604</v>
      </c>
    </row>
    <row r="71" spans="1:4">
      <c r="A71" s="1">
        <v>32781</v>
      </c>
      <c r="B71">
        <v>6.0004740832742796</v>
      </c>
      <c r="C71">
        <v>6.0004740832742796</v>
      </c>
      <c r="D71">
        <v>6.0004740832742796</v>
      </c>
    </row>
    <row r="72" spans="1:4">
      <c r="A72" s="1">
        <v>32873</v>
      </c>
      <c r="B72">
        <v>6.3052572562754001</v>
      </c>
      <c r="C72">
        <v>6.3052572562754001</v>
      </c>
      <c r="D72">
        <v>6.3052572562754001</v>
      </c>
    </row>
    <row r="73" spans="1:4">
      <c r="A73" s="1">
        <v>32963</v>
      </c>
      <c r="B73">
        <v>6.4593933102411496</v>
      </c>
      <c r="C73">
        <v>6.4593933102411496</v>
      </c>
      <c r="D73">
        <v>6.4593933102411496</v>
      </c>
    </row>
    <row r="74" spans="1:4">
      <c r="A74" s="1">
        <v>33054</v>
      </c>
      <c r="B74">
        <v>6.2848022701589699</v>
      </c>
      <c r="C74">
        <v>6.2848022701589699</v>
      </c>
      <c r="D74">
        <v>6.2848022701589699</v>
      </c>
    </row>
    <row r="75" spans="1:4">
      <c r="A75" s="1">
        <v>33146</v>
      </c>
      <c r="B75">
        <v>6.4084000197684503</v>
      </c>
      <c r="C75">
        <v>6.4084000197684503</v>
      </c>
      <c r="D75">
        <v>6.4084000197684503</v>
      </c>
    </row>
    <row r="76" spans="1:4">
      <c r="A76" s="1">
        <v>33238</v>
      </c>
      <c r="B76">
        <v>6.7018256491305497</v>
      </c>
      <c r="C76">
        <v>6.7018256491305497</v>
      </c>
      <c r="D76">
        <v>6.7018256491305497</v>
      </c>
    </row>
    <row r="77" spans="1:4">
      <c r="A77" s="1">
        <v>33328</v>
      </c>
      <c r="B77">
        <v>6.5453540780204298</v>
      </c>
      <c r="C77">
        <v>6.5453540780204298</v>
      </c>
      <c r="D77">
        <v>6.5453540780204298</v>
      </c>
    </row>
    <row r="78" spans="1:4">
      <c r="A78" s="1">
        <v>33419</v>
      </c>
      <c r="B78">
        <v>6.3093603816268002</v>
      </c>
      <c r="C78">
        <v>6.3093603816268002</v>
      </c>
      <c r="D78">
        <v>6.3093603816268002</v>
      </c>
    </row>
    <row r="79" spans="1:4">
      <c r="A79" s="1">
        <v>33511</v>
      </c>
      <c r="B79">
        <v>6.2938964721130901</v>
      </c>
      <c r="C79">
        <v>6.2938964721130901</v>
      </c>
      <c r="D79">
        <v>6.2938964721130901</v>
      </c>
    </row>
    <row r="80" spans="1:4">
      <c r="A80" s="1">
        <v>33603</v>
      </c>
      <c r="B80">
        <v>6.4721483167386902</v>
      </c>
      <c r="C80">
        <v>6.4721483167386902</v>
      </c>
      <c r="D80">
        <v>6.4721483167386902</v>
      </c>
    </row>
    <row r="81" spans="1:4">
      <c r="A81" s="1">
        <v>33694</v>
      </c>
      <c r="B81">
        <v>6.5001420012537796</v>
      </c>
      <c r="C81">
        <v>6.5001420012537796</v>
      </c>
      <c r="D81">
        <v>6.5001420012537796</v>
      </c>
    </row>
    <row r="82" spans="1:4">
      <c r="A82" s="1">
        <v>33785</v>
      </c>
      <c r="B82">
        <v>6.5718150527496402</v>
      </c>
      <c r="C82">
        <v>6.5718150527496402</v>
      </c>
      <c r="D82">
        <v>6.5718150527496402</v>
      </c>
    </row>
    <row r="83" spans="1:4">
      <c r="A83" s="1">
        <v>33877</v>
      </c>
      <c r="B83">
        <v>7.08063471857146</v>
      </c>
      <c r="C83">
        <v>7.08063471857146</v>
      </c>
      <c r="D83">
        <v>7.08063471857146</v>
      </c>
    </row>
    <row r="84" spans="1:4">
      <c r="A84" s="1">
        <v>33969</v>
      </c>
      <c r="B84">
        <v>6.9155520328726201</v>
      </c>
      <c r="C84">
        <v>6.9155520328726201</v>
      </c>
      <c r="D84">
        <v>6.9155520328726201</v>
      </c>
    </row>
    <row r="85" spans="1:4">
      <c r="A85" s="1">
        <v>34059</v>
      </c>
      <c r="B85">
        <v>6.0170328926631296</v>
      </c>
      <c r="C85">
        <v>6.0170328926631296</v>
      </c>
      <c r="D85">
        <v>6.0170328926631296</v>
      </c>
    </row>
    <row r="86" spans="1:4">
      <c r="A86" s="1">
        <v>34150</v>
      </c>
      <c r="B86">
        <v>5.3657203800581899</v>
      </c>
      <c r="C86">
        <v>5.3657203800581899</v>
      </c>
      <c r="D86">
        <v>5.3657203800581899</v>
      </c>
    </row>
    <row r="87" spans="1:4">
      <c r="A87" s="1">
        <v>34242</v>
      </c>
      <c r="B87">
        <v>4.7551709143789402</v>
      </c>
      <c r="C87">
        <v>4.7551709143789402</v>
      </c>
      <c r="D87">
        <v>4.7551709143789402</v>
      </c>
    </row>
    <row r="88" spans="1:4">
      <c r="A88" s="1">
        <v>34334</v>
      </c>
      <c r="B88">
        <v>4.3120581138380096</v>
      </c>
      <c r="C88">
        <v>4.3120581138380096</v>
      </c>
      <c r="D88">
        <v>4.3120581138380096</v>
      </c>
    </row>
    <row r="89" spans="1:4">
      <c r="A89" s="1">
        <v>34424</v>
      </c>
      <c r="B89">
        <v>3.9484033968400101</v>
      </c>
      <c r="C89">
        <v>3.9484033968400101</v>
      </c>
      <c r="D89">
        <v>3.9484033968400101</v>
      </c>
    </row>
    <row r="90" spans="1:4">
      <c r="A90" s="1">
        <v>34515</v>
      </c>
      <c r="B90">
        <v>3.84445934643397</v>
      </c>
      <c r="C90">
        <v>3.84445934643397</v>
      </c>
      <c r="D90">
        <v>3.84445934643397</v>
      </c>
    </row>
    <row r="91" spans="1:4">
      <c r="A91" s="1">
        <v>34607</v>
      </c>
      <c r="B91">
        <v>3.9674616552577602</v>
      </c>
      <c r="C91">
        <v>3.9674616552577602</v>
      </c>
      <c r="D91">
        <v>3.9674616552577602</v>
      </c>
    </row>
    <row r="92" spans="1:4">
      <c r="A92" s="1">
        <v>34699</v>
      </c>
      <c r="B92">
        <v>3.9141589793213498</v>
      </c>
      <c r="C92">
        <v>3.9141589793213498</v>
      </c>
      <c r="D92">
        <v>3.9141589793213498</v>
      </c>
    </row>
    <row r="93" spans="1:4">
      <c r="A93" s="1">
        <v>34789</v>
      </c>
      <c r="B93">
        <v>4.2617419554131102</v>
      </c>
      <c r="C93">
        <v>4.2617419554131102</v>
      </c>
      <c r="D93">
        <v>4.2617419554131102</v>
      </c>
    </row>
    <row r="94" spans="1:4">
      <c r="A94" s="1">
        <v>34880</v>
      </c>
      <c r="B94">
        <v>4.3017822463356001</v>
      </c>
      <c r="C94">
        <v>4.3017822463356001</v>
      </c>
      <c r="D94">
        <v>4.3017822463356001</v>
      </c>
    </row>
    <row r="95" spans="1:4">
      <c r="A95" s="1">
        <v>34972</v>
      </c>
      <c r="B95">
        <v>3.8293643333461702</v>
      </c>
      <c r="C95">
        <v>3.8293643333461702</v>
      </c>
      <c r="D95">
        <v>3.8293643333461702</v>
      </c>
    </row>
    <row r="96" spans="1:4">
      <c r="A96" s="1">
        <v>35064</v>
      </c>
      <c r="B96">
        <v>3.67927100666649</v>
      </c>
      <c r="C96">
        <v>3.67927100666649</v>
      </c>
      <c r="D96">
        <v>3.67927100666649</v>
      </c>
    </row>
    <row r="97" spans="1:4">
      <c r="A97" s="1">
        <v>35155</v>
      </c>
      <c r="B97">
        <v>3.3796669563761599</v>
      </c>
      <c r="C97">
        <v>3.3796669563761599</v>
      </c>
      <c r="D97">
        <v>3.3796669563761599</v>
      </c>
    </row>
    <row r="98" spans="1:4">
      <c r="A98" s="1">
        <v>35246</v>
      </c>
      <c r="B98">
        <v>2.9711366532766599</v>
      </c>
      <c r="C98">
        <v>2.9711366532766599</v>
      </c>
      <c r="D98">
        <v>2.9711366532766599</v>
      </c>
    </row>
    <row r="99" spans="1:4">
      <c r="A99" s="1">
        <v>35338</v>
      </c>
      <c r="B99">
        <v>2.9980981815123</v>
      </c>
      <c r="C99">
        <v>2.9980981815123</v>
      </c>
      <c r="D99">
        <v>2.9980981815123</v>
      </c>
    </row>
    <row r="100" spans="1:4">
      <c r="A100" s="1">
        <v>35430</v>
      </c>
      <c r="B100">
        <v>2.7131854085317699</v>
      </c>
      <c r="C100">
        <v>2.7131854085317699</v>
      </c>
      <c r="D100">
        <v>2.7131854085317699</v>
      </c>
    </row>
    <row r="101" spans="1:4">
      <c r="A101" s="1">
        <v>35520</v>
      </c>
      <c r="B101">
        <v>2.7103846998488899</v>
      </c>
      <c r="C101">
        <v>2.7103846998488899</v>
      </c>
      <c r="D101">
        <v>2.7103846998488899</v>
      </c>
    </row>
    <row r="102" spans="1:4">
      <c r="A102" s="1">
        <v>35611</v>
      </c>
      <c r="B102">
        <v>2.5516985740822502</v>
      </c>
      <c r="C102">
        <v>2.5516985740822502</v>
      </c>
      <c r="D102">
        <v>2.5516985740822502</v>
      </c>
    </row>
    <row r="103" spans="1:4">
      <c r="A103" s="1">
        <v>35703</v>
      </c>
      <c r="B103">
        <v>2.4956984957614501</v>
      </c>
      <c r="C103">
        <v>2.4956984957614501</v>
      </c>
      <c r="D103">
        <v>2.4956984957614501</v>
      </c>
    </row>
    <row r="104" spans="1:4">
      <c r="A104" s="1">
        <v>35795</v>
      </c>
      <c r="B104">
        <v>2.4502973628761202</v>
      </c>
      <c r="C104">
        <v>2.4502973628761202</v>
      </c>
      <c r="D104">
        <v>2.4502973628761202</v>
      </c>
    </row>
    <row r="105" spans="1:4">
      <c r="A105" s="1">
        <v>35885</v>
      </c>
      <c r="B105">
        <v>2.2262990021433602</v>
      </c>
      <c r="C105">
        <v>2.2262990021433602</v>
      </c>
      <c r="D105">
        <v>2.2262990021433602</v>
      </c>
    </row>
    <row r="106" spans="1:4">
      <c r="A106" s="1">
        <v>35976</v>
      </c>
      <c r="B106">
        <v>2.1372200618949702</v>
      </c>
      <c r="C106">
        <v>2.1372200618949702</v>
      </c>
      <c r="D106">
        <v>2.1372200618949702</v>
      </c>
    </row>
    <row r="107" spans="1:4">
      <c r="A107" s="1">
        <v>36068</v>
      </c>
      <c r="B107">
        <v>1.99631446328004</v>
      </c>
      <c r="C107">
        <v>1.99631446328004</v>
      </c>
      <c r="D107">
        <v>1.99631446328004</v>
      </c>
    </row>
    <row r="108" spans="1:4">
      <c r="A108" s="1">
        <v>36160</v>
      </c>
      <c r="B108">
        <v>1.64210906720785</v>
      </c>
      <c r="C108">
        <v>1.64210906720785</v>
      </c>
      <c r="D108">
        <v>1.64210906720785</v>
      </c>
    </row>
    <row r="109" spans="1:4">
      <c r="A109" s="1">
        <v>36250</v>
      </c>
      <c r="B109">
        <v>1.3990986806607599</v>
      </c>
      <c r="C109">
        <v>1.3990986806607599</v>
      </c>
      <c r="D109">
        <v>1.3990986806607599</v>
      </c>
    </row>
    <row r="110" spans="1:4">
      <c r="A110" s="1">
        <v>36341</v>
      </c>
      <c r="B110">
        <v>1.4329152379708401</v>
      </c>
      <c r="C110">
        <v>1.4329152379708401</v>
      </c>
      <c r="D110">
        <v>1.4329152379708401</v>
      </c>
    </row>
    <row r="111" spans="1:4">
      <c r="A111" s="1">
        <v>36433</v>
      </c>
      <c r="B111">
        <v>1.6595928660614501</v>
      </c>
      <c r="C111">
        <v>1.6595928660614501</v>
      </c>
      <c r="D111">
        <v>1.6595928660614501</v>
      </c>
    </row>
    <row r="112" spans="1:4">
      <c r="A112" s="1">
        <v>36525</v>
      </c>
      <c r="B112">
        <v>1.92070647583068</v>
      </c>
      <c r="C112">
        <v>1.92070647583068</v>
      </c>
      <c r="D112">
        <v>1.92070647583068</v>
      </c>
    </row>
    <row r="113" spans="1:4">
      <c r="A113" s="1">
        <v>36616</v>
      </c>
      <c r="B113">
        <v>2.0479871132920699</v>
      </c>
      <c r="C113">
        <v>2.0479871132920699</v>
      </c>
      <c r="D113">
        <v>2.0479871132920699</v>
      </c>
    </row>
    <row r="114" spans="1:4">
      <c r="A114" s="1">
        <v>36707</v>
      </c>
      <c r="B114">
        <v>2.3386688850150601</v>
      </c>
      <c r="C114">
        <v>2.3386688850150601</v>
      </c>
      <c r="D114">
        <v>2.3386688850150601</v>
      </c>
    </row>
    <row r="115" spans="1:4">
      <c r="A115" s="1">
        <v>36799</v>
      </c>
      <c r="B115">
        <v>2.4367027821829002</v>
      </c>
      <c r="C115">
        <v>2.4367027821829002</v>
      </c>
      <c r="D115">
        <v>2.4367027821829002</v>
      </c>
    </row>
    <row r="116" spans="1:4">
      <c r="A116" s="1">
        <v>36891</v>
      </c>
      <c r="B116">
        <v>2.4585351368145099</v>
      </c>
      <c r="C116">
        <v>2.4585351368145099</v>
      </c>
      <c r="D116">
        <v>2.4585351368145099</v>
      </c>
    </row>
    <row r="117" spans="1:4">
      <c r="A117" s="1">
        <v>36981</v>
      </c>
      <c r="B117">
        <v>2.2935573596962899</v>
      </c>
      <c r="C117">
        <v>2.2935573596962899</v>
      </c>
      <c r="D117">
        <v>2.2935573596962899</v>
      </c>
    </row>
    <row r="118" spans="1:4">
      <c r="A118" s="1">
        <v>37072</v>
      </c>
      <c r="B118">
        <v>2.2545026335760801</v>
      </c>
      <c r="C118">
        <v>2.2545026335760801</v>
      </c>
      <c r="D118">
        <v>2.2545026335760801</v>
      </c>
    </row>
    <row r="119" spans="1:4">
      <c r="A119" s="1">
        <v>37164</v>
      </c>
      <c r="B119">
        <v>1.9805259182827799</v>
      </c>
      <c r="C119">
        <v>1.9805259182827799</v>
      </c>
      <c r="D119">
        <v>1.9805259182827799</v>
      </c>
    </row>
    <row r="120" spans="1:4">
      <c r="A120" s="1">
        <v>37256</v>
      </c>
      <c r="B120">
        <v>1.44395903236423</v>
      </c>
      <c r="C120">
        <v>1.44395903236423</v>
      </c>
      <c r="D120">
        <v>1.44395903236423</v>
      </c>
    </row>
    <row r="121" spans="1:4">
      <c r="A121" s="1">
        <v>37346</v>
      </c>
      <c r="B121">
        <v>1.41916168368365</v>
      </c>
      <c r="C121">
        <v>1.41916168368365</v>
      </c>
      <c r="D121">
        <v>1.41916168368365</v>
      </c>
    </row>
    <row r="122" spans="1:4">
      <c r="A122" s="1">
        <v>37437</v>
      </c>
      <c r="B122">
        <v>1.5171935267029699</v>
      </c>
      <c r="C122">
        <v>1.5171935267029699</v>
      </c>
      <c r="D122">
        <v>1.5171935267029699</v>
      </c>
    </row>
    <row r="123" spans="1:4">
      <c r="A123" s="1">
        <v>37529</v>
      </c>
      <c r="B123">
        <v>1.34221771432252</v>
      </c>
      <c r="C123">
        <v>1.34221771432252</v>
      </c>
      <c r="D123">
        <v>1.34221771432252</v>
      </c>
    </row>
    <row r="124" spans="1:4">
      <c r="A124" s="1">
        <v>37621</v>
      </c>
      <c r="B124">
        <v>1.2510855356366199</v>
      </c>
      <c r="C124">
        <v>1.2510855356366199</v>
      </c>
      <c r="D124">
        <v>1.2510855356366199</v>
      </c>
    </row>
    <row r="125" spans="1:4">
      <c r="A125" s="1">
        <v>37711</v>
      </c>
      <c r="B125">
        <v>1.0187809091117701</v>
      </c>
      <c r="C125">
        <v>1.0187809091117701</v>
      </c>
      <c r="D125">
        <v>1.0187809091117701</v>
      </c>
    </row>
    <row r="126" spans="1:4">
      <c r="A126" s="1">
        <v>37802</v>
      </c>
      <c r="B126">
        <v>0.78446510976838801</v>
      </c>
      <c r="C126">
        <v>0.78446510976838801</v>
      </c>
      <c r="D126">
        <v>0.78446510976838801</v>
      </c>
    </row>
    <row r="127" spans="1:4">
      <c r="A127" s="1">
        <v>37894</v>
      </c>
      <c r="B127">
        <v>0.82333095070499496</v>
      </c>
      <c r="C127">
        <v>0.82333095070499496</v>
      </c>
      <c r="D127">
        <v>0.82333095070499496</v>
      </c>
    </row>
    <row r="128" spans="1:4">
      <c r="A128" s="1">
        <v>37986</v>
      </c>
      <c r="B128">
        <v>0.86177499620137799</v>
      </c>
      <c r="C128">
        <v>0.86177499620137799</v>
      </c>
      <c r="D128">
        <v>0.86177499620137799</v>
      </c>
    </row>
    <row r="129" spans="1:4">
      <c r="A129" s="1">
        <v>38077</v>
      </c>
      <c r="B129">
        <v>0.81489819550025999</v>
      </c>
      <c r="C129">
        <v>0.81489819550025999</v>
      </c>
      <c r="D129">
        <v>0.81489819550025999</v>
      </c>
    </row>
    <row r="130" spans="1:4">
      <c r="A130" s="1">
        <v>38168</v>
      </c>
      <c r="B130">
        <v>0.80414898837964799</v>
      </c>
      <c r="C130">
        <v>0.80414898837964799</v>
      </c>
      <c r="D130">
        <v>0.80414898837964799</v>
      </c>
    </row>
    <row r="131" spans="1:4">
      <c r="A131" s="1">
        <v>38260</v>
      </c>
      <c r="B131">
        <v>0.80564242607742198</v>
      </c>
      <c r="C131">
        <v>0.80564242607742198</v>
      </c>
      <c r="D131">
        <v>0.80564242607742198</v>
      </c>
    </row>
    <row r="132" spans="1:4">
      <c r="A132" s="1">
        <v>38352</v>
      </c>
      <c r="B132">
        <v>0.82673261544050403</v>
      </c>
      <c r="C132">
        <v>0.82673261544050403</v>
      </c>
      <c r="D132">
        <v>0.82673261544050403</v>
      </c>
    </row>
    <row r="133" spans="1:4">
      <c r="A133" s="1">
        <v>38442</v>
      </c>
      <c r="B133">
        <v>0.82879327226416999</v>
      </c>
      <c r="C133">
        <v>0.82879327226416999</v>
      </c>
      <c r="D133">
        <v>0.82879327226416999</v>
      </c>
    </row>
    <row r="134" spans="1:4">
      <c r="A134" s="1">
        <v>38533</v>
      </c>
      <c r="B134">
        <v>0.75172814923134601</v>
      </c>
      <c r="C134">
        <v>0.75172814923134601</v>
      </c>
      <c r="D134">
        <v>0.75172814923134601</v>
      </c>
    </row>
    <row r="135" spans="1:4">
      <c r="A135" s="1">
        <v>38625</v>
      </c>
      <c r="B135">
        <v>0.74458796442936503</v>
      </c>
      <c r="C135">
        <v>0.74458796442936503</v>
      </c>
      <c r="D135">
        <v>0.74458796442936503</v>
      </c>
    </row>
    <row r="136" spans="1:4">
      <c r="A136" s="1">
        <v>38717</v>
      </c>
      <c r="B136">
        <v>0.80448555263486998</v>
      </c>
      <c r="C136">
        <v>0.80448555263486998</v>
      </c>
      <c r="D136">
        <v>0.80448555263486998</v>
      </c>
    </row>
    <row r="137" spans="1:4">
      <c r="A137" s="1">
        <v>38807</v>
      </c>
      <c r="B137">
        <v>1.05242356900769</v>
      </c>
      <c r="C137">
        <v>1.05242356900769</v>
      </c>
      <c r="D137">
        <v>1.05242356900769</v>
      </c>
    </row>
    <row r="138" spans="1:4">
      <c r="A138" s="1">
        <v>38898</v>
      </c>
      <c r="B138">
        <v>1.2255288345169599</v>
      </c>
      <c r="C138">
        <v>1.2255288345169599</v>
      </c>
      <c r="D138">
        <v>1.2255288345169599</v>
      </c>
    </row>
    <row r="139" spans="1:4">
      <c r="A139" s="1">
        <v>38990</v>
      </c>
      <c r="B139">
        <v>1.34513912147018</v>
      </c>
      <c r="C139">
        <v>1.34513912147018</v>
      </c>
      <c r="D139">
        <v>1.34513912147018</v>
      </c>
    </row>
    <row r="140" spans="1:4">
      <c r="A140" s="1">
        <v>39082</v>
      </c>
      <c r="B140">
        <v>1.4817785202826499</v>
      </c>
      <c r="C140">
        <v>1.4817785202826499</v>
      </c>
      <c r="D140">
        <v>1.4817785202826499</v>
      </c>
    </row>
    <row r="141" spans="1:4">
      <c r="A141" s="1">
        <v>39172</v>
      </c>
      <c r="B141">
        <v>1.5090826784057301</v>
      </c>
      <c r="C141">
        <v>1.5090826784057301</v>
      </c>
      <c r="D141">
        <v>1.5090826784057301</v>
      </c>
    </row>
    <row r="142" spans="1:4">
      <c r="A142" s="1">
        <v>39263</v>
      </c>
      <c r="B142">
        <v>1.9334759566126301</v>
      </c>
      <c r="C142">
        <v>1.9334759566126301</v>
      </c>
      <c r="D142">
        <v>1.9334759566126301</v>
      </c>
    </row>
    <row r="143" spans="1:4">
      <c r="A143" s="1">
        <v>39355</v>
      </c>
      <c r="B143">
        <v>2.0231026810297799</v>
      </c>
      <c r="C143">
        <v>2.0231026810297799</v>
      </c>
      <c r="D143">
        <v>2.0231026810297799</v>
      </c>
    </row>
    <row r="144" spans="1:4">
      <c r="A144" s="1">
        <v>39447</v>
      </c>
      <c r="B144">
        <v>2.04332411078809</v>
      </c>
      <c r="C144">
        <v>2.04332411078809</v>
      </c>
      <c r="D144">
        <v>2.04332411078809</v>
      </c>
    </row>
    <row r="145" spans="1:4">
      <c r="A145" s="1">
        <v>39538</v>
      </c>
      <c r="B145">
        <v>1.9917085561547501</v>
      </c>
      <c r="C145">
        <v>1.9917085561547501</v>
      </c>
      <c r="D145">
        <v>1.9917085561547501</v>
      </c>
    </row>
    <row r="146" spans="1:4">
      <c r="A146" s="1">
        <v>39629</v>
      </c>
      <c r="B146">
        <v>2.0657275952942902</v>
      </c>
      <c r="C146">
        <v>2.0657275952942902</v>
      </c>
      <c r="D146">
        <v>2.0657275952942902</v>
      </c>
    </row>
    <row r="147" spans="1:4">
      <c r="A147" s="1">
        <v>39721</v>
      </c>
      <c r="B147">
        <v>2.1604340883628801</v>
      </c>
      <c r="C147">
        <v>2.1604340883628801</v>
      </c>
      <c r="D147">
        <v>2.1604340883628801</v>
      </c>
    </row>
    <row r="148" spans="1:4">
      <c r="A148" s="1">
        <v>39813</v>
      </c>
      <c r="B148">
        <v>1.05341103388108</v>
      </c>
      <c r="C148">
        <v>1.05341103388108</v>
      </c>
      <c r="D148">
        <v>1.05341103388108</v>
      </c>
    </row>
    <row r="149" spans="1:4">
      <c r="A149" s="1">
        <v>39903</v>
      </c>
      <c r="B149">
        <v>0.55648574473012802</v>
      </c>
      <c r="C149">
        <v>0.55648574473012802</v>
      </c>
      <c r="D149">
        <v>0.55648574473012802</v>
      </c>
    </row>
    <row r="150" spans="1:4">
      <c r="A150" s="1">
        <v>39994</v>
      </c>
      <c r="B150">
        <v>0.416391505724098</v>
      </c>
      <c r="C150">
        <v>0.416391505724098</v>
      </c>
      <c r="D150">
        <v>0.416391505724098</v>
      </c>
    </row>
    <row r="151" spans="1:4">
      <c r="A151" s="1">
        <v>40086</v>
      </c>
      <c r="B151">
        <v>0.43839463357687403</v>
      </c>
      <c r="C151">
        <v>0.43839463357687403</v>
      </c>
      <c r="D151">
        <v>0.43839463357687403</v>
      </c>
    </row>
    <row r="152" spans="1:4">
      <c r="A152" s="1">
        <v>40178</v>
      </c>
      <c r="B152">
        <v>0.35295346087857699</v>
      </c>
      <c r="C152">
        <v>0.35295346087857699</v>
      </c>
      <c r="D152">
        <v>0.35295346087857699</v>
      </c>
    </row>
    <row r="153" spans="1:4">
      <c r="A153" s="1">
        <v>40268</v>
      </c>
      <c r="B153">
        <v>0.48328475459342501</v>
      </c>
      <c r="C153">
        <v>0.48328475459342501</v>
      </c>
      <c r="D153">
        <v>0.48328475459342501</v>
      </c>
    </row>
    <row r="154" spans="1:4">
      <c r="A154" s="1">
        <v>40359</v>
      </c>
      <c r="B154">
        <v>0.28986796721965302</v>
      </c>
      <c r="C154">
        <v>0.28986796721965302</v>
      </c>
      <c r="D154">
        <v>0.28986796721965302</v>
      </c>
    </row>
    <row r="155" spans="1:4">
      <c r="A155" s="1">
        <v>40451</v>
      </c>
      <c r="B155">
        <v>0.17497193068977901</v>
      </c>
      <c r="C155">
        <v>0.17497193068977901</v>
      </c>
      <c r="D155">
        <v>0.17497193068977901</v>
      </c>
    </row>
    <row r="156" spans="1:4">
      <c r="A156" s="1">
        <v>40543</v>
      </c>
      <c r="B156">
        <v>0.16314694202302199</v>
      </c>
      <c r="C156">
        <v>0.16314694202302199</v>
      </c>
      <c r="D156">
        <v>0.16314694202302199</v>
      </c>
    </row>
    <row r="157" spans="1:4">
      <c r="A157" s="1">
        <v>40633</v>
      </c>
      <c r="B157">
        <v>0.29904514089788597</v>
      </c>
      <c r="C157">
        <v>0.29904514089788597</v>
      </c>
      <c r="D157">
        <v>0.29904514089788597</v>
      </c>
    </row>
    <row r="158" spans="1:4">
      <c r="A158" s="1">
        <v>40724</v>
      </c>
      <c r="B158">
        <v>0.39120376246997601</v>
      </c>
      <c r="C158">
        <v>0.39120376246997601</v>
      </c>
      <c r="D158">
        <v>0.39120376246997601</v>
      </c>
    </row>
    <row r="159" spans="1:4">
      <c r="A159" s="1">
        <v>40816</v>
      </c>
      <c r="B159">
        <v>0.19987014905092601</v>
      </c>
      <c r="C159">
        <v>0.19987014905092601</v>
      </c>
      <c r="D159">
        <v>0.19987014905092601</v>
      </c>
    </row>
    <row r="160" spans="1:4">
      <c r="A160" s="1">
        <v>40908</v>
      </c>
      <c r="B160">
        <v>6.1159626267097401E-2</v>
      </c>
      <c r="C160">
        <v>6.1159626267097401E-2</v>
      </c>
      <c r="D160">
        <v>6.1159626267097401E-2</v>
      </c>
    </row>
    <row r="161" spans="1:4">
      <c r="A161" s="1">
        <v>40999</v>
      </c>
      <c r="B161">
        <v>-0.17577897578901699</v>
      </c>
      <c r="C161">
        <v>-0.17577897578901699</v>
      </c>
      <c r="D161">
        <v>-0.17577897578901699</v>
      </c>
    </row>
    <row r="162" spans="1:4">
      <c r="A162" s="1">
        <v>41090</v>
      </c>
      <c r="B162">
        <v>-0.25477306277537698</v>
      </c>
      <c r="C162">
        <v>-0.25477306277537698</v>
      </c>
      <c r="D162">
        <v>-0.25477306277537698</v>
      </c>
    </row>
    <row r="163" spans="1:4">
      <c r="A163" s="1">
        <v>41182</v>
      </c>
      <c r="B163">
        <v>-0.47362066044830098</v>
      </c>
      <c r="C163">
        <v>-0.47362066044830098</v>
      </c>
      <c r="D163">
        <v>-0.47362066044830098</v>
      </c>
    </row>
    <row r="164" spans="1:4">
      <c r="A164" s="1">
        <v>41274</v>
      </c>
      <c r="B164">
        <v>-0.78026864388385797</v>
      </c>
      <c r="C164">
        <v>-0.78026864388385797</v>
      </c>
      <c r="D164">
        <v>-0.78026864388385797</v>
      </c>
    </row>
    <row r="165" spans="1:4">
      <c r="A165" s="1">
        <v>41364</v>
      </c>
      <c r="B165">
        <v>-0.59778589413745198</v>
      </c>
      <c r="C165">
        <v>-0.59778589413745198</v>
      </c>
      <c r="D165">
        <v>-0.59778589413745198</v>
      </c>
    </row>
    <row r="166" spans="1:4">
      <c r="A166" s="1">
        <v>41455</v>
      </c>
      <c r="B166">
        <v>-0.66991595643825597</v>
      </c>
      <c r="C166">
        <v>-0.66991595643825597</v>
      </c>
      <c r="D166">
        <v>-0.66991595643825597</v>
      </c>
    </row>
    <row r="167" spans="1:4">
      <c r="A167" s="1">
        <v>41547</v>
      </c>
      <c r="B167">
        <v>-0.60122567923008896</v>
      </c>
      <c r="C167">
        <v>-0.60122567923008896</v>
      </c>
      <c r="D167">
        <v>-0.60122567923008896</v>
      </c>
    </row>
    <row r="168" spans="1:4">
      <c r="A168" s="1">
        <v>41639</v>
      </c>
      <c r="B168">
        <v>-0.65244728024113596</v>
      </c>
      <c r="C168">
        <v>-0.65244728024113596</v>
      </c>
      <c r="D168">
        <v>-0.65244728024113596</v>
      </c>
    </row>
    <row r="169" spans="1:4">
      <c r="A169" s="1">
        <v>41729</v>
      </c>
      <c r="B169">
        <v>-0.76727512365101502</v>
      </c>
      <c r="C169">
        <v>-0.76727512365101502</v>
      </c>
      <c r="D169">
        <v>-0.76727512365101502</v>
      </c>
    </row>
    <row r="170" spans="1:4">
      <c r="A170" s="1">
        <v>41820</v>
      </c>
      <c r="B170">
        <v>-0.95556270995207004</v>
      </c>
      <c r="C170">
        <v>-0.95556270995207004</v>
      </c>
      <c r="D170">
        <v>-0.95556270995207004</v>
      </c>
    </row>
    <row r="171" spans="1:4">
      <c r="A171" s="1">
        <v>41912</v>
      </c>
      <c r="B171">
        <v>-1.05591345010812</v>
      </c>
      <c r="C171">
        <v>-1.05591345010812</v>
      </c>
      <c r="D171">
        <v>-1.05591345010812</v>
      </c>
    </row>
    <row r="172" spans="1:4">
      <c r="A172" s="1">
        <v>42004</v>
      </c>
      <c r="B172">
        <v>-1.1991840864936201</v>
      </c>
      <c r="C172">
        <v>-1.1991840864936201</v>
      </c>
      <c r="D172">
        <v>-1.1991840864936201</v>
      </c>
    </row>
    <row r="173" spans="1:4">
      <c r="A173" s="1">
        <v>42094</v>
      </c>
      <c r="B173">
        <v>-1.4204722556284399</v>
      </c>
      <c r="C173">
        <v>-1.4204722556284399</v>
      </c>
      <c r="D173">
        <v>-1.4204722556284399</v>
      </c>
    </row>
    <row r="174" spans="1:4">
      <c r="A174" s="1">
        <v>42185</v>
      </c>
      <c r="B174">
        <v>-1.5006920462923401</v>
      </c>
      <c r="C174">
        <v>-1.5006920462923401</v>
      </c>
      <c r="D174">
        <v>-1.5006920462923401</v>
      </c>
    </row>
    <row r="175" spans="1:4">
      <c r="A175" s="1">
        <v>42277</v>
      </c>
      <c r="B175">
        <v>-1.24910987870739</v>
      </c>
      <c r="C175">
        <v>-1.24910987870739</v>
      </c>
      <c r="D175">
        <v>-1.24910987870739</v>
      </c>
    </row>
    <row r="176" spans="1:4">
      <c r="A176" s="1">
        <v>42369</v>
      </c>
      <c r="B176">
        <v>-1.52741620380118</v>
      </c>
      <c r="C176">
        <v>-1.52741620380118</v>
      </c>
      <c r="D176">
        <v>-1.52741620380118</v>
      </c>
    </row>
    <row r="177" spans="1:4">
      <c r="A177" s="1">
        <v>42460</v>
      </c>
      <c r="B177">
        <v>-1.5494294625028699</v>
      </c>
      <c r="C177">
        <v>-1.5494294625028699</v>
      </c>
      <c r="D177">
        <v>-1.5494294625028699</v>
      </c>
    </row>
    <row r="178" spans="1:4">
      <c r="A178" s="1">
        <v>42551</v>
      </c>
      <c r="B178">
        <v>-1.4633705419451599</v>
      </c>
      <c r="C178">
        <v>-1.4633705419451599</v>
      </c>
      <c r="D178">
        <v>-1.4633705419451599</v>
      </c>
    </row>
    <row r="179" spans="1:4">
      <c r="A179" s="1">
        <v>42643</v>
      </c>
      <c r="B179">
        <v>-1.57095225547629</v>
      </c>
      <c r="C179">
        <v>-1.57095225547629</v>
      </c>
      <c r="D179">
        <v>-1.57095225547629</v>
      </c>
    </row>
    <row r="180" spans="1:4">
      <c r="A180" s="1">
        <v>42735</v>
      </c>
      <c r="B180">
        <v>-1.3460620446939999</v>
      </c>
      <c r="C180">
        <v>-1.3460620446939999</v>
      </c>
      <c r="D180">
        <v>-1.3460620446939999</v>
      </c>
    </row>
    <row r="181" spans="1:4">
      <c r="A181" s="1">
        <v>42825</v>
      </c>
      <c r="B181">
        <v>-1.1795548883449301</v>
      </c>
      <c r="C181">
        <v>-1.1795548883449301</v>
      </c>
      <c r="D181">
        <v>-1.1795548883449301</v>
      </c>
    </row>
    <row r="182" spans="1:4">
      <c r="A182" s="1">
        <v>42916</v>
      </c>
      <c r="B182">
        <v>-1.4859343846016999</v>
      </c>
      <c r="C182">
        <v>-1.4859343846016999</v>
      </c>
      <c r="D182">
        <v>-1.4859343846016999</v>
      </c>
    </row>
    <row r="183" spans="1:4">
      <c r="A183" s="1">
        <v>43008</v>
      </c>
      <c r="B183">
        <v>-1.2756156140755499</v>
      </c>
      <c r="C183">
        <v>-1.2756156140755499</v>
      </c>
      <c r="D183">
        <v>-1.2756156140755499</v>
      </c>
    </row>
    <row r="184" spans="1:4">
      <c r="A184" s="1">
        <v>43100</v>
      </c>
      <c r="B184">
        <v>-1.3180396638296701</v>
      </c>
      <c r="C184">
        <v>-1.3180396638296701</v>
      </c>
      <c r="D184">
        <v>-1.3180396638296701</v>
      </c>
    </row>
    <row r="185" spans="1:4">
      <c r="A185" s="1">
        <v>43190</v>
      </c>
      <c r="B185">
        <v>-1.2397550566056199</v>
      </c>
      <c r="C185">
        <v>-1.2397550566056199</v>
      </c>
      <c r="D185">
        <v>-1.2397550566056199</v>
      </c>
    </row>
    <row r="186" spans="1:4">
      <c r="A186" s="1">
        <v>43281</v>
      </c>
      <c r="B186">
        <v>-1.21975076030711</v>
      </c>
      <c r="C186">
        <v>-1.21975076030711</v>
      </c>
      <c r="D186">
        <v>-1.21975076030711</v>
      </c>
    </row>
    <row r="187" spans="1:4">
      <c r="A187" s="1">
        <v>43373</v>
      </c>
      <c r="B187">
        <v>-1.1833013277304001</v>
      </c>
      <c r="C187">
        <v>-1.1833013277304001</v>
      </c>
      <c r="D187">
        <v>-1.1833013277304001</v>
      </c>
    </row>
    <row r="188" spans="1:4">
      <c r="A188" s="1">
        <v>43465</v>
      </c>
      <c r="B188">
        <v>-1.2023124309267299</v>
      </c>
      <c r="C188">
        <v>-1.2023124309267299</v>
      </c>
      <c r="D188">
        <v>-1.2023124309267299</v>
      </c>
    </row>
    <row r="189" spans="1:4">
      <c r="A189" s="1">
        <v>43555</v>
      </c>
      <c r="B189">
        <v>-1.24337392152601</v>
      </c>
      <c r="C189">
        <v>-1.24337392152601</v>
      </c>
      <c r="D189">
        <v>-1.24337392152601</v>
      </c>
    </row>
    <row r="190" spans="1:4">
      <c r="A190" s="1">
        <v>43646</v>
      </c>
      <c r="B190">
        <v>-1.4367351973042699</v>
      </c>
      <c r="C190">
        <v>-1.4367351973042699</v>
      </c>
      <c r="D190">
        <v>-1.4367351973042699</v>
      </c>
    </row>
    <row r="191" spans="1:4">
      <c r="A191" s="1">
        <v>43738</v>
      </c>
      <c r="B191">
        <v>-1.4466320778256201</v>
      </c>
      <c r="C191">
        <v>-1.4466320778256201</v>
      </c>
      <c r="D191">
        <v>-1.4466320778256201</v>
      </c>
    </row>
    <row r="192" spans="1:4">
      <c r="A192" s="1">
        <v>43830</v>
      </c>
      <c r="B192">
        <v>-1.69570132477044</v>
      </c>
      <c r="C192">
        <v>-1.69570132477044</v>
      </c>
      <c r="D192">
        <v>-1.69570132477044</v>
      </c>
    </row>
    <row r="193" spans="1:4">
      <c r="A193" s="1">
        <v>43921</v>
      </c>
      <c r="B193">
        <v>-1.8946928098493001</v>
      </c>
      <c r="C193">
        <v>-1.8946928098493001</v>
      </c>
      <c r="D193">
        <v>-1.8946928098493001</v>
      </c>
    </row>
    <row r="194" spans="1:4">
      <c r="A194" s="1">
        <v>44012</v>
      </c>
      <c r="B194">
        <v>-2.1136101412823698</v>
      </c>
      <c r="C194">
        <v>-2.1136101412823698</v>
      </c>
      <c r="D194">
        <v>-2.1136101412823698</v>
      </c>
    </row>
    <row r="195" spans="1:4">
      <c r="A195" s="1">
        <v>44104</v>
      </c>
      <c r="B195">
        <v>-2.01712337528939</v>
      </c>
      <c r="C195">
        <v>-2.01712337528939</v>
      </c>
      <c r="D195">
        <v>-2.01712337528939</v>
      </c>
    </row>
    <row r="196" spans="1:4">
      <c r="A196" s="1">
        <v>44196</v>
      </c>
      <c r="B196">
        <v>-2.4738135670277099</v>
      </c>
      <c r="C196">
        <v>-2.4738135670277099</v>
      </c>
      <c r="D196">
        <v>-2.4738135670277099</v>
      </c>
    </row>
    <row r="197" spans="1:4">
      <c r="A197" s="1">
        <v>44286</v>
      </c>
      <c r="B197">
        <v>-2.4510658818906901</v>
      </c>
      <c r="C197">
        <v>-2.4510658818906901</v>
      </c>
      <c r="D197">
        <v>-2.4510658818906901</v>
      </c>
    </row>
    <row r="198" spans="1:4">
      <c r="A198" s="1">
        <v>44377</v>
      </c>
      <c r="B198">
        <v>-1.8734099558852499</v>
      </c>
      <c r="C198">
        <v>-1.8734099558852499</v>
      </c>
      <c r="D198">
        <v>-1.8734099558852499</v>
      </c>
    </row>
    <row r="199" spans="1:4">
      <c r="A199" s="1">
        <v>44469</v>
      </c>
      <c r="B199">
        <v>-1.6301243246130701</v>
      </c>
      <c r="C199">
        <v>-1.6301243246130701</v>
      </c>
      <c r="D199">
        <v>-1.6301243246130701</v>
      </c>
    </row>
    <row r="200" spans="1:4">
      <c r="A200" s="1">
        <v>44561</v>
      </c>
      <c r="B200">
        <v>-1.6691402042429699</v>
      </c>
      <c r="C200">
        <v>-1.6691402042429699</v>
      </c>
      <c r="D200">
        <v>-1.6691402042429699</v>
      </c>
    </row>
    <row r="201" spans="1:4">
      <c r="A201" s="1">
        <v>44651</v>
      </c>
      <c r="B201">
        <v>-1.3361206929896601</v>
      </c>
      <c r="C201">
        <v>-1.3361206929896601</v>
      </c>
      <c r="D201">
        <v>-1.3361206929896601</v>
      </c>
    </row>
    <row r="202" spans="1:4">
      <c r="A202" s="1">
        <v>44742</v>
      </c>
      <c r="B202">
        <v>-0.81438596788004403</v>
      </c>
      <c r="C202">
        <v>-0.81438596788004403</v>
      </c>
      <c r="D202">
        <v>-0.81438596788004403</v>
      </c>
    </row>
    <row r="203" spans="1:4">
      <c r="A203" s="1">
        <v>44834</v>
      </c>
      <c r="B203">
        <v>-0.482876663477945</v>
      </c>
      <c r="C203">
        <v>-0.482876663477945</v>
      </c>
      <c r="D203">
        <v>-0.482876663477945</v>
      </c>
    </row>
    <row r="204" spans="1:4">
      <c r="A204" s="1">
        <v>44926</v>
      </c>
      <c r="B204">
        <v>-0.165957483227758</v>
      </c>
      <c r="C204">
        <v>-0.165957483227758</v>
      </c>
      <c r="D204">
        <v>-0.165957483227758</v>
      </c>
    </row>
    <row r="205" spans="1:4">
      <c r="A205" s="1">
        <v>45016</v>
      </c>
      <c r="B205">
        <v>-1.00663330546147E-2</v>
      </c>
      <c r="C205">
        <v>-1.00663330546147E-2</v>
      </c>
      <c r="D205">
        <v>-1.00663330546147E-2</v>
      </c>
    </row>
    <row r="206" spans="1:4">
      <c r="A206" s="1">
        <v>45107</v>
      </c>
      <c r="B206">
        <v>0.29235319507526702</v>
      </c>
      <c r="C206">
        <v>0.29235319507526702</v>
      </c>
      <c r="D206">
        <v>0.29235319507526702</v>
      </c>
    </row>
    <row r="207" spans="1:4">
      <c r="A207" s="1">
        <v>45199</v>
      </c>
      <c r="B207">
        <v>0.59610518635936105</v>
      </c>
      <c r="C207">
        <v>0.59610518635936105</v>
      </c>
      <c r="D207">
        <v>0.59610518635936105</v>
      </c>
    </row>
    <row r="208" spans="1:4">
      <c r="A208" s="1">
        <v>45291</v>
      </c>
      <c r="B208">
        <v>0.61380569302727095</v>
      </c>
      <c r="C208">
        <v>0.61380569302727095</v>
      </c>
      <c r="D208">
        <v>0.61380569302727095</v>
      </c>
    </row>
    <row r="209" spans="1:4">
      <c r="A209" s="1">
        <v>45382</v>
      </c>
      <c r="B209">
        <v>0.65177970034164501</v>
      </c>
      <c r="C209">
        <v>0.65177970034164501</v>
      </c>
      <c r="D209">
        <v>0.65177970034164501</v>
      </c>
    </row>
    <row r="210" spans="1:4">
      <c r="A210" s="1">
        <v>45473</v>
      </c>
      <c r="B210">
        <v>0.69788483601965601</v>
      </c>
      <c r="C210">
        <v>0.69788483601965601</v>
      </c>
      <c r="D210">
        <v>0.69788483601965601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All Chart</vt:lpstr>
      <vt:lpstr>EA_output_obs_with_text</vt:lpstr>
      <vt:lpstr>EA_output_obs_with_text_backup</vt:lpstr>
      <vt:lpstr>EA_output_policy</vt:lpstr>
      <vt:lpstr>EA_core_obs_text</vt:lpstr>
      <vt:lpstr>EA_rawshocks_with_text2</vt:lpstr>
      <vt:lpstr>EA_core_obs_with_text</vt:lpstr>
      <vt:lpstr>EA_rawshocks_with_text</vt:lpstr>
      <vt:lpstr>EA_raw_policy_shocks</vt:lpstr>
      <vt:lpstr>EA_core_obs</vt:lpstr>
      <vt:lpstr>EA_5yExpectedAveRealRateGap</vt:lpstr>
      <vt:lpstr>EA_5yFWDRealRateGap</vt:lpstr>
      <vt:lpstr>EA_RealRateGap</vt:lpstr>
      <vt:lpstr>Chart NA - DSGE Raw Data</vt:lpstr>
      <vt:lpstr>DSGE HVD wFG - difference</vt:lpstr>
      <vt:lpstr>YC Chart - Policy rate</vt:lpstr>
      <vt:lpstr>DSGE HVD wFG</vt:lpstr>
      <vt:lpstr>Chart 2 - Real rate gaps</vt:lpstr>
      <vt:lpstr>Decomposition</vt:lpstr>
      <vt:lpstr>DSGE HVD wFGbackup</vt:lpstr>
      <vt:lpstr>EA_output_withoutFG</vt:lpstr>
      <vt:lpstr>EA_policy_rarte_vs_shadow_rate</vt:lpstr>
      <vt:lpstr>shockdec_obs_nominalrate_cond=n</vt:lpstr>
      <vt:lpstr>DSGE HVD wo FG</vt:lpstr>
      <vt:lpstr>Chart 3 - rstar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matyasfarkas</dc:creator>
  <cp:lastModifiedBy>Farkas, Mátyás</cp:lastModifiedBy>
  <dcterms:created xsi:type="dcterms:W3CDTF">2015-06-05T18:17:20Z</dcterms:created>
  <dcterms:modified xsi:type="dcterms:W3CDTF">2025-10-17T03:32:47Z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